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1" documentId="8_{A18EF0DD-47B5-450A-BF49-174FF3E3821C}" xr6:coauthVersionLast="47" xr6:coauthVersionMax="47" xr10:uidLastSave="{A5A01064-99EA-410A-ABED-68299440E993}"/>
  <bookViews>
    <workbookView xWindow="2115" yWindow="1905" windowWidth="26805" windowHeight="14310" xr2:uid="{00000000-000D-0000-FFFF-FFFF00000000}"/>
  </bookViews>
  <sheets>
    <sheet name="Tendencias" sheetId="1" r:id="rId1"/>
    <sheet name="Consulta" sheetId="2" r:id="rId2"/>
  </sheets>
  <definedNames>
    <definedName name="_xlnm.Print_Area" localSheetId="0">Tendencias!$C$11:$S$422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X16" i="1" l="1"/>
  <c r="Y18" i="1"/>
  <c r="X18" i="1" s="1"/>
  <c r="X10" i="1"/>
  <c r="V9" i="1"/>
  <c r="Y7" i="1"/>
  <c r="X7" i="1"/>
  <c r="X3" i="1" l="1"/>
  <c r="V10" i="1"/>
  <c r="Z4" i="1" s="1"/>
  <c r="Y10" i="1"/>
  <c r="Y3" i="1" s="1"/>
  <c r="X9" i="1"/>
  <c r="AA7" i="1"/>
  <c r="X8" i="1" s="1"/>
  <c r="Z3" i="1" l="1"/>
  <c r="Y8" i="1"/>
</calcChain>
</file>

<file path=xl/sharedStrings.xml><?xml version="1.0" encoding="utf-8"?>
<sst xmlns="http://schemas.openxmlformats.org/spreadsheetml/2006/main" count="1302" uniqueCount="751">
  <si>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</si>
  <si>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</si>
  <si>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</si>
  <si>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</si>
  <si>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</si>
  <si>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</si>
  <si>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</si>
  <si>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</si>
  <si>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</si>
  <si>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</si>
  <si>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</si>
  <si>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</si>
  <si>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</si>
  <si>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</si>
  <si>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</si>
  <si>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</si>
  <si>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</si>
  <si>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</si>
  <si>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</si>
  <si>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</si>
  <si>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</si>
  <si>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</si>
  <si>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</si>
  <si>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</si>
  <si>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</si>
  <si>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</si>
  <si>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</si>
  <si>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</si>
  <si>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</si>
  <si>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</si>
  <si>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</si>
  <si>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</si>
  <si>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</si>
  <si>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</si>
  <si>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</si>
  <si>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</si>
  <si>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</si>
  <si>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</si>
  <si>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</si>
  <si>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</si>
  <si>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</si>
  <si>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</si>
  <si>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</si>
  <si>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</si>
  <si>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</si>
  <si>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</si>
  <si>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</si>
  <si>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</si>
  <si>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</si>
  <si>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</si>
  <si>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Assai</t>
  </si>
  <si>
    <t>ASAI3</t>
  </si>
  <si>
    <t>Aura 360</t>
  </si>
  <si>
    <t>AURA33</t>
  </si>
  <si>
    <t>Auren</t>
  </si>
  <si>
    <t>AURE3</t>
  </si>
  <si>
    <t>Axia Energia</t>
  </si>
  <si>
    <t>AXIA3</t>
  </si>
  <si>
    <t>AXIA7</t>
  </si>
  <si>
    <t>Azzas 2154</t>
  </si>
  <si>
    <t>AZZA3</t>
  </si>
  <si>
    <t>B3</t>
  </si>
  <si>
    <t>B3SA3</t>
  </si>
  <si>
    <t>Banco BMG</t>
  </si>
  <si>
    <t>BMGB4</t>
  </si>
  <si>
    <t>Banrisul</t>
  </si>
  <si>
    <t>BRSR6</t>
  </si>
  <si>
    <t>BBSeguridade</t>
  </si>
  <si>
    <t>BBSE3</t>
  </si>
  <si>
    <t>Bemobi Tech</t>
  </si>
  <si>
    <t>BMOB3</t>
  </si>
  <si>
    <t>Berkshire Hathaway Inc</t>
  </si>
  <si>
    <t>BERK34</t>
  </si>
  <si>
    <t>BR Partners</t>
  </si>
  <si>
    <t>BRBI11</t>
  </si>
  <si>
    <t>Bradesco</t>
  </si>
  <si>
    <t>BBDC3</t>
  </si>
  <si>
    <t>BBDC4</t>
  </si>
  <si>
    <t>Bradespar</t>
  </si>
  <si>
    <t>BRAP4</t>
  </si>
  <si>
    <t>Bradsaude</t>
  </si>
  <si>
    <t>SAUD3</t>
  </si>
  <si>
    <t>BBAS3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</si>
  <si>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</si>
  <si>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</si>
  <si>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</si>
  <si>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</si>
  <si>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</si>
  <si>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</si>
  <si>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</si>
  <si>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</si>
  <si>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</si>
  <si>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</si>
  <si>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</si>
  <si>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</si>
  <si>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</si>
  <si>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</si>
  <si>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</si>
  <si>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</si>
  <si>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</si>
  <si>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</si>
  <si>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</si>
  <si>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</si>
  <si>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</si>
  <si>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</si>
  <si>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</si>
  <si>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</si>
  <si>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</si>
  <si>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</si>
  <si>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</si>
  <si>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</si>
  <si>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</si>
  <si>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</si>
  <si>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</si>
  <si>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</si>
  <si>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</si>
  <si>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</si>
  <si>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</si>
  <si>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</si>
  <si>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</si>
  <si>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</si>
  <si>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</si>
  <si>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</si>
  <si>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</si>
  <si>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</si>
  <si>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</si>
  <si>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</si>
  <si>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</si>
  <si>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</si>
  <si>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</si>
  <si>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</si>
  <si>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</si>
  <si>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</si>
  <si>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</si>
  <si>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</si>
  <si>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</si>
  <si>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</si>
  <si>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</si>
  <si>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</si>
  <si>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</si>
  <si>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</si>
  <si>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</si>
  <si>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</si>
  <si>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</si>
  <si>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</si>
  <si>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</si>
  <si>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</si>
  <si>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</si>
  <si>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</si>
  <si>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</si>
  <si>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</si>
  <si>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</si>
  <si>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</si>
  <si>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</si>
  <si>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</si>
  <si>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</si>
  <si>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</si>
  <si>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</si>
  <si>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</si>
  <si>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</si>
  <si>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</si>
  <si>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</si>
  <si>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</si>
  <si>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</si>
  <si>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</si>
  <si>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</si>
  <si>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</si>
  <si>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</si>
  <si>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</si>
  <si>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</si>
  <si>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</si>
  <si>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</si>
  <si>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</si>
  <si>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</si>
  <si>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Hypera</t>
  </si>
  <si>
    <t>HYPE3</t>
  </si>
  <si>
    <t>Iguatemi SA</t>
  </si>
  <si>
    <t>IGTI11</t>
  </si>
  <si>
    <t>Intel Corp</t>
  </si>
  <si>
    <t>ITLC34</t>
  </si>
  <si>
    <t>Intelbras</t>
  </si>
  <si>
    <t>INTB3</t>
  </si>
  <si>
    <t>Inter &amp; Co, Inc.</t>
  </si>
  <si>
    <t>Iochp-Maxion</t>
  </si>
  <si>
    <t>MYPK3</t>
  </si>
  <si>
    <t>Irani</t>
  </si>
  <si>
    <t>RANI3</t>
  </si>
  <si>
    <t>Irbbrasil Re</t>
  </si>
  <si>
    <t>IRBR3</t>
  </si>
  <si>
    <t>Isa Energia</t>
  </si>
  <si>
    <t>ISAE4</t>
  </si>
  <si>
    <t>Itausa</t>
  </si>
  <si>
    <t>ITSA4</t>
  </si>
  <si>
    <t>ItauUnibanco</t>
  </si>
  <si>
    <t>ITUB3</t>
  </si>
  <si>
    <t>ITUB4</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</si>
  <si>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</si>
  <si>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</si>
  <si>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</si>
  <si>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</si>
  <si>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</si>
  <si>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</si>
  <si>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</si>
  <si>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</si>
  <si>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</si>
  <si>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</si>
  <si>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</si>
  <si>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</si>
  <si>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</si>
  <si>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</si>
  <si>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</si>
  <si>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</si>
  <si>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</si>
  <si>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</si>
  <si>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</si>
  <si>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</si>
  <si>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</si>
  <si>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</si>
  <si>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</si>
  <si>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</si>
  <si>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</si>
  <si>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</si>
  <si>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</si>
  <si>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</si>
  <si>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</si>
  <si>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</si>
  <si>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</si>
  <si>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</si>
  <si>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</si>
  <si>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Mercado Libre</t>
  </si>
  <si>
    <t>MELI34</t>
  </si>
  <si>
    <t>Meta Platforms, Inc</t>
  </si>
  <si>
    <t>M1TA34</t>
  </si>
  <si>
    <t>Metal Leve</t>
  </si>
  <si>
    <t>LEVE3</t>
  </si>
  <si>
    <t>Micron Technology, Inc</t>
  </si>
  <si>
    <t>MUTC34</t>
  </si>
  <si>
    <t>Microsoft Corp</t>
  </si>
  <si>
    <t>MSFT34</t>
  </si>
  <si>
    <t>Mills</t>
  </si>
  <si>
    <t>MILS3</t>
  </si>
  <si>
    <t>Minerva</t>
  </si>
  <si>
    <t>BEEF3</t>
  </si>
  <si>
    <t>Motiva SA</t>
  </si>
  <si>
    <t>MOTV3</t>
  </si>
  <si>
    <t>Moura Dubeux</t>
  </si>
  <si>
    <t>MDNE3</t>
  </si>
  <si>
    <t>Movida</t>
  </si>
  <si>
    <t>MOVI3</t>
  </si>
  <si>
    <t>MRV</t>
  </si>
  <si>
    <t>MRVE3</t>
  </si>
  <si>
    <t>Multiplan</t>
  </si>
  <si>
    <t>MULT3</t>
  </si>
  <si>
    <t>Natura</t>
  </si>
  <si>
    <t>NATU3</t>
  </si>
  <si>
    <t>Nu Holdings Ltd.</t>
  </si>
  <si>
    <t>ROXO34</t>
  </si>
  <si>
    <t>Nvidia Corp</t>
  </si>
  <si>
    <t>NVDC34</t>
  </si>
  <si>
    <t>OPCT3</t>
  </si>
  <si>
    <t>Oracle Corp</t>
  </si>
  <si>
    <t>ORCL34</t>
  </si>
  <si>
    <t>Oranjebtc</t>
  </si>
  <si>
    <t>OBTC3</t>
  </si>
  <si>
    <t>ORVR3</t>
  </si>
  <si>
    <t>PGMN3</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</si>
  <si>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</si>
  <si>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</si>
  <si>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</si>
  <si>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</si>
  <si>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</si>
  <si>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</si>
  <si>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</si>
  <si>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</si>
  <si>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</si>
  <si>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</si>
  <si>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</si>
  <si>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</si>
  <si>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</si>
  <si>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</si>
  <si>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</si>
  <si>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</si>
  <si>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</si>
  <si>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</si>
  <si>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</si>
  <si>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</si>
  <si>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</si>
  <si>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</si>
  <si>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RIAA3</t>
  </si>
  <si>
    <t>Rumo S.A.</t>
  </si>
  <si>
    <t>RAIL3</t>
  </si>
  <si>
    <t>Sabesp</t>
  </si>
  <si>
    <t>SBSP3</t>
  </si>
  <si>
    <t>Sanepar</t>
  </si>
  <si>
    <t>SAPR4</t>
  </si>
  <si>
    <t>SAPR11</t>
  </si>
  <si>
    <t>Santander BR</t>
  </si>
  <si>
    <t>SANB11</t>
  </si>
  <si>
    <t>Sao Martinho</t>
  </si>
  <si>
    <t>SMTO3</t>
  </si>
  <si>
    <t>Ser Educa</t>
  </si>
  <si>
    <t>SEER3</t>
  </si>
  <si>
    <t>CSNA3</t>
  </si>
  <si>
    <t>Simpar</t>
  </si>
  <si>
    <t>SIMH3</t>
  </si>
  <si>
    <t>SLC Agricola</t>
  </si>
  <si>
    <t>SLCE3</t>
  </si>
  <si>
    <t>Smart Fit</t>
  </si>
  <si>
    <t>SMFT3</t>
  </si>
  <si>
    <t>Space Exploration Technologies Corp</t>
  </si>
  <si>
    <t>SPCX34</t>
  </si>
  <si>
    <t>Stoneco Ltd.</t>
  </si>
  <si>
    <t>STOC34</t>
  </si>
  <si>
    <t>M2ST34</t>
  </si>
  <si>
    <t>Suzano S.A.</t>
  </si>
  <si>
    <t>SUZB3</t>
  </si>
  <si>
    <t>Taesa</t>
  </si>
  <si>
    <t>TAEE11</t>
  </si>
  <si>
    <t>Taiwan Semiconductor Manufacturing Co Ltd</t>
  </si>
  <si>
    <t>TSMC34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</si>
  <si>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</si>
  <si>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</si>
  <si>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</si>
  <si>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</si>
  <si>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</si>
  <si>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</si>
  <si>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</si>
  <si>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</si>
  <si>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</si>
  <si>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</si>
  <si>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</si>
  <si>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</si>
  <si>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</si>
  <si>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</si>
  <si>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</si>
  <si>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</si>
  <si>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</si>
  <si>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</si>
  <si>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</si>
  <si>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</si>
  <si>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</si>
  <si>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</si>
  <si>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</si>
  <si>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</si>
  <si>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</si>
  <si>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</si>
  <si>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</si>
  <si>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</si>
  <si>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</si>
  <si>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</si>
  <si>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</si>
  <si>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</si>
  <si>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</si>
  <si>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</si>
  <si>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</si>
  <si>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</si>
  <si>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</si>
  <si>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</si>
  <si>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</si>
  <si>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</si>
  <si>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</si>
  <si>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</si>
  <si>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</si>
  <si>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</si>
  <si>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</si>
  <si>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</si>
  <si>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</si>
  <si>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</si>
  <si>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Nci</t>
  </si>
  <si>
    <t>HASH11</t>
  </si>
  <si>
    <t>Investo Wrld</t>
  </si>
  <si>
    <t>WRLD11</t>
  </si>
  <si>
    <t>Ishares Bova Ci</t>
  </si>
  <si>
    <t>BOVA11</t>
  </si>
  <si>
    <t>Ishares S&amp;P 500</t>
  </si>
  <si>
    <t>IVVB11</t>
  </si>
  <si>
    <t>Ishares Smal Ci</t>
  </si>
  <si>
    <t>SMAL11</t>
  </si>
  <si>
    <t>It Now Ibov</t>
  </si>
  <si>
    <t>BOVV11</t>
  </si>
  <si>
    <t>It Now Idiv</t>
  </si>
  <si>
    <t>DIVO11</t>
  </si>
  <si>
    <t>It Now SP BR</t>
  </si>
  <si>
    <t>SPXR11</t>
  </si>
  <si>
    <t>It Now Spxi</t>
  </si>
  <si>
    <t>SPXI11</t>
  </si>
  <si>
    <t>Trend Ibovx</t>
  </si>
  <si>
    <t>BOVX11</t>
  </si>
  <si>
    <t>Trend Nasdaq</t>
  </si>
  <si>
    <t>NASD11</t>
  </si>
  <si>
    <t>Trend Ouro</t>
  </si>
  <si>
    <t>GOLD11</t>
  </si>
  <si>
    <t>LJQQ3</t>
  </si>
  <si>
    <t>BB Etf Dolar</t>
  </si>
  <si>
    <t>DOLA11</t>
  </si>
  <si>
    <t>Petrorecsa</t>
  </si>
  <si>
    <t>Porto Seguro</t>
  </si>
  <si>
    <t>Investo Chip</t>
  </si>
  <si>
    <t>CHIP11</t>
  </si>
  <si>
    <t>Quero-Quero</t>
  </si>
  <si>
    <t>Pine</t>
  </si>
  <si>
    <t>Petrorio</t>
  </si>
  <si>
    <t>Allied</t>
  </si>
  <si>
    <t>ALLD3</t>
  </si>
  <si>
    <t>Planoeplano</t>
  </si>
  <si>
    <t>Etf BV Spyi</t>
  </si>
  <si>
    <t>SPYI11</t>
  </si>
  <si>
    <t>Oceanpact</t>
  </si>
  <si>
    <t>Pague Menos</t>
  </si>
  <si>
    <t>INBR34</t>
  </si>
  <si>
    <t>Orizon</t>
  </si>
  <si>
    <t>Marvell Technology Group Ltd</t>
  </si>
  <si>
    <t>M2RV34</t>
  </si>
  <si>
    <t>Petzcobasi</t>
  </si>
  <si>
    <t>Última</t>
  </si>
  <si>
    <t>-</t>
  </si>
  <si>
    <t>Datadog, Inc</t>
  </si>
  <si>
    <t>D1DG34</t>
  </si>
  <si>
    <t>Sid Nacional</t>
  </si>
  <si>
    <t>Asml Holding Nv</t>
  </si>
  <si>
    <t>ASML34</t>
  </si>
  <si>
    <t>Bank Of America Corp</t>
  </si>
  <si>
    <t>BOAC34</t>
  </si>
  <si>
    <t>Blau</t>
  </si>
  <si>
    <t>BLAU3</t>
  </si>
  <si>
    <t>Citigroup Inc</t>
  </si>
  <si>
    <t>CTGP34</t>
  </si>
  <si>
    <t>Cloudflare, Inc</t>
  </si>
  <si>
    <t>N2ET34</t>
  </si>
  <si>
    <t>Crowdstrike Hldg Inc</t>
  </si>
  <si>
    <t>C2RW34</t>
  </si>
  <si>
    <t>RENT4</t>
  </si>
  <si>
    <t>Palantir Technologies Inc</t>
  </si>
  <si>
    <t>P2LT34</t>
  </si>
  <si>
    <t>Strategy Inc</t>
  </si>
  <si>
    <t>USIM3</t>
  </si>
  <si>
    <t>iShares Silver Trust</t>
  </si>
  <si>
    <t>BSLV39</t>
  </si>
  <si>
    <t>TTEN3 está em tendência de baixa pelas médias de 21 e 200 dias, mas começa a dar sinais de repiques de alta. Acima dos 10,48 teria sinal de repique altista mirando resistências nos 14,3 ou 17,03. Já uma perda dos 9,87 traria de volta o sinal de baixa projetando de 8,5 a 7,13.</t>
  </si>
  <si>
    <t>ABCB4 está em tendência de baixa pelas médias de 21 e 200 dias, mas começa a dar sinais de repiques de alta. Acima dos 23,11 teria sinal de repique altista mirando resistências nos 30,05 ou 35,14. Já uma perda dos 21,81 traria de volta o sinal de baixa projetando de 19,26 a 16,71.</t>
  </si>
  <si>
    <t>A1MD34 está em tendência de alta no longo prazo, teve uma correção no curto prazo, mas pode estar retomando sinal de altas. Acima dos 351,64 pode buscar 405,1 ou 459,85. Abaixo dos 316,5 retomaria sinal de realização mirando suportes em 289,12 ou 261,74.</t>
  </si>
  <si>
    <t>Akamai Technologies, Inc</t>
  </si>
  <si>
    <t>A1KA34</t>
  </si>
  <si>
    <t>A1KA34 está em clara tendência de baixa pelas médias de 21 e 200 dias e segue em movimento de baixa. Abaixo dos 38,45 pode buscar suportes 36,28 ou 33,44. Teria sinal de repique altista fechando acima dos 39,44 mirando resistências em 45,47 ou 51,14.</t>
  </si>
  <si>
    <t>Alibaba Group Holding Ltd</t>
  </si>
  <si>
    <t>BABA34</t>
  </si>
  <si>
    <t>BABA34 apesar de estar em tendência de baixa no longo prazo pela média de 200 dias, no curto prazo está com sinal de recuperação favorecendo repiques de alta. Acima dos 21,08 pode seguir repique altista na direção resistências nos 23,16 ou 26,53. Caso perca os 20 teria sinal de baixa projetando de 17,71 a 16,66. O padrão de volume favorece a alta.</t>
  </si>
  <si>
    <t>ALLD3 está em tendência de baixa pelas médias de 21 e 200 dias, mas começa a dar sinais de repiques de alta. Acima dos 5,33 teria sinal de repique altista mirando resistências nos 7,4 ou 9. Já uma perda dos 5,17 traria de volta o sinal de baixa projetando de 4,8 a 3,99.</t>
  </si>
  <si>
    <t>ALOS3 está em tendência de baixa pelas médias de 21 e 200 dias, mas começa a dar sinais de repiques de alta. Acima dos 24,86 teria sinal de repique altista mirando resistências nos 35,95 ou 43,95. Já uma perda dos 22,99 traria de volta o sinal de baixa projetando de 18,98 a 14,98. O IFR sobrevendido alerta para recuperações se superar 24,86</t>
  </si>
  <si>
    <t>ALPA4 está em tendência de baixa pelas médias de 21 e 200 dias, mas começa a dar sinais de repiques de alta. Acima dos 13,06 teria sinal de repique altista mirando resistências nos 18,68 ou 22,81. Já uma perda dos 11,99 traria de volta o sinal de baixa projetando de 9,92 a 7,85.</t>
  </si>
  <si>
    <t>GOGL34 está em tendência de baixa pelas médias de 21 e 200 dias, mas começa a dar sinais de repiques de alta. Acima dos 135,26 teria sinal de repique altista mirando resistências nos 150,9 ou 166,73. Já uma perda dos 125,27 traria de volta o sinal de baixa projetando de 117,35 a 109,43.</t>
  </si>
  <si>
    <t>ALUP11 está em tendência de baixa pelas médias de 21 e 200 dias, mas começa a dar sinais de repiques de alta. Acima dos 32,95 teria sinal de repique altista mirando resistências nos 40,95 ou 48,11. Já uma perda dos 30,95 traria de volta o sinal de baixa projetando de 29,36 a 25,77.</t>
  </si>
  <si>
    <t>AMZO34 está em tendência de alta pelas médias de 21 e 200 dias e vai mantendo sinal de força altista. Acima dos 74,35 pode buscar projeções nos 82,43 ou 95,51. Teria sinal de realização na perda dos 70,84 mirando os 61,27 ou 57,22. O padrão de volume favorece a alta.</t>
  </si>
  <si>
    <t>ABEV3 está em tendência de baixa pelas médias de 21 e 200 dias, mas começa a dar sinais de repiques de alta. Acima dos 15,25 teria sinal de repique altista mirando resistências nos 17 ou 18,63. Já uma perda dos 14,35 traria de volta o sinal de baixa projetando de 13,53 a 12,71.</t>
  </si>
  <si>
    <t>AMER3 está em tendência de baixa pelas médias de 21 e 200 dias, mas começa a dar sinais de repiques de alta. Acima dos 4,14 teria sinal de repique altista mirando resistências nos 7,5 ou 9,74. Já uma perda dos 3,86 traria de volta o sinal de baixa projetando de 2,73 a 1,61.</t>
  </si>
  <si>
    <t>ANIM3 está em clara tendência de baixa pelas médias de 21 e 200 dias e segue em movimento de baixa. Abaixo dos 2,15 pode buscar suportes 1,01 ou -0,12. Teria sinal de repique altista fechando acima dos 2,42 mirando resistências em 5,83 ou 8,1. O IFR sobrevendido alerta para recuperações se superar 2,42</t>
  </si>
  <si>
    <t>AAPL34 está em tendência de alta pelas médias de 21 e 200 dias e vai mantendo sinal de força altista. Acima dos 97,19 pode buscar projeções nos 106,16 ou 120,69. Teria sinal de realização na perda dos 91,9 mirando os 82,66 ou 78,17. O padrão de volume favorece a alta.</t>
  </si>
  <si>
    <t>Applied Materials Inc</t>
  </si>
  <si>
    <t>A1MT34</t>
  </si>
  <si>
    <t>A1MT34 está em clara tendência de baixa pelas médias de 21 e 200 dias e segue em movimento de baixa. Abaixo dos 198,43 pode buscar suportes 188,02 ou 163,28. Teria sinal de repique altista fechando acima dos 209,7 mirando resistências em 268,06 ou 317,52.</t>
  </si>
  <si>
    <t>Arista Networks, Inc</t>
  </si>
  <si>
    <t>A1NE34</t>
  </si>
  <si>
    <t>A1NE34 está em tendência de alta no longo prazo, teve uma correção no curto prazo, mas pode estar retomando sinal de altas. Acima dos 257,57 pode buscar 271,59 ou 307,82. Abaixo dos 237,01 retomaria sinal de realização mirando suportes em 212,96 ou 194,84.</t>
  </si>
  <si>
    <t>ASML34 está em clara tendência de baixa pelas médias de 21 e 200 dias e segue em movimento de baixa. Abaixo dos 141,33 pode buscar suportes 133,29 ou 125,25. Teria sinal de repique altista fechando acima dos 152,79 mirando resistências em 167,34 ou 183,41.</t>
  </si>
  <si>
    <t>ASAI3 está em tendência de baixa pelas médias de 21 e 200 dias, mas começa a dar sinais de repiques de alta. Acima dos 8,11 teria sinal de repique altista mirando resistências nos 14,23 ou 18,75. Já uma perda dos 7,64 traria de volta o sinal de baixa projetando de 6,91 a 4,64.</t>
  </si>
  <si>
    <t>AURA33 está em tendência de alta no longo prazo, teve uma correção no curto prazo, mas pode estar retomando sinal de altas. Acima dos 133,24 pode buscar 154,55 ou 177,61. Abaixo dos 117,22 retomaria sinal de realização mirando suportes em 105,68 ou 94,15.</t>
  </si>
  <si>
    <t>AURE3 está em tendência de baixa pelas médias de 21 e 200 dias, mas começa a dar sinais de repiques de alta. Acima dos 11,19 teria sinal de repique altista mirando resistências nos 16,36 ou 20,51. Já uma perda dos 10,67 traria de volta o sinal de baixa projetando de 9,64 a 7,56. O IFR sobrevendido alerta para recuperações se superar 11,19</t>
  </si>
  <si>
    <t>AXIA3 está em tendência de baixa pelas médias de 21 e 200 dias, mas começa a dar sinais de repiques de alta. Acima dos 47,58 teria sinal de repique altista mirando resistências nos 60,74 ou 69,71. Já uma perda dos 46,21 traria de volta o sinal de baixa projetando de 41,72 a 37,23. O IFR sobrevendido alerta para recuperações se superar 47,58</t>
  </si>
  <si>
    <t>AXIA7 está em tendência de baixa pelas médias de 21 e 200 dias, mas começa a dar sinais de repiques de alta. Acima dos 47,85 teria sinal de repique altista mirando resistências nos 60,92 ou 70,01. Já uma perda dos 46,2 traria de volta o sinal de baixa projetando de 41,65 a 37,1. O IFR sobrevendido alerta para recuperações se superar 47,85</t>
  </si>
  <si>
    <t>AZZA3 está em tendência de baixa pelas médias de 21 e 200 dias, mas começa a dar sinais de repiques de alta. Acima dos 14 teria sinal de repique altista mirando resistências nos 28 ou 37,09. Já uma perda dos 13,29 traria de volta o sinal de baixa projetando de 8,74 a 4,19. O IFR sobrevendido alerta para recuperações se superar 14</t>
  </si>
  <si>
    <t>B3SA3 está em tendência de baixa pelas médias de 21 e 200 dias, mas começa a dar sinais de repiques de alta. Acima dos 14,35 teria sinal de repique altista mirando resistências nos 24,25 ou 31,92. Já uma perda dos 13,75 traria de volta o sinal de baixa projetando de 11,83 a 7,99. O IFR sobrevendido alerta para recuperações se superar 14,35</t>
  </si>
  <si>
    <t>BMGB4 está em tendência de alta no longo prazo, teve uma correção no curto prazo, mas pode estar retomando sinal de altas. Acima dos 5,56 pode buscar 7,3 ou 8,71. Abaixo dos 5,34 retomaria sinal de realização mirando suportes em 5,01 ou 4,3.</t>
  </si>
  <si>
    <t>BOAC34 apesar de estar em tendência de baixa no longo prazo pela média de 200 dias, no curto prazo está com sinal de recuperação favorecendo repiques de alta. Acima dos 71,15 pode seguir repique altista na direção resistências nos 76,67 ou 85,61. Caso perca os 68,2 teria sinal de baixa projetando de 62,21 a 59,44. O padrão de volume favorece a alta.</t>
  </si>
  <si>
    <t>BRSR6 está em tendência de baixa pelas médias de 21 e 200 dias, mas começa a dar sinais de repiques de alta. Acima dos 12,77 teria sinal de repique altista mirando resistências nos 19,08 ou 23,31. Já uma perda dos 12,23 traria de volta o sinal de baixa projetando de 10,11 a 7,99. O IFR sobrevendido alerta para recuperações se superar 12,77</t>
  </si>
  <si>
    <t>BBSE3 apesar de estar em tendência de alta no longo prazo pela média de 200 dias, no curto prazo está em realização. Abaixo dos 37,63 pode seguir em baixa no curto prazo mirando suportes em 35,55 ou 33,48. Teria sinal de retomada altista fechando acima dos 40,79 mirando resistências em 44,34 ou 48,48. O IFR sobrevendido alerta para recuperações se superar 40,79</t>
  </si>
  <si>
    <t>BMOB3 está em tendência de baixa pelas médias de 21 e 200 dias, mas começa a dar sinais de repiques de alta. Acima dos 24,61 teria sinal de repique altista mirando resistências nos 34,8 ou 42,13. Já uma perda dos 22,93 traria de volta o sinal de baixa projetando de 19,26 a 15,59.</t>
  </si>
  <si>
    <t>BERK34 está em tendência de alta pelas médias de 21 e 200 dias e vai mantendo sinal de força altista. Acima dos 159 pode buscar projeções nos 179,49 ou 212,65. Teria sinal de realização na perda dos 153,58 mirando os 125,84 ou 115,59. O IFR sobrecomprado alerta realizações se perder 153,58.</t>
  </si>
  <si>
    <t>BLAU3 está em clara tendência de baixa pelas médias de 21 e 200 dias e segue em movimento de baixa. Abaixo dos 8,48 pode buscar suportes 7,06 ou 5,64. Teria sinal de repique altista fechando acima dos 8,84 mirando resistências em 13,07 ou 15,9. O IFR sobrevendido alerta para recuperações se superar 8,84</t>
  </si>
  <si>
    <t>BRBI11 está em tendência de baixa pelas médias de 21 e 200 dias, mas começa a dar sinais de repiques de alta. Acima dos 10,12 teria sinal de repique altista mirando resistências nos 19,44 ou 25,57. Já uma perda dos 9,51 traria de volta o sinal de baixa projetando de 6,44 a 3,37. O IFR sobrevendido alerta para recuperações se superar 10,12</t>
  </si>
  <si>
    <t>BBDC3 está em tendência de baixa pelas médias de 21 e 200 dias, mas começa a dar sinais de repiques de alta. Acima dos 12,97 teria sinal de repique altista mirando resistências nos 19,57 ou 24,01. Já uma perda dos 12,38 traria de volta o sinal de baixa projetando de 10,15 a 7,93. O IFR sobrevendido alerta para recuperações se superar 12,97</t>
  </si>
  <si>
    <t>BBDC4 está em tendência de baixa pelas médias de 21 e 200 dias, mas começa a dar sinais de repiques de alta. Acima dos 14,12 teria sinal de repique altista mirando resistências nos 22,39 ou 27,93. Já uma perda dos 13,42 traria de volta o sinal de baixa projetando de 10,64 a 7,87. O IFR sobrevendido alerta para recuperações se superar 14,12</t>
  </si>
  <si>
    <t>BRAP4 está em tendência de baixa pelas médias de 21 e 200 dias, mas começa a dar sinais de repiques de alta. Acima dos 18,93 teria sinal de repique altista mirando resistências nos 21,45 ou 23,91. Já uma perda dos 18,28 traria de volta o sinal de baixa projetando de 17,46 a 16,22.</t>
  </si>
  <si>
    <t>SAUD3 está em tendência de alta no longo prazo, teve uma correção no curto prazo, mas pode estar retomando sinal de altas. Acima dos 14,76 pode buscar 16,14 ou 17,95. Abaixo dos 13,21 retomaria sinal de realização mirando suportes em 12,3 ou 11,39.</t>
  </si>
  <si>
    <t>BBAS3 está em tendência de baixa pelas médias de 21 e 200 dias, mas começa a dar sinais de repiques de alta. Acima dos 16,58 teria sinal de repique altista mirando resistências nos 24,97 ou 30,46. Já uma perda dos 16,08 traria de volta o sinal de baixa projetando de 13,33 a 10,58. O IFR sobrevendido alerta para recuperações se superar 16,58</t>
  </si>
  <si>
    <t>Brasilagro</t>
  </si>
  <si>
    <t>AGRO3</t>
  </si>
  <si>
    <t>AGRO3 apesar de estar em tendência de baixa no longo prazo pela média de 200 dias, no curto prazo está com sinal de recuperação favorecendo repiques de alta. Acima dos 18,13 pode seguir repique altista na direção resistências nos 19,14 ou 20,7. Caso perca os 16,6 teria sinal de baixa projetando de 15,81 a 15,03.</t>
  </si>
  <si>
    <t>BRKM5 está em clara tendência de baixa pelas médias de 21 e 200 dias e segue em movimento de baixa. Abaixo dos 2,62 pode buscar suportes 1,98 ou 1,34. Teria sinal de repique altista fechando acima dos 3,09 mirando resistências em 4,68 ou 5,95.</t>
  </si>
  <si>
    <t>BRAV3 está em clara tendência de baixa pelas médias de 21 e 200 dias e segue em movimento de baixa. Abaixo dos 16,01 pode buscar suportes 14,25 ou 12,49. Teria sinal de repique altista fechando acima dos 17,62 mirando resistências em 21,69 ou 25,2. O IFR sobrevendido alerta para recuperações se superar 17,62</t>
  </si>
  <si>
    <t>AVGO34 está em clara tendência de baixa pelas médias de 21 e 200 dias e segue em movimento de baixa. Abaixo dos 25,08 pode buscar suportes 22,87 ou 21,55. Teria sinal de repique altista fechando acima dos 26,13 mirando resistências em 27,13 ou 29,76.</t>
  </si>
  <si>
    <t>BPAC11 está em tendência de baixa pelas médias de 21 e 200 dias, mas começa a dar sinais de repiques de alta. Acima dos 54,63 teria sinal de repique altista mirando resistências nos 82,67 ou 103,52. Já uma perda dos 48,93 traria de volta o sinal de baixa projetando de 38,5 a 28,07. O IFR sobrevendido alerta para recuperações se superar 54,63</t>
  </si>
  <si>
    <t>Cadence Design Systems, Inc</t>
  </si>
  <si>
    <t>C1DN34</t>
  </si>
  <si>
    <t>C1DN34 está em tendência de alta pelas médias de 21 e 200 dias e vai mantendo sinal de força altista. Acima dos 54,53 pode buscar projeções nos 61,64 ou 73,15. Teria sinal de realização na perda dos 51,89 mirando os 43,02 ou 39,46. O padrão de volume favorece a alta.</t>
  </si>
  <si>
    <t>CXSE3 está em tendência de alta no longo prazo, teve uma correção no curto prazo, mas pode estar retomando sinal de altas. Acima dos 21,58 pode buscar 23,06 ou 25,47. Abaixo dos 20,18 retomaria sinal de realização mirando suportes em 19,17 ou 18,42.</t>
  </si>
  <si>
    <t>CAML3 está em tendência de baixa pelas médias de 21 e 200 dias, mas começa a dar sinais de repiques de alta. Acima dos 4,11 teria sinal de repique altista mirando resistências nos 7,27 ou 9,38. Já uma perda dos 3,85 traria de volta o sinal de baixa projetando de 2,79 a 1,73. O IFR sobrevendido alerta para recuperações se superar 4,11</t>
  </si>
  <si>
    <t>BHIA3 está em tendência de baixa pelas médias de 21 e 200 dias, mas começa a dar sinais de repiques de alta. Acima dos 0,73 teria sinal de repique altista mirando resistências nos 1,68 ou 2,32. Já uma perda dos 0,63 traria de volta o sinal de baixa projetando de 0,3 a -0,01.</t>
  </si>
  <si>
    <t>Caterpillar Inc</t>
  </si>
  <si>
    <t>CATP34</t>
  </si>
  <si>
    <t>CATP34 está em clara tendência de baixa pelas médias de 21 e 200 dias e segue em movimento de baixa. Abaixo dos 199,15 pode buscar suportes 178,5 ou 157,86. Teria sinal de repique altista fechando acima dos 216 mirando resistências em 265,95 ou 307,23.</t>
  </si>
  <si>
    <t>CBAV3 está em tendência de alta pelas médias de 21 e 200 dias e vai mantendo sinal de força altista. Acima dos 11,44 pode buscar projeções nos 11,83 ou 12,47. Teria sinal de realização na perda dos 11,15 mirando os 10,8 ou 10,6.</t>
  </si>
  <si>
    <t>CEAB3 está em tendência de baixa pelas médias de 21 e 200 dias, mas começa a dar sinais de repiques de alta. Acima dos 6,96 teria sinal de repique altista mirando resistências nos 14,57 ou 19,67. Já uma perda dos 6,31 traria de volta o sinal de baixa projetando de 3,75 a 1,2. O IFR sobrevendido alerta para recuperações se superar 6,96</t>
  </si>
  <si>
    <t>CMIG4 está em tendência de baixa pelas médias de 21 e 200 dias, mas começa a dar sinais de repiques de alta. Acima dos 10,2 teria sinal de repique altista mirando resistências nos 12,27 ou 13,75. Já uma perda dos 9,86 traria de volta o sinal de baixa projetando de 9,11 a 8,37.</t>
  </si>
  <si>
    <t>CTGP34 está em tendência de alta pelas médias de 21 e 200 dias, mas começa a dar sinal de possível realização. Abaixo dos 111,54 poderia realizar na direção dos suportes 100,29 ou 95,43. Caso supere os 115,99 retomaria sinal de alta com projeções nos 125,69 ou 141,39.</t>
  </si>
  <si>
    <t>N2ET34 apesar de estar em tendência de alta no longo prazo pela média de 200 dias, no curto prazo está em realização. Abaixo dos 78,75 pode seguir em baixa no curto prazo mirando suportes em 71,9 ou 65,06. Teria sinal de retomada altista fechando acima dos 82,64 mirando resistências em 100,89 ou 114,57.</t>
  </si>
  <si>
    <t>Coca Cola Co</t>
  </si>
  <si>
    <t>COCA34</t>
  </si>
  <si>
    <t>COCA34 está em tendência de alta pelas médias de 21 e 200 dias e vai mantendo sinal de força altista. Acima dos 88,49 pode buscar projeções nos 98,92 ou 115,81. Teria sinal de realização na perda dos 86,1 mirando os 71,6 ou 66,38. O padrão de volume favorece a alta. O IFR sobrecomprado alerta realizações se perder 86,1.</t>
  </si>
  <si>
    <t>COGN3 está em tendência de baixa pelas médias de 21 e 200 dias, mas começa a dar sinais de repiques de alta. Acima dos 1,46 teria sinal de repique altista mirando resistências nos 3,31 ou 4,5. Já uma perda dos 1,37 traria de volta o sinal de baixa projetando de 0,77 a 0,17. O IFR sobrevendido alerta para recuperações se superar 1,46</t>
  </si>
  <si>
    <t>CSMG3 está em tendência de baixa pelas médias de 21 e 200 dias, mas começa a dar sinais de repiques de alta. Acima dos 49,39 teria sinal de repique altista mirando resistências nos 66,35 ou 78,25. Já uma perda dos 47,09 traria de volta o sinal de baixa projetando de 41,13 a 35,18.</t>
  </si>
  <si>
    <t>CPLE3 está em tendência de baixa pelas médias de 21 e 200 dias, mas começa a dar sinais de repiques de alta. Acima dos 14,63 teria sinal de repique altista mirando resistências nos 17,92 ou 20,83. Já uma perda dos 14,16 traria de volta o sinal de baixa projetando de 13,2 a 11,74. O IFR sobrevendido alerta para recuperações se superar 14,63</t>
  </si>
  <si>
    <t>Corning Inc</t>
  </si>
  <si>
    <t>G1LW34</t>
  </si>
  <si>
    <t>G1LW34 está em clara tendência de baixa pelas médias de 21 e 200 dias e segue em movimento de baixa. Abaixo dos 154,56 pode buscar suportes 138,38 ou 122,2. Teria sinal de repique altista fechando acima dos 169,04 mirando resistências em 206,91 ou 239,26.</t>
  </si>
  <si>
    <t>CSAN3 está em tendência de baixa pelas médias de 21 e 200 dias, mas começa a dar sinais de repiques de alta. Acima dos 2,44 teria sinal de repique altista mirando resistências nos 5,47 ou 7,51. Já uma perda dos 2,16 traria de volta o sinal de baixa projetando de 1,13 a 0,11. O IFR sobrevendido alerta para recuperações se superar 2,44</t>
  </si>
  <si>
    <t>CPFE3 está em tendência de baixa pelas médias de 21 e 200 dias, mas começa a dar sinais de repiques de alta. Acima dos 42,8 teria sinal de repique altista mirando resistências nos 52,92 ou 60,21. Já uma perda dos 41,12 traria de volta o sinal de baixa projetando de 37,47 a 33,82.</t>
  </si>
  <si>
    <t>C2RW34 está em tendência de alta pelas médias de 21 e 200 dias, mas começa a dar sinal de possível realização. Abaixo dos 59,2 poderia realizar na direção dos suportes 50,68 ou 46,03. Caso supere os 65,71 retomaria sinal de alta com projeções nos 74,99 ou 90,02.</t>
  </si>
  <si>
    <t>CMIN3 está em tendência de alta pelas médias de 21 e 200 dias e vai mantendo sinal de força altista. Acima dos 5,43 pode buscar projeções nos 6,1 ou 7,19. Teria sinal de realização na perda dos 4,63 mirando os 4,34 ou 4. O padrão de volume favorece a alta.</t>
  </si>
  <si>
    <t>CURY3 está em tendência de baixa pelas médias de 21 e 200 dias, mas começa a dar sinais de repiques de alta. Acima dos 26,91 teria sinal de repique altista mirando resistências nos 35,19 ou 44,88. Já uma perda dos 25,49 traria de volta o sinal de baixa projetando de 19,5 a 14,65.</t>
  </si>
  <si>
    <t>CVCB3 está em tendência de baixa pelas médias de 21 e 200 dias, mas começa a dar sinais de repiques de alta. Acima dos 0,82 teria sinal de repique altista mirando resistências nos 1,73 ou 2,32. Já uma perda dos 0,76 traria de volta o sinal de baixa projetando de 0,46 a 0,16. O IFR sobrevendido alerta para recuperações se superar 0,82</t>
  </si>
  <si>
    <t>CYRE3 está em tendência de baixa pelas médias de 21 e 200 dias, mas começa a dar sinais de repiques de alta. Acima dos 17,81 teria sinal de repique altista mirando resistências nos 35,91 ou 48,05. Já uma perda dos 16,26 traria de volta o sinal de baixa projetando de 10,18 a 4,11. O IFR sobrevendido alerta para recuperações se superar 17,81</t>
  </si>
  <si>
    <t>CYRE4 está em tendência de baixa pelas médias de 21 e 200 dias, mas começa a dar sinais de repiques de alta. Acima dos 16,84 teria sinal de repique altista mirando resistências nos 33,81 ou 45,24. Já uma perda dos 15,3 traria de volta o sinal de baixa projetando de 9,58 a 3,86. O IFR sobrevendido alerta para recuperações se superar 16,84</t>
  </si>
  <si>
    <t>DASA3 está em tendência de baixa pelas médias de 21 e 200 dias, mas começa a dar sinais de repiques de alta. Acima dos 2,92 teria sinal de repique altista mirando resistências nos 5,79 ou 7,94. Já uma perda dos 2,31 traria de volta o sinal de baixa projetando de 1,23 a 0,15.</t>
  </si>
  <si>
    <t>D1DG34 apesar de estar em tendência de alta no longo prazo pela média de 200 dias, no curto prazo está em realização. Abaixo dos 98,28 pode seguir em baixa no curto prazo mirando suportes em 79,2 ou 60,13. Teria sinal de retomada altista fechando acima dos 113,14 mirando resistências em 160 ou 198,14. O IFR sobrevendido alerta para recuperações se superar 113,14</t>
  </si>
  <si>
    <t>Dell Inc</t>
  </si>
  <si>
    <t>D1EL34</t>
  </si>
  <si>
    <t>D1EL34 apesar de estar em tendência de alta no longo prazo pela média de 200 dias, no curto prazo está em realização. Abaixo dos 80,16 pode seguir em baixa no curto prazo mirando suportes em 68,24 ou 56,32. Teria sinal de retomada altista fechando acima dos 87 mirando resistências em 118,73 ou 142,56. O IFR sobrevendido alerta para recuperações se superar 87</t>
  </si>
  <si>
    <t>DESK3 está em tendência de alta pelas médias de 21 e 200 dias e vai mantendo sinal de força altista. Acima dos 19,63 pode buscar projeções nos 20,4 ou 21,65. Teria sinal de realização na perda dos 19,36 mirando os 18,38 ou 17,99. O IFR sobrecomprado alerta realizações se perder 19,36.</t>
  </si>
  <si>
    <t>DXCO3 está em tendência de baixa pelas médias de 21 e 200 dias, mas começa a dar sinais de repiques de alta. Acima dos 4,9 teria sinal de repique altista mirando resistências nos 8,47 ou 11,17. Já uma perda dos 4,57 traria de volta o sinal de baixa projetando de 4,09 a 2,73.</t>
  </si>
  <si>
    <t>PNVL3 está em tendência de baixa pelas médias de 21 e 200 dias, mas começa a dar sinais de repiques de alta. Acima dos 10,65 teria sinal de repique altista mirando resistências nos 16,29 ou 20,3. Já uma perda dos 9,8 traria de volta o sinal de baixa projetando de 7,79 a 5,78. O IFR sobrevendido alerta para recuperações se superar 10,65</t>
  </si>
  <si>
    <t>DIRR3 está em tendência de baixa pelas médias de 21 e 200 dias, mas começa a dar sinais de repiques de alta. Acima dos 8,55 teria sinal de repique altista mirando resistências nos 12,37 ou 15,2. Já uma perda dos 7,79 traria de volta o sinal de baixa projetando de 6,37 a 4,95.</t>
  </si>
  <si>
    <t>ECOR3 está em tendência de baixa pelas médias de 21 e 200 dias, mas começa a dar sinais de repiques de alta. Acima dos 5,27 teria sinal de repique altista mirando resistências nos 14,87 ou 21,12. Já uma perda dos 4,75 traria de volta o sinal de baixa projetando de 1,62 a -1,5. O IFR sobrevendido alerta para recuperações se superar 5,27</t>
  </si>
  <si>
    <t>LILY34 está em tendência de alta pelas médias de 21 e 200 dias e vai mantendo sinal de força altista. Acima dos 263,88 pode buscar projeções nos 310,4 ou 385,68. Teria sinal de realização na perda dos 255,53 mirando os 188,6 ou 165,33. O IFR sobrecomprado alerta realizações se perder 255,53.</t>
  </si>
  <si>
    <t>EMBJ3 está em tendência de alta pelas médias de 21 e 200 dias e vai mantendo sinal de força altista. Acima dos 107,42 pode buscar projeções nos 120,5 ou 141,68. Teria sinal de realização na perda dos 102,41 mirando os 86,24 ou 79,69. O padrão de volume favorece a alta. O IFR sobrecomprado alerta realizações se perder 102,41.</t>
  </si>
  <si>
    <t>ENGI11 está em tendência de baixa pelas médias de 21 e 200 dias, mas começa a dar sinais de repiques de alta. Acima dos 45,17 teria sinal de repique altista mirando resistências nos 69,05 ou 87,62. Já uma perda dos 43,58 traria de volta o sinal de baixa projetando de 39 a 29,71. O IFR sobrevendido alerta para recuperações se superar 45,17</t>
  </si>
  <si>
    <t>ENEV3 está em tendência de alta no longo prazo, teve uma correção no curto prazo, mas pode estar retomando sinal de altas. Acima dos 26,42 pode buscar 32,42 ou 38,24. Abaixo dos 25,32 retomaria sinal de realização mirando suportes em 23 ou 20,08.</t>
  </si>
  <si>
    <t>EGIE3 está em tendência de baixa pelas médias de 21 e 200 dias, mas começa a dar sinais de repiques de alta. Acima dos 26,91 teria sinal de repique altista mirando resistências nos 32,3 ou 36,24. Já uma perda dos 25,91 traria de volta o sinal de baixa projetando de 23,93 a 21,96. O IFR sobrevendido alerta para recuperações se superar 26,91</t>
  </si>
  <si>
    <t>EQTL3 está em tendência de baixa pelas médias de 21 e 200 dias, mas começa a dar sinais de repiques de alta. Acima dos 33,54 teria sinal de repique altista mirando resistências nos 51,26 ou 63,56. Já uma perda dos 31,35 traria de volta o sinal de baixa projetando de 25,19 a 19,04. O IFR sobrevendido alerta para recuperações se superar 33,54</t>
  </si>
  <si>
    <t>EZTC3 está em tendência de baixa pelas médias de 21 e 200 dias, mas começa a dar sinais de repiques de alta. Acima dos 9,57 teria sinal de repique altista mirando resistências nos 20,09 ou 27,15. Já uma perda dos 8,66 traria de volta o sinal de baixa projetando de 5,12 a 1,59. O IFR sobrevendido alerta para recuperações se superar 9,57</t>
  </si>
  <si>
    <t>F5, Inc</t>
  </si>
  <si>
    <t>F1FI34</t>
  </si>
  <si>
    <t>F1FI34 está em tendência de alta pelas médias de 21 e 200 dias, mas começa a dar sinal de possível realização. Abaixo dos 450,2 poderia realizar na direção dos suportes 438,33 ou 426,46. Caso supere os 451,34 retomaria sinal de alta com projeções nos 488,61 ou 512,34.</t>
  </si>
  <si>
    <t>FESA4 está em tendência de baixa pelas médias de 21 e 200 dias, mas começa a dar sinais de repiques de alta. Acima dos 5,1 teria sinal de repique altista mirando resistências nos 6,76 ou 7,95. Já uma perda dos 4,83 traria de volta o sinal de baixa projetando de 4,23 a 3,63.</t>
  </si>
  <si>
    <t>FLRY3 está em tendência de alta no longo prazo, teve uma correção no curto prazo, mas pode estar retomando sinal de altas. Acima dos 20,74 pode buscar 28,65 ou 34,05. Abaixo dos 19,91 retomaria sinal de realização mirando suportes em 17,2 ou 14,5. O IFR sobrevendido alerta para recuperações se superar 20,74</t>
  </si>
  <si>
    <t>Fortinet, Inc</t>
  </si>
  <si>
    <t>F1TN34</t>
  </si>
  <si>
    <t>F1TN34 está em tendência de alta no longo prazo, teve uma correção no curto prazo, mas pode estar retomando sinal de altas. Acima dos 59,86 pode buscar 83,54 ou 100,04. Abaixo dos 56,84 retomaria sinal de realização mirando suportes em 48,58 ou 40,33. O IFR sobrevendido alerta para recuperações se superar 59,86</t>
  </si>
  <si>
    <t>FRAS3 está em tendência de baixa pelas médias de 21 e 200 dias, mas começa a dar sinais de repiques de alta. Acima dos 21,34 teria sinal de repique altista mirando resistências nos 29,86 ou 36,12. Já uma perda dos 19,72 traria de volta o sinal de baixa projetando de 16,58 a 13,45.</t>
  </si>
  <si>
    <t>Freeport-Mcmoran Inc</t>
  </si>
  <si>
    <t>FCXO34</t>
  </si>
  <si>
    <t>FCXO34 está em tendência de alta no longo prazo, teve uma correção no curto prazo, mas pode estar retomando sinal de altas. Acima dos 116,99 pode buscar 122,7 ou 132,9. Abaixo dos 111,69 retomaria sinal de realização mirando suportes em 106,19 ou 101,08.</t>
  </si>
  <si>
    <t>Gen Digital Inc</t>
  </si>
  <si>
    <t>S1YM34</t>
  </si>
  <si>
    <t>S1YM34 está em tendência de alta pelas médias de 21 e 200 dias e vai mantendo sinal de força altista. Acima dos 169,59 pode buscar projeções nos 205 ou 262,31. Teria sinal de realização na perda dos 168,01 mirando os 112,28 ou 94,57. O padrão de volume favorece a alta. O IFR sobrecomprado alerta realizações se perder 168,01.</t>
  </si>
  <si>
    <t>GGBR4 apesar de estar em tendência de alta no longo prazo pela média de 200 dias, no curto prazo está em realização. Abaixo dos 24,83 pode seguir em baixa no curto prazo mirando suportes em 23,44 ou 21,8. Teria sinal de retomada altista fechando acima dos 25,82 mirando resistências em 28,72 ou 31,98.</t>
  </si>
  <si>
    <t>GOAU4 apesar de estar em tendência de alta no longo prazo pela média de 200 dias, no curto prazo está em realização. Abaixo dos 10,94 pode seguir em baixa no curto prazo mirando suportes em 10 ou 8,98. Teria sinal de retomada altista fechando acima dos 11,4 mirando resistências em 13,3 ou 15,33.</t>
  </si>
  <si>
    <t>GGPS3 está em tendência de baixa pelas médias de 21 e 200 dias, mas começa a dar sinais de repiques de alta. Acima dos 10,95 teria sinal de repique altista mirando resistências nos 18,25 ou 23,27. Já uma perda dos 10,12 traria de volta o sinal de baixa projetando de 7,6 a 5,09.</t>
  </si>
  <si>
    <t>GRND3 está em tendência de baixa pelas médias de 21 e 200 dias, mas começa a dar sinais de repiques de alta. Acima dos 3,67 teria sinal de repique altista mirando resistências nos 4,85 ou 5,7. Já uma perda dos 3,46 traria de volta o sinal de baixa projetando de 3,03 a 2,6.</t>
  </si>
  <si>
    <t>GMAT3 está em tendência de baixa pelas médias de 21 e 200 dias, mas começa a dar sinais de repiques de alta. Acima dos 3,55 teria sinal de repique altista mirando resistências nos 5,82 ou 7,33. Já uma perda dos 3,37 traria de volta o sinal de baixa projetando de 2,61 a 1,85. O IFR sobrevendido alerta para recuperações se superar 3,55</t>
  </si>
  <si>
    <t>SBFG3 está em tendência de baixa pelas médias de 21 e 200 dias, mas começa a dar sinais de repiques de alta. Acima dos 5,08 teria sinal de repique altista mirando resistências nos 12,21 ou 16,98. Já uma perda dos 4,48 traria de volta o sinal de baixa projetando de 2,09 a -0,29. O IFR sobrevendido alerta para recuperações se superar 5,08</t>
  </si>
  <si>
    <t>HYPE3 está em tendência de baixa pelas médias de 21 e 200 dias, mas começa a dar sinais de repiques de alta. Acima dos 21,75 teria sinal de repique altista mirando resistências nos 27,73 ou 32,87. Já uma perda dos 20,83 traria de volta o sinal de baixa projetando de 19,41 a 16,83.</t>
  </si>
  <si>
    <t>IGTI11 está em tendência de baixa pelas médias de 21 e 200 dias, mas começa a dar sinais de repiques de alta. Acima dos 22,91 teria sinal de repique altista mirando resistências nos 33,42 ou 42,64. Já uma perda dos 21,69 traria de volta o sinal de baixa projetando de 18,5 a 13,88.</t>
  </si>
  <si>
    <t>ITLC34 está em clara tendência de baixa pelas médias de 21 e 200 dias e segue em movimento de baixa. Abaixo dos 52,04 pode buscar suportes 38,49 ou 24,95. Teria sinal de repique altista fechando acima dos 55 mirando resistências em 95,86 ou 122,94. O IFR sobrevendido alerta para recuperações se superar 55</t>
  </si>
  <si>
    <t>INTB3 apesar de estar em tendência de alta no longo prazo pela média de 200 dias, no curto prazo está em realização. Abaixo dos 14,23 pode seguir em baixa no curto prazo mirando suportes em 13,14 ou 11. Teria sinal de retomada altista fechando acima dos 14,77 mirando resistências em 20,06 ou 24,33.</t>
  </si>
  <si>
    <t>INBR34 está em tendência de baixa pelas médias de 21 e 200 dias, mas começa a dar sinais de repiques de alta. Acima dos 22,49 teria sinal de repique altista mirando resistências nos 38,51 ou 49,31. Já uma perda dos 21,02 traria de volta o sinal de baixa projetando de 15,61 a 10,21. O IFR sobrevendido alerta para recuperações se superar 22,49</t>
  </si>
  <si>
    <t>MYPK3 está em tendência de baixa pelas médias de 21 e 200 dias, mas começa a dar sinais de repiques de alta. Acima dos 8,61 teria sinal de repique altista mirando resistências nos 12,13 ou 14,65. Já uma perda dos 8,05 traria de volta o sinal de baixa projetando de 6,78 a 5,52.</t>
  </si>
  <si>
    <t>RANI3 está em tendência de alta pelas médias de 21 e 200 dias e vai mantendo sinal de força altista. Acima dos 8,76 pode buscar projeções nos 9,89 ou 11,73. Teria sinal de realização na perda dos 8,08 mirando os 6,92 ou 6,35. O padrão de volume favorece a alta.</t>
  </si>
  <si>
    <t>IRBR3 está em tendência de alta no longo prazo, teve uma correção no curto prazo, mas pode estar retomando sinal de altas. Acima dos 58,87 pode buscar 71,5 ou 81,94. Abaixo dos 54,6 retomaria sinal de realização mirando suportes em 49,37 ou 44,15.</t>
  </si>
  <si>
    <t>ISAE4 está em tendência de baixa pelas médias de 21 e 200 dias, mas começa a dar sinais de repiques de alta. Acima dos 25,67 teria sinal de repique altista mirando resistências nos 30,07 ou 33,58. Já uma perda dos 24,38 traria de volta o sinal de baixa projetando de 22,62 a 20,86.</t>
  </si>
  <si>
    <t>ITSA4 está em tendência de baixa pelas médias de 21 e 200 dias, mas começa a dar sinais de repiques de alta. Acima dos 12,83 teria sinal de repique altista mirando resistências nos 16,56 ou 19,21. Já uma perda dos 12,26 traria de volta o sinal de baixa projetando de 10,93 a 9,6. O IFR sobrevendido alerta para recuperações se superar 12,83</t>
  </si>
  <si>
    <t>ITUB3 está em tendência de alta no longo prazo, teve uma correção no curto prazo, mas pode estar retomando sinal de altas. Acima dos 44,77 pode buscar 55,23 ou 63,1. Abaixo dos 42,49 retomaria sinal de realização mirando suportes em 38,55 ou 34,61.</t>
  </si>
  <si>
    <t>ITUB4 está em tendência de baixa pelas médias de 21 e 200 dias, mas começa a dar sinais de repiques de alta. Acima dos 39,9 teria sinal de repique altista mirando resistências nos 50,76 ou 58,57. Já uma perda dos 38,11 traria de volta o sinal de baixa projetando de 34,2 a 30,29. O IFR sobrevendido alerta para recuperações se superar 39,9</t>
  </si>
  <si>
    <t>JBSS32 está em tendência de alta pelas médias de 21 e 200 dias e vai mantendo sinal de força altista. Acima dos 73 pode buscar projeções nos 83,13 ou 99,53. Teria sinal de realização na perda dos 66,63 mirando os 56,6 ou 51,53. O padrão de volume favorece a alta.</t>
  </si>
  <si>
    <t>JHSF3 está em tendência de baixa pelas médias de 21 e 200 dias, mas começa a dar sinais de repiques de alta. Acima dos 9,57 teria sinal de repique altista mirando resistências nos 14,62 ou 18,5. Já uma perda dos 9,2 traria de volta o sinal de baixa projetando de 8,33 a 6,38.</t>
  </si>
  <si>
    <t>JPMC34 está em tendência de alta pelas médias de 21 e 200 dias e vai mantendo sinal de força altista. Acima dos 192,44 pode buscar projeções nos 210,88 ou 240,72. Teria sinal de realização na perda dos 186,06 mirando os 162,6 ou 153,37. O padrão de volume favorece a alta. O IFR sobrecomprado alerta realizações se perder 186,06.</t>
  </si>
  <si>
    <t>JSLG3 está em tendência de baixa pelas médias de 21 e 200 dias, mas começa a dar sinais de repiques de alta. Acima dos 5,97 teria sinal de repique altista mirando resistências nos 12,84 ou 17,66. Já uma perda dos 5,04 traria de volta o sinal de baixa projetando de 2,62 a 0,21.</t>
  </si>
  <si>
    <t>KEPL3 está em tendência de baixa pelas médias de 21 e 200 dias, mas começa a dar sinais de repiques de alta. Acima dos 6,7 teria sinal de repique altista mirando resistências nos 8,06 ou 9,38. Já uma perda dos 6,36 traria de volta o sinal de baixa projetando de 5,92 a 5,25.</t>
  </si>
  <si>
    <t>Kla Corp</t>
  </si>
  <si>
    <t>K1LA34</t>
  </si>
  <si>
    <t>K1LA34 está em clara tendência de baixa pelas médias de 21 e 200 dias e segue em movimento de baixa. Abaixo dos 40,32 pode buscar suportes 36,25 ou 31,87. Teria sinal de repique altista fechando acima dos 43,47 mirando resistências em 50,4 ou 59,14.</t>
  </si>
  <si>
    <t>KLBN4 está em tendência de baixa pelas médias de 21 e 200 dias, mas começa a dar sinais de repiques de alta. Acima dos 3,76 teria sinal de repique altista mirando resistências nos 4,01 ou 4,42. Já uma perda dos 3,35 traria de volta o sinal de baixa projetando de 3,22 a 3,09.</t>
  </si>
  <si>
    <t>KLBN11 está em tendência de baixa pelas médias de 21 e 200 dias, mas começa a dar sinais de repiques de alta. Acima dos 18,29 teria sinal de repique altista mirando resistências nos 19,17 ou 20,64. Já uma perda dos 16,79 traria de volta o sinal de baixa projetando de 16,05 a 15,31.</t>
  </si>
  <si>
    <t>Lam Research Corp</t>
  </si>
  <si>
    <t>L1RC34</t>
  </si>
  <si>
    <t>L1RC34 está em clara tendência de baixa pelas médias de 21 e 200 dias e segue em movimento de baixa. Abaixo dos 25,82 pode buscar suportes 22,11 ou 18,4. Teria sinal de repique altista fechando acima dos 28,92 mirando resistências em 37,82 ou 45,23.</t>
  </si>
  <si>
    <t>LAVV3 está em clara tendência de baixa pelas médias de 21 e 200 dias e segue em movimento de baixa. Abaixo dos 7,31 pode buscar suportes 4,56 ou 1,81. Teria sinal de repique altista fechando acima dos 8,01 mirando resistências em 16,2 ou 21,69. O IFR sobrevendido alerta para recuperações se superar 8,01</t>
  </si>
  <si>
    <t>LIGT3 está em tendência de baixa pelas médias de 21 e 200 dias, mas começa a dar sinais de repiques de alta. Acima dos 2,58 teria sinal de repique altista mirando resistências nos 4,02 ou 5,08. Já uma perda dos 2,3 traria de volta o sinal de baixa projetando de 1,76 a 1,23. O IFR sobrevendido alerta para recuperações se superar 2,58</t>
  </si>
  <si>
    <t>RENT3 está em tendência de baixa pelas médias de 21 e 200 dias, mas começa a dar sinais de repiques de alta. Acima dos 29,55 teria sinal de repique altista mirando resistências nos 54,87 ou 72,58. Já uma perda dos 26,21 traria de volta o sinal de baixa projetando de 17,35 a 8,49. O IFR sobrevendido alerta para recuperações se superar 29,55</t>
  </si>
  <si>
    <t>RENT4 está em tendência de baixa pelas médias de 21 e 200 dias, mas começa a dar sinais de repiques de alta. Acima dos 28,76 teria sinal de repique altista mirando resistências nos 53,79 ou 70,84. Já uma perda dos 26,19 traria de volta o sinal de baixa projetando de 17,66 a 9,13. O IFR sobrevendido alerta para recuperações se superar 28,76</t>
  </si>
  <si>
    <t>LOGG3 está em tendência de baixa pelas médias de 21 e 200 dias, mas começa a dar sinais de repiques de alta. Acima dos 20,83 teria sinal de repique altista mirando resistências nos 31,53 ou 39,17. Já uma perda dos 19,16 traria de volta o sinal de baixa projetando de 15,33 a 11,51. O IFR sobrevendido alerta para recuperações se superar 20,83</t>
  </si>
  <si>
    <t>LREN3 está em tendência de baixa pelas médias de 21 e 200 dias, mas começa a dar sinais de repiques de alta. Acima dos 9,41 teria sinal de repique altista mirando resistências nos 15,16 ou 19,17. Já uma perda dos 8,66 traria de volta o sinal de baixa projetando de 6,65 a 4,64. O IFR sobrevendido alerta para recuperações se superar 9,41</t>
  </si>
  <si>
    <t>LWSA3 está em tendência de baixa pelas médias de 21 e 200 dias, mas começa a dar sinais de repiques de alta. Acima dos 3,14 teria sinal de repique altista mirando resistências nos 5,83 ou 7,59. Já uma perda dos 2,98 traria de volta o sinal de baixa projetando de 2,09 a 1,21. O IFR sobrevendido alerta para recuperações se superar 3,14</t>
  </si>
  <si>
    <t>MDIA3 está em tendência de baixa pelas médias de 21 e 200 dias, mas começa a dar sinais de repiques de alta. Acima dos 16,64 teria sinal de repique altista mirando resistências nos 20,86 ou 24,45. Já uma perda dos 15,04 traria de volta o sinal de baixa projetando de 13,24 a 11,44.</t>
  </si>
  <si>
    <t>MGLU3 está em tendência de baixa pelas médias de 21 e 200 dias, mas começa a dar sinais de repiques de alta. Acima dos 5,5 teria sinal de repique altista mirando resistências nos 13,93 ou 19,51. Já uma perda dos 4,9 traria de volta o sinal de baixa projetando de 2,1 a -0,68.</t>
  </si>
  <si>
    <t>POMO3 está em clara tendência de baixa pelas médias de 21 e 200 dias e segue em movimento de baixa. Abaixo dos 3,17 pode buscar suportes 2,71 ou 2,25. Teria sinal de repique altista fechando acima dos 3,44 mirando resistências em 4,65 ou 5,56. O IFR sobrevendido alerta para recuperações se superar 3,44</t>
  </si>
  <si>
    <t>POMO4 está em clara tendência de baixa pelas médias de 21 e 200 dias e segue em movimento de baixa. Abaixo dos 3,36 pode buscar suportes 2,85 ou 2,34. Teria sinal de repique altista fechando acima dos 3,63 mirando resistências em 5 ou 6,01. O IFR sobrevendido alerta para recuperações se superar 3,63</t>
  </si>
  <si>
    <t>MBRF3 está em tendência de baixa pelas médias de 21 e 200 dias, mas começa a dar sinais de repiques de alta. Acima dos 16,34 teria sinal de repique altista mirando resistências nos 19,14 ou 21,51. Já uma perda dos 15,29 traria de volta o sinal de baixa projetando de 14,1 a 12,91.</t>
  </si>
  <si>
    <t>M2RV34 está em clara tendência de baixa pelas médias de 21 e 200 dias e segue em movimento de baixa. Abaixo dos 84,91 pode buscar suportes 65,5 ou 46,1. Teria sinal de repique altista fechando acima dos 92,41 mirando resistências em 147,7 ou 186,5. O IFR sobrevendido alerta para recuperações se superar 92,41</t>
  </si>
  <si>
    <t>Mastercard Inc</t>
  </si>
  <si>
    <t>MSCD34</t>
  </si>
  <si>
    <t>MSCD34 está em tendência de alta pelas médias de 21 e 200 dias e vai mantendo sinal de força altista. Acima dos 120,67 pode buscar projeções nos 139,24 ou 169,29. Teria sinal de realização na perda dos 111,72 mirando os 90,62 ou 81,33. O padrão de volume favorece a alta. O IFR sobrecomprado alerta realizações se perder 111,72.</t>
  </si>
  <si>
    <t>MELI34 está em clara tendência de baixa pelas médias de 21 e 200 dias e segue em movimento de baixa. Abaixo dos 73,8 pode buscar suportes 70,87 ou 67,84. Teria sinal de repique altista fechando acima dos 80,65 mirando resistências em 86,69 ou 96,47.</t>
  </si>
  <si>
    <t>M1TA34 apesar de estar em tendência de alta no longo prazo pela média de 200 dias, no curto prazo está em realização. Abaixo dos 121,08 pode seguir em baixa no curto prazo mirando suportes em 114,05 ou 106,68. Teria sinal de retomada altista fechando acima dos 125,81 mirando resistências em 137,9 ou 152,63.</t>
  </si>
  <si>
    <t>LEVE3 está em tendência de baixa pelas médias de 21 e 200 dias, mas começa a dar sinais de repiques de alta. Acima dos 31,44 teria sinal de repique altista mirando resistências nos 39,08 ou 44,85. Já uma perda dos 29,73 traria de volta o sinal de baixa projetando de 26,84 a 23,95.</t>
  </si>
  <si>
    <t>MUTC34 apesar de estar em tendência de alta no longo prazo pela média de 200 dias, no curto prazo está em realização. Abaixo dos 714,2 pode seguir em baixa no curto prazo mirando suportes em 653,97 ou 593,75. Teria sinal de retomada altista fechando acima dos 777,77 mirando resistências em 909,1 ou 1029,54.</t>
  </si>
  <si>
    <t>MSFT34 está em tendência de alta pelas médias de 21 e 200 dias e vai mantendo sinal de força altista. Acima dos 127,16 pode buscar projeções nos 138,87 ou 157,83. Teria sinal de realização na perda dos 120,51 mirando os 108,2 ou 102,34. O padrão de volume favorece a alta. O IFR sobrecomprado alerta realizações se perder 120,51.</t>
  </si>
  <si>
    <t>MILS3 está em tendência de alta pelas médias de 21 e 200 dias e vai mantendo sinal de força altista. Acima dos 16,27 pode buscar projeções nos 17,11 ou 18,48. Teria sinal de realização na perda dos 15,85 mirando os 14,9 ou 14,47. O padrão de volume favorece a alta.</t>
  </si>
  <si>
    <t>BEEF3 está em tendência de baixa pelas médias de 21 e 200 dias, mas começa a dar sinais de repiques de alta. Acima dos 2,63 teria sinal de repique altista mirando resistências nos 4,74 ou 6,17. Já uma perda dos 2,41 traria de volta o sinal de baixa projetando de 1,69 a 0,97. O IFR sobrevendido alerta para recuperações se superar 2,63</t>
  </si>
  <si>
    <t>Moderna, Inc</t>
  </si>
  <si>
    <t>M1RN34</t>
  </si>
  <si>
    <t>M1RN34 está em tendência de alta pelas médias de 21 e 200 dias e vai mantendo sinal de força altista. Acima dos 71,14 pode buscar projeções nos 86,9 ou 112,41. Teria sinal de realização na perda dos 63 mirando os 45,63 ou 37,74. O padrão de volume favorece a alta. O IFR sobrecomprado alerta realizações se perder 63.</t>
  </si>
  <si>
    <t>MOTV3 está em tendência de baixa pelas médias de 21 e 200 dias, mas começa a dar sinais de repiques de alta. Acima dos 14,82 teria sinal de repique altista mirando resistências nos 20,83 ou 26,33. Já uma perda dos 14,12 traria de volta o sinal de baixa projetando de 11,92 a 9,16. O IFR sobrevendido alerta para recuperações se superar 14,82</t>
  </si>
  <si>
    <t>MDNE3 está em tendência de baixa pelas médias de 21 e 200 dias, mas começa a dar sinais de repiques de alta. Acima dos 17,1 teria sinal de repique altista mirando resistências nos 33,02 ou 44,15. Já uma perda dos 15 traria de volta o sinal de baixa projetando de 9,43 a 3,86. O IFR sobrevendido alerta para recuperações se superar 17,1</t>
  </si>
  <si>
    <t>MOVI3 está em tendência de baixa pelas médias de 21 e 200 dias, mas começa a dar sinais de repiques de alta. Acima dos 5,93 teria sinal de repique altista mirando resistências nos 20,48 ou 29,83. Já uma perda dos 5,34 traria de volta o sinal de baixa projetando de 0,66 a -4,01. O IFR sobrevendido alerta para recuperações se superar 5,93</t>
  </si>
  <si>
    <t>MRVE3 está em tendência de baixa pelas médias de 21 e 200 dias, mas começa a dar sinais de repiques de alta. Acima dos 4,18 teria sinal de repique altista mirando resistências nos 8,55 ou 11,45. Já uma perda dos 3,85 traria de volta o sinal de baixa projetando de 2,39 a 0,94. O IFR sobrevendido alerta para recuperações se superar 4,18</t>
  </si>
  <si>
    <t>MULT3 está em tendência de baixa pelas médias de 21 e 200 dias, mas começa a dar sinais de repiques de alta. Acima dos 26,45 teria sinal de repique altista mirando resistências nos 39,38 ou 49,8. Já uma perda dos 24,98 traria de volta o sinal de baixa projetando de 22,51 a 17,29. O IFR sobrevendido alerta para recuperações se superar 26,45</t>
  </si>
  <si>
    <t>NATU3 está em tendência de baixa pelas médias de 21 e 200 dias, mas começa a dar sinais de repiques de alta. Acima dos 5,42 teria sinal de repique altista mirando resistências nos 8,12 ou 10,39. Já uma perda dos 5,09 traria de volta o sinal de baixa projetando de 4,44 a 3,3.</t>
  </si>
  <si>
    <t>Netapp, Inc</t>
  </si>
  <si>
    <t>N1TA34</t>
  </si>
  <si>
    <t>N1TA34 apesar de estar em tendência de alta no longo prazo pela média de 200 dias, no curto prazo está em realização. Abaixo dos 72,8 pode seguir em baixa no curto prazo mirando suportes em 68,04 ou 63,28. Teria sinal de retomada altista fechando acima dos 74,46 mirando resistências em 88,2 ou 97,71.</t>
  </si>
  <si>
    <t>Netflix, Inc</t>
  </si>
  <si>
    <t>NFLX34</t>
  </si>
  <si>
    <t>NFLX34 apesar de estar em tendência de baixa no longo prazo pela média de 200 dias, no curto prazo está com sinal de recuperação favorecendo repiques de alta. Acima dos 7,43 pode seguir repique altista na direção resistências nos 8,05 ou 9,06. Caso perca os 7,02 teria sinal de baixa projetando de 6,42 a 6,1. O padrão de volume favorece a alta.</t>
  </si>
  <si>
    <t>ROXO34 está em tendência de baixa pelas médias de 21 e 200 dias, mas começa a dar sinais de repiques de alta. Acima dos 11,08 teria sinal de repique altista mirando resistências nos 13,37 ou 15,42. Já uma perda dos 10,72 traria de volta o sinal de baixa projetando de 10,05 a 9,02.</t>
  </si>
  <si>
    <t>NVDC34 apesar de estar em tendência de alta no longo prazo pela média de 200 dias, no curto prazo está em realização. Abaixo dos 22,82 pode seguir em baixa no curto prazo mirando suportes em 21,94 ou 21,03. Teria sinal de retomada altista fechando acima dos 23,59 mirando resistências em 24,88 ou 26,69.</t>
  </si>
  <si>
    <t>OPCT3 está em tendência de baixa pelas médias de 21 e 200 dias, mas começa a dar sinais de repiques de alta. Acima dos 9,76 teria sinal de repique altista mirando resistências nos 10,92 ou 12,9. Já uma perda dos 9,33 traria de volta o sinal de baixa projetando de 7,7 a 6,7.</t>
  </si>
  <si>
    <t>Okta, Inc</t>
  </si>
  <si>
    <t>O1KT34</t>
  </si>
  <si>
    <t>O1KT34 está em tendência de alta no longo prazo, teve uma correção no curto prazo, mas pode estar retomando sinal de altas. Acima dos 51,68 pode buscar 61,08 ou 69,8. Abaixo dos 49,8 retomaria sinal de realização mirando suportes em 46,96 ou 42,59.</t>
  </si>
  <si>
    <t>ORCL34 está em clara tendência de baixa pelas médias de 21 e 200 dias e segue em movimento de baixa. Abaixo dos 103,37 pode buscar suportes 94,41 ou 85,46. Teria sinal de repique altista fechando acima dos 118,21 mirando resistências em 132,34 ou 150,24.</t>
  </si>
  <si>
    <t>OBTC3 está em tendência de alta no longo prazo, teve uma correção no curto prazo, mas pode estar retomando sinal de altas. Acima dos 7,21 pode buscar 7,95 ou 8,86. Abaixo dos 6,84 retomaria sinal de realização mirando suportes em 6,47 ou 6,01.</t>
  </si>
  <si>
    <t>ORVR3 está em tendência de baixa pelas médias de 21 e 200 dias, mas começa a dar sinais de repiques de alta. Acima dos 16,43 teria sinal de repique altista mirando resistências nos 22,15 ou 27,18. Já uma perda dos 15,69 traria de volta o sinal de baixa projetando de 14 a 11,48.</t>
  </si>
  <si>
    <t>P.Acucar-Cbd</t>
  </si>
  <si>
    <t>PCAR3</t>
  </si>
  <si>
    <t>PCAR3 está em tendência de baixa pelas médias de 21 e 200 dias, mas começa a dar sinais de repiques de alta. Acima dos 2,33 teria sinal de repique altista mirando resistências nos 3,85 ou 5,01. Já uma perda dos 1,96 traria de volta o sinal de baixa projetando de 1,37 a 0,79.</t>
  </si>
  <si>
    <t>PGMN3 está em clara tendência de baixa pelas médias de 21 e 200 dias e segue em movimento de baixa. Abaixo dos 2,43 pode buscar suportes 1,36 ou 0,29. Teria sinal de repique altista fechando acima dos 2,64 mirando resistências em 5,89 ou 8,02. O IFR sobrevendido alerta para recuperações se superar 2,64</t>
  </si>
  <si>
    <t>P2LT34 apesar de estar em tendência de alta no longo prazo pela média de 200 dias, no curto prazo está em realização. Abaixo dos 299,99 pode seguir em baixa no curto prazo mirando suportes em 280,91 ou 261,84. Teria sinal de retomada altista fechando acima dos 323,74 mirando resistências em 361,71 ou 399,85.</t>
  </si>
  <si>
    <t>Palo Alto Networks, Inc</t>
  </si>
  <si>
    <t>P2AN34</t>
  </si>
  <si>
    <t>P2AN34 apesar de estar em tendência de alta no longo prazo pela média de 200 dias, no curto prazo está em realização. Abaixo dos 31,34 pode seguir em baixa no curto prazo mirando suportes em 28,24 ou 25,55. Teria sinal de retomada altista fechando acima dos 32,9 mirando resistências em 36,92 ou 42,28.</t>
  </si>
  <si>
    <t>PETR3 apesar de estar em tendência de alta no longo prazo pela média de 200 dias, no curto prazo está em realização. Abaixo dos 52,88 pode seguir em baixa no curto prazo mirando suportes em 48,67 ou 44,46. Teria sinal de retomada altista fechando acima dos 57,5 mirando resistências em 66,49 ou 74,9. O IFR sobrevendido alerta para recuperações se superar 57,5</t>
  </si>
  <si>
    <t>PETR4 apesar de estar em tendência de alta no longo prazo pela média de 200 dias, no curto prazo está em realização. Abaixo dos 46,64 pode seguir em baixa no curto prazo mirando suportes em 42,57 ou 38,51. Teria sinal de retomada altista fechando acima dos 50,31 mirando resistências em 59,79 ou 67,91. O IFR sobrevendido alerta para recuperações se superar 50,31</t>
  </si>
  <si>
    <t>RECV3 está em clara tendência de baixa pelas médias de 21 e 200 dias e segue em movimento de baixa. Abaixo dos 10,33 pode buscar suportes 9,56 ou 8,79. Teria sinal de repique altista fechando acima dos 10,87 mirando resistências em 12,82 ou 14,35.</t>
  </si>
  <si>
    <t>PRIO3 apesar de estar em tendência de alta no longo prazo pela média de 200 dias, no curto prazo está em realização. Abaixo dos 62,03 pode seguir em baixa no curto prazo mirando suportes em 58,14 ou 54,26. Teria sinal de retomada altista fechando acima dos 67,55 mirando resistências em 74,6 ou 82,36. O IFR sobrevendido alerta para recuperações se superar 67,55</t>
  </si>
  <si>
    <t>AUAU3 está em tendência de alta no longo prazo, teve uma correção no curto prazo, mas pode estar retomando sinal de altas. Acima dos 3,94 pode buscar 5,37 ou 6,46. Abaixo dos 3,6 retomaria sinal de realização mirando suportes em 3,05 ou 2,5. O IFR sobrevendido alerta para recuperações se superar 3,94</t>
  </si>
  <si>
    <t>PINE4 está em tendência de baixa pelas médias de 21 e 200 dias, mas começa a dar sinais de repiques de alta. Acima dos 10,37 teria sinal de repique altista mirando resistências nos 17,71 ou 22,75. Já uma perda dos 9,54 traria de volta o sinal de baixa projetando de 7,01 a 4,49. O IFR sobrevendido alerta para recuperações se superar 10,37</t>
  </si>
  <si>
    <t>PLPL3 está em tendência de baixa pelas médias de 21 e 200 dias, mas começa a dar sinais de repiques de alta. Acima dos 4,65 teria sinal de repique altista mirando resistências nos 9,2 ou 12,25. Já uma perda dos 4,25 traria de volta o sinal de baixa projetando de 2,72 a 1,19. O IFR sobrevendido alerta para recuperações se superar 4,65</t>
  </si>
  <si>
    <t>PSSA3 está em tendência de baixa pelas médias de 21 e 200 dias, mas começa a dar sinais de repiques de alta. Acima dos 45,66 teria sinal de repique altista mirando resistências nos 53,97 ou 60,19. Já uma perda dos 43,9 traria de volta o sinal de baixa projetando de 40,78 a 37,67. O IFR sobrevendido alerta para recuperações se superar 45,66</t>
  </si>
  <si>
    <t>PRNR3 está em tendência de baixa pelas médias de 21 e 200 dias, mas começa a dar sinais de repiques de alta. Acima dos 13,11 teria sinal de repique altista mirando resistências nos 22,89 ou 29,71. Já uma perda dos 11,84 traria de volta o sinal de baixa projetando de 8,42 a 5,01. O IFR sobrevendido alerta para recuperações se superar 13,11</t>
  </si>
  <si>
    <t>Qualcomm Inc</t>
  </si>
  <si>
    <t>QCOM34</t>
  </si>
  <si>
    <t>QCOM34 está em tendência de alta pelas médias de 21 e 200 dias e vai mantendo sinal de força altista. Acima dos 78,6 pode buscar projeções nos 83,09 ou 90,35. Teria sinal de realização na perda dos 71,33 mirando os 67,69 ou 64,06. O padrão de volume favorece a alta.</t>
  </si>
  <si>
    <t>QUAL3 está em tendência de baixa pelas médias de 21 e 200 dias, mas começa a dar sinais de repiques de alta. Acima dos 1,48 teria sinal de repique altista mirando resistências nos 2,43 ou 3,16. Já uma perda dos 1,24 traria de volta o sinal de baixa projetando de 0,87 a 0,5.</t>
  </si>
  <si>
    <t>LJQQ3 está em tendência de baixa pelas médias de 21 e 200 dias, mas começa a dar sinais de repiques de alta. Acima dos 1,13 teria sinal de repique altista mirando resistências nos 3,25 ou 4,74. Já uma perda dos 0,83 traria de volta o sinal de baixa projetando de 0,08 a -0,66.</t>
  </si>
  <si>
    <t>RADL3 está em tendência de baixa pelas médias de 21 e 200 dias, mas começa a dar sinais de repiques de alta. Acima dos 15,65 teria sinal de repique altista mirando resistências nos 22,12 ou 27,44. Já uma perda dos 14,7 traria de volta o sinal de baixa projetando de 13,5 a 10,83. O IFR sobrevendido alerta para recuperações se superar 15,65</t>
  </si>
  <si>
    <t>RAIZ4 está em tendência de alta pelas médias de 21 e 200 dias e vai mantendo sinal de força altista. Acima dos 0,32 pode buscar projeções nos 0,45 ou 0,56. Teria sinal de realização na perda dos 0,27 mirando os 0,21 ou 0,15. O padrão de volume favorece a alta.</t>
  </si>
  <si>
    <t>RAPT4 está em tendência de baixa pelas médias de 21 e 200 dias, mas começa a dar sinais de repiques de alta. Acima dos 3,6 teria sinal de repique altista mirando resistências nos 8,33 ou 11,4. Já uma perda dos 3,35 traria de volta o sinal de baixa projetando de 1,81 a 0,27. O IFR sobrevendido alerta para recuperações se superar 3,6</t>
  </si>
  <si>
    <t>RDOR3 está em tendência de baixa pelas médias de 21 e 200 dias, mas começa a dar sinais de repiques de alta. Acima dos 32,78 teria sinal de repique altista mirando resistências nos 46,59 ou 56,53. Já uma perda dos 30,5 traria de volta o sinal de baixa projetando de 25,52 a 20,55. O IFR sobrevendido alerta para recuperações se superar 32,78</t>
  </si>
  <si>
    <t>RIAA3 está em tendência de baixa pelas médias de 21 e 200 dias, mas começa a dar sinais de repiques de alta. Acima dos 6,22 teria sinal de repique altista mirando resistências nos 11,58 ou 15,18. Já uma perda dos 5,75 traria de volta o sinal de baixa projetando de 3,94 a 2,14.</t>
  </si>
  <si>
    <t>RAIL3 está em tendência de baixa pelas médias de 21 e 200 dias, mas começa a dar sinais de repiques de alta. Acima dos 14,39 teria sinal de repique altista mirando resistências nos 19,54 ou 23,27. Já uma perda dos 13,5 traria de volta o sinal de baixa projetando de 11,63 a 9,76. O IFR sobrevendido alerta para recuperações se superar 14,39</t>
  </si>
  <si>
    <t>SAPR4 está em tendência de baixa pelas médias de 21 e 200 dias, mas começa a dar sinais de repiques de alta. Acima dos 6,19 teria sinal de repique altista mirando resistências nos 8,83 ou 10,68. Já uma perda dos 5,83 traria de volta o sinal de baixa projetando de 4,9 a 3,97.</t>
  </si>
  <si>
    <t>SAPR11 está em tendência de baixa pelas médias de 21 e 200 dias, mas começa a dar sinais de repiques de alta. Acima dos 31,19 teria sinal de repique altista mirando resistências nos 45,94 ou 56,22. Já uma perda dos 29,29 traria de volta o sinal de baixa projetando de 24,14 a 19.</t>
  </si>
  <si>
    <t>SANB11 está em tendência de baixa pelas médias de 21 e 200 dias, mas começa a dar sinais de repiques de alta. Acima dos 26,14 teria sinal de repique altista mirando resistências nos 29,17 ou 32,5. Já uma perda dos 25,74 traria de volta o sinal de baixa projetando de 23,77 a 22,1.</t>
  </si>
  <si>
    <t>SMTO3 está em tendência de alta pelas médias de 21 e 200 dias, mas começa a dar sinal de possível realização. Abaixo dos 20,28 poderia realizar na direção dos suportes 17,84 ou 16,58. Caso supere os 21,91 retomaria sinal de alta com projeções nos 24,42 ou 28,49.</t>
  </si>
  <si>
    <t>Seagate Technology Holdings Plc</t>
  </si>
  <si>
    <t>S1TX34</t>
  </si>
  <si>
    <t>S1TX34 está em clara tendência de baixa pelas médias de 21 e 200 dias e segue em movimento de baixa. Abaixo dos 55,4 pode buscar suportes 49,62 ou 43,84. Teria sinal de repique altista fechando acima dos 59 mirando resistências em 74,09 ou 85,64.</t>
  </si>
  <si>
    <t>SEER3 está em tendência de baixa pelas médias de 21 e 200 dias, mas começa a dar sinais de repiques de alta. Acima dos 10,99 teria sinal de repique altista mirando resistências nos 18,6 ou 23,95. Já uma perda dos 9,93 traria de volta o sinal de baixa projetando de 7,25 a 4,57. O IFR sobrevendido alerta para recuperações se superar 10,99</t>
  </si>
  <si>
    <t>CSNA3 está em tendência de baixa pelas médias de 21 e 200 dias, mas começa a dar sinais de repiques de alta. Acima dos 4,13 teria sinal de repique altista mirando resistências nos 6,74 ou 8,56. Já uma perda dos 3,78 traria de volta o sinal de baixa projetando de 2,86 a 1,95. O IFR sobrevendido alerta para recuperações se superar 4,13</t>
  </si>
  <si>
    <t>SIMH3 está em tendência de baixa pelas médias de 21 e 200 dias, mas começa a dar sinais de repiques de alta. Acima dos 5,69 teria sinal de repique altista mirando resistências nos 17,43 ou 25,34. Já uma perda dos 4,63 traria de volta o sinal de baixa projetando de 0,67 a -3,28. O IFR sobrevendido alerta para recuperações se superar 5,69</t>
  </si>
  <si>
    <t>SLCE3 apesar de estar em tendência de alta no longo prazo pela média de 200 dias, no curto prazo está em realização. Abaixo dos 16,19 pode seguir em baixa no curto prazo mirando suportes em 15,59 ou 14,99. Teria sinal de retomada altista fechando acima dos 16,82 mirando resistências em 18,12 ou 19,31.</t>
  </si>
  <si>
    <t>SMFT3 está em tendência de baixa pelas médias de 21 e 200 dias, mas começa a dar sinais de repiques de alta. Acima dos 16,93 teria sinal de repique altista mirando resistências nos 26,1 ou 33,57. Já uma perda dos 15,92 traria de volta o sinal de baixa projetando de 14 a 10,26.</t>
  </si>
  <si>
    <t>Snowflake Inc</t>
  </si>
  <si>
    <t>S2NW34</t>
  </si>
  <si>
    <t>S2NW34 apesar de estar em tendência de alta no longo prazo pela média de 200 dias, no curto prazo está em realização. Abaixo dos 38,5 pode seguir em baixa no curto prazo mirando suportes em 36,16 ou 33,82. Teria sinal de retomada altista fechando acima dos 40,24 mirando resistências em 46,07 ou 50,74.</t>
  </si>
  <si>
    <t>SPCX34 está em clara tendência de baixa pelas médias de 21 e 200 dias e segue em movimento de baixa. Abaixo dos 47,26 pode buscar suportes 44,26 ou 41,27. Teria sinal de repique altista fechando acima dos 51,32 mirando resistências em 56,94 ou 62,92.</t>
  </si>
  <si>
    <t>STOC34 está em tendência de baixa pelas médias de 21 e 200 dias, mas começa a dar sinais de repiques de alta. Acima dos 42,55 teria sinal de repique altista mirando resistências nos 62,19 ou 75,67. Já uma perda dos 40,37 traria de volta o sinal de baixa projetando de 33,62 a 26,88. O IFR sobrevendido alerta para recuperações se superar 42,55</t>
  </si>
  <si>
    <t>M2ST34 está em tendência de alta pelas médias de 21 e 200 dias e vai mantendo sinal de força altista. Acima dos 11,43 pode buscar projeções nos 12,57 ou 14,42. Teria sinal de realização na perda dos 10,59 mirando os 9,58 ou 9. O padrão de volume favorece a alta.</t>
  </si>
  <si>
    <t>SUZB3 está em tendência de alta pelas médias de 21 e 200 dias e vai mantendo sinal de força altista. Acima dos 52,75 pode buscar projeções nos 59,63 ou 70,77. Teria sinal de realização na perda dos 50,88 mirando os 41,61 ou 38,16. O padrão de volume favorece a alta. O IFR sobrecomprado alerta realizações se perder 50,88.</t>
  </si>
  <si>
    <t>Synopsys, Inc</t>
  </si>
  <si>
    <t>S1NP34</t>
  </si>
  <si>
    <t>S1NP34 está em tendência de alta pelas médias de 21 e 200 dias, mas começa a dar sinal de possível realização. Abaixo dos 62,07 poderia realizar na direção dos suportes 53,1 ou 49,17. Caso supere os 65,81 retomaria sinal de alta com projeções nos 73,66 ou 86,37.</t>
  </si>
  <si>
    <t>TAEE11 está em tendência de baixa pelas médias de 21 e 200 dias, mas começa a dar sinais de repiques de alta. Acima dos 40,1 teria sinal de repique altista mirando resistências nos 46,91 ou 52. Já uma perda dos 38,66 traria de volta o sinal de baixa projetando de 36,11 a 33,56.</t>
  </si>
  <si>
    <t>TSMC34 apesar de estar em tendência de alta no longo prazo pela média de 200 dias, no curto prazo está em realização. Abaixo dos 268,7 pode seguir em baixa no curto prazo mirando suportes em 257,49 ou 245,39. Teria sinal de retomada altista fechando acima dos 281,16 mirando resistências em 296,62 ou 320,8.</t>
  </si>
  <si>
    <t>TGMA3 está em tendência de alta no longo prazo, teve uma correção no curto prazo, mas pode estar retomando sinal de altas. Acima dos 37,46 pode buscar 51,92 ou 62,25. Abaixo dos 35,19 retomaria sinal de realização mirando suportes em 30,02 ou 24,85.</t>
  </si>
  <si>
    <t>VIVT3 está em tendência de baixa pelas médias de 21 e 200 dias, mas começa a dar sinais de repiques de alta. Acima dos 31,18 teria sinal de repique altista mirando resistências nos 33,03 ou 35,39. Já uma perda dos 30,16 traria de volta o sinal de baixa projetando de 29,2 a 28,01.</t>
  </si>
  <si>
    <t>TEND3 está em tendência de baixa pelas médias de 21 e 200 dias, mas começa a dar sinais de repiques de alta. Acima dos 20,53 teria sinal de repique altista mirando resistências nos 31,67 ou 40,29. Já uma perda dos 17,71 traria de volta o sinal de baixa projetando de 13,39 a 9,08. O IFR sobrevendido alerta para recuperações se superar 20,53</t>
  </si>
  <si>
    <t>TSLA34 está em tendência de alta pelas médias de 21 e 200 dias, mas começa a dar sinal de possível realização. Abaixo dos 64,24 poderia realizar na direção dos suportes 55,42 ou 50,92. Caso supere os 67,03 retomaria sinal de alta com projeções nos 69,98 ou 78,97.</t>
  </si>
  <si>
    <t>TIMS3 apesar de estar em tendência de baixa no longo prazo pela média de 200 dias, no curto prazo está com sinal de recuperação favorecendo repiques de alta. Acima dos 20,04 pode seguir repique altista na direção resistências nos 22,53 ou 26,57. Caso perca os 19,41 teria sinal de baixa projetando de 16 a 14,75.</t>
  </si>
  <si>
    <t>TOTS3 está em tendência de baixa pelas médias de 21 e 200 dias, mas começa a dar sinais de repiques de alta. Acima dos 33,8 teria sinal de repique altista mirando resistências nos 44,79 ou 56,09. Já uma perda dos 31,7 traria de volta o sinal de baixa projetando de 26,5 a 20,84.</t>
  </si>
  <si>
    <t>TFCO4 está em tendência de baixa pelas médias de 21 e 200 dias, mas começa a dar sinais de repiques de alta. Acima dos 10,08 teria sinal de repique altista mirando resistências nos 16,18 ou 20,31. Já uma perda dos 9,49 traria de volta o sinal de baixa projetando de 7,42 a 5,35. O IFR sobrevendido alerta para recuperações se superar 10,08</t>
  </si>
  <si>
    <t>TUPY3 está em tendência de alta no longo prazo, teve uma correção no curto prazo, mas pode estar retomando sinal de altas. Acima dos 15,3 pode buscar 20,89 ou 25,16. Abaixo dos 13,97 retomaria sinal de realização mirando suportes em 11,83 ou 9,69.</t>
  </si>
  <si>
    <t>Uber Technologies, Inc</t>
  </si>
  <si>
    <t>U1BE34</t>
  </si>
  <si>
    <t>U1BE34 está em tendência de alta pelas médias de 21 e 200 dias e vai mantendo sinal de força altista. Acima dos 99,49 pode buscar projeções nos 109,68 ou 126,17. Teria sinal de realização na perda dos 89,66 mirando os 83 ou 77,9. O padrão de volume favorece a alta. O IFR sobrecomprado alerta realizações se perder 89,66.</t>
  </si>
  <si>
    <t>UGPA3 apesar de estar em tendência de alta no longo prazo pela média de 200 dias, no curto prazo está em realização. Abaixo dos 30,38 pode seguir em baixa no curto prazo mirando suportes em 27,28 ou 24,19. Teria sinal de retomada altista fechando acima dos 31,7 mirando resistências em 40,39 ou 46,57. O IFR sobrevendido alerta para recuperações se superar 31,7</t>
  </si>
  <si>
    <t>FIQE3 está em tendência de baixa pelas médias de 21 e 200 dias, mas começa a dar sinais de repiques de alta. Acima dos 5,43 teria sinal de repique altista mirando resistências nos 6,34 ou 7,22. Já uma perda dos 5,22 traria de volta o sinal de baixa projetando de 4,9 a 4,45.</t>
  </si>
  <si>
    <t>UNIP6 está em tendência de baixa pelas médias de 21 e 200 dias, mas começa a dar sinais de repiques de alta. Acima dos 52,65 teria sinal de repique altista mirando resistências nos 62,44 ou 70,29. Já uma perda dos 49,73 traria de volta o sinal de baixa projetando de 45,8 a 41,87.</t>
  </si>
  <si>
    <t>USIM3 está em clara tendência de baixa pelas médias de 21 e 200 dias e segue em movimento de baixa. Abaixo dos 4,67 pode buscar suportes 3,91 ou 3,15. Teria sinal de repique altista fechando acima dos 5,11 mirando resistências em 7,12 ou 8,63. O IFR sobrevendido alerta para recuperações se superar 5,11</t>
  </si>
  <si>
    <t>USIM5 está em clara tendência de baixa pelas médias de 21 e 200 dias e segue em movimento de baixa. Abaixo dos 4,85 pode buscar suportes 4,04 ou 3,24. Teria sinal de repique altista fechando acima dos 5,34 mirando resistências em 7,44 ou 9,04. O IFR sobrevendido alerta para recuperações se superar 5,34</t>
  </si>
  <si>
    <t>VALE3 está em tendência de baixa pelas médias de 21 e 200 dias, mas começa a dar sinais de repiques de alta. Acima dos 62,89 teria sinal de repique altista mirando resistências nos 69,9 ou 76,37. Já uma perda dos 59,42 traria de volta o sinal de baixa projetando de 56,18 a 52,94.</t>
  </si>
  <si>
    <t>VLID3 está em tendência de baixa pelas médias de 21 e 200 dias, mas começa a dar sinais de repiques de alta. Acima dos 14,19 teria sinal de repique altista mirando resistências nos 20,49 ou 24,8. Já uma perda dos 13,5 traria de volta o sinal de baixa projetando de 11,34 a 9,18. O IFR sobrevendido alerta para recuperações se superar 14,19</t>
  </si>
  <si>
    <t>VAMO3 está em tendência de baixa pelas médias de 21 e 200 dias, mas começa a dar sinais de repiques de alta. Acima dos 2,58 teria sinal de repique altista mirando resistências nos 6,97 ou 9,92. Já uma perda dos 2,19 traria de volta o sinal de baixa projetando de 0,71 a -0,76. O IFR sobrevendido alerta para recuperações se superar 2,58</t>
  </si>
  <si>
    <t>VBBR3 está em tendência de baixa pelas médias de 21 e 200 dias, mas começa a dar sinais de repiques de alta. Acima dos 29,6 teria sinal de repique altista mirando resistências nos 38,56 ou 45,4. Já uma perda dos 27,48 traria de volta o sinal de baixa projetando de 24,05 a 20,63. O IFR sobrevendido alerta para recuperações se superar 29,6</t>
  </si>
  <si>
    <t>Visa Inc</t>
  </si>
  <si>
    <t>VISA34</t>
  </si>
  <si>
    <t>VISA34 está em tendência de alta pelas médias de 21 e 200 dias e vai mantendo sinal de força altista. Acima dos 119 pode buscar projeções nos 135,97 ou 163,44. Teria sinal de realização na perda dos 116,09 mirando os 91,53 ou 83,04. O padrão de volume favorece a alta. O IFR sobrecomprado alerta realizações se perder 116,09.</t>
  </si>
  <si>
    <t>VTRU3 está em tendência de baixa pelas médias de 21 e 200 dias, mas começa a dar sinais de repiques de alta. Acima dos 12,25 teria sinal de repique altista mirando resistências nos 20,95 ou 27,07. Já uma perda dos 11,04 traria de volta o sinal de baixa projetando de 7,97 a 4,91. O IFR sobrevendido alerta para recuperações se superar 12,25</t>
  </si>
  <si>
    <t>VIVA3 está em tendência de baixa pelas médias de 21 e 200 dias, mas começa a dar sinais de repiques de alta. Acima dos 18,34 teria sinal de repique altista mirando resistências nos 29,99 ou 38,45. Já uma perda dos 17,56 traria de volta o sinal de baixa projetando de 16,29 a 12,05. O IFR sobrevendido alerta para recuperações se superar 18,34</t>
  </si>
  <si>
    <t>VULC3 está em tendência de baixa pelas médias de 21 e 200 dias, mas começa a dar sinais de repiques de alta. Acima dos 12,1 teria sinal de repique altista mirando resistências nos 16,63 ou 19,98. Já uma perda dos 11,2 traria de volta o sinal de baixa projetando de 9,52 a 7,84.</t>
  </si>
  <si>
    <t>Walmart Inc</t>
  </si>
  <si>
    <t>WALM34</t>
  </si>
  <si>
    <t>WALM34 está em tendência de alta pelas médias de 21 e 200 dias e vai mantendo sinal de força altista. Acima dos 44,76 pode buscar projeções nos 51,7 ou 62,93. Teria sinal de realização na perda dos 43,09 mirando os 33,53 ou 30,05. O padrão de volume favorece a alta. O IFR sobrecomprado alerta realizações se perder 43,09.</t>
  </si>
  <si>
    <t>WEGE3 está em tendência de alta pelas médias de 21 e 200 dias e vai mantendo sinal de força altista. Acima dos 52,71 pode buscar projeções nos 59,85 ou 71,41. Teria sinal de realização na perda dos 48,6 mirando os 41,15 ou 37,57. O padrão de volume favorece a alta.</t>
  </si>
  <si>
    <t>Western Digital Corp</t>
  </si>
  <si>
    <t>W1DC34</t>
  </si>
  <si>
    <t>W1DC34 está em clara tendência de baixa pelas médias de 21 e 200 dias e segue em movimento de baixa. Abaixo dos 1694,2 pode buscar suportes 1550,72 ou 1407,24. Teria sinal de repique altista fechando acima dos 1910 mirando resistências em 2158,53 ou 2445,48.</t>
  </si>
  <si>
    <t>WIZC3 está em tendência de baixa pelas médias de 21 e 200 dias, mas começa a dar sinais de repiques de alta. Acima dos 5,98 teria sinal de repique altista mirando resistências nos 9,18 ou 11,35. Já uma perda dos 5,66 traria de volta o sinal de baixa projetando de 4,57 a 3,48. O IFR sobrevendido alerta para recuperações se superar 5,98</t>
  </si>
  <si>
    <t>YDUQ3 está em tendência de baixa pelas médias de 21 e 200 dias, mas começa a dar sinais de repiques de alta. Acima dos 9,37 teria sinal de repique altista mirando resistências nos 14,87 ou 18,95. Já uma perda dos 8,93 traria de volta o sinal de baixa projetando de 8,26 a 6,21.</t>
  </si>
  <si>
    <t>Zscaler, Inc</t>
  </si>
  <si>
    <t>Z2SC34</t>
  </si>
  <si>
    <t>Z2SC34 está em tendência de alta pelas médias de 21 e 200 dias, mas começa a dar sinal de possível realização. Abaixo dos 40,47 poderia realizar na direção dos suportes 34,63 ou 30,65. Caso supere os 41,55 retomaria sinal de alta com projeções nos 47,51 ou 55,46.</t>
  </si>
  <si>
    <t>DOLA11 está em tendência de alta pelas médias de 21 e 200 dias, mas começa a dar sinal de possível realização. Abaixo dos 10,89 poderia realizar na direção dos suportes 9,92 ou 9,38. Caso supere os 11,15 retomaria sinal de alta com projeções nos 11,66 ou 12,73.</t>
  </si>
  <si>
    <t>SPYI11 está em tendência de alta pelas médias de 21 e 200 dias e vai mantendo sinal de força altista. Acima dos 114,7 pode buscar projeções nos 121,7 ou 133,04. Teria sinal de realização na perda dos 112,91 mirando os 103,36 ou 99,85. O padrão de volume favorece a alta. O IFR sobrecomprado alerta realizações se perder 112,91.</t>
  </si>
  <si>
    <t>BITH11 está em tendência de alta pelas médias de 21 e 200 dias e vai mantendo sinal de força altista. Acima dos 99,49 pode buscar projeções nos 105,33 ou 114,79. Teria sinal de realização na perda dos 95,75 mirando os 90,03 ou 87,1.</t>
  </si>
  <si>
    <t>Hashdex Eth</t>
  </si>
  <si>
    <t>ETHE11</t>
  </si>
  <si>
    <t>ETHE11 está em tendência de alta pelas médias de 21 e 200 dias e vai mantendo sinal de força altista. Acima dos 38,64 pode buscar projeções nos 41,63 ou 46,47. Teria sinal de realização na perda dos 36,4 mirando os 33,8 ou 32,3. O padrão de volume favorece a alta.</t>
  </si>
  <si>
    <t>HASH11 está em tendência de alta pelas médias de 21 e 200 dias e vai mantendo sinal de força altista. Acima dos 57,24 pode buscar projeções nos 60,56 ou 65,94. Teria sinal de realização na perda dos 54,87 mirando os 51,86 ou 50,19. O padrão de volume favorece a alta.</t>
  </si>
  <si>
    <t>CHIP11 apesar de estar em tendência de alta no longo prazo pela média de 200 dias, no curto prazo está em realização. Abaixo dos 32,24 pode seguir em baixa no curto prazo mirando suportes em 30,29 ou 28,34. Teria sinal de retomada altista fechando acima dos 35,15 mirando resistências em 38,54 ou 42,43.</t>
  </si>
  <si>
    <t>WRLD11 está em tendência de alta pelas médias de 21 e 200 dias e vai mantendo sinal de força altista. Acima dos 156,79 pode buscar projeções nos 166,7 ou 182,75. Teria sinal de realização na perda dos 154,32 mirando os 140,74 ou 135,78. O IFR sobrecomprado alerta realizações se perder 154,32.</t>
  </si>
  <si>
    <t>BOVA11 está em tendência de baixa pelas médias de 21 e 200 dias, mas começa a dar sinais de repiques de alta. Acima dos 165,32 teria sinal de repique altista mirando resistências nos 206,48 ou 234,11. Já uma perda dos 161,77 traria de volta o sinal de baixa projetando de 147,95 a 134,13. O IFR sobrevendido alerta para recuperações se superar 165,32</t>
  </si>
  <si>
    <t>iShares MSCI Acwi (All Country World Index)</t>
  </si>
  <si>
    <t>BACW39</t>
  </si>
  <si>
    <t>BACW39 está em tendência de alta pelas médias de 21 e 200 dias e vai mantendo sinal de força altista. Acima dos 87,35 pode buscar projeções nos 92,96 ou 102,05. Teria sinal de realização na perda dos 86,22 mirando os 78,26 ou 75,45. O padrão de volume favorece a alta.</t>
  </si>
  <si>
    <t>IVVB11 está em tendência de alta pelas médias de 21 e 200 dias e vai mantendo sinal de força altista. Acima dos 479,85 pode buscar projeções nos 510,96 ou 561,3. Teria sinal de realização na perda dos 470,17 mirando os 429,51 ou 413,95. O padrão de volume favorece a alta. O IFR sobrecomprado alerta realizações se perder 470,17.</t>
  </si>
  <si>
    <t>BSLV39 está em tendência de baixa pelas médias de 21 e 200 dias, mas começa a dar sinais de repiques de alta. Acima dos 86,27 teria sinal de repique altista mirando resistências nos 91,92 ou 99,1. Já uma perda dos 84,95 traria de volta o sinal de baixa projetando de 80,3 a 76,7.</t>
  </si>
  <si>
    <t>SMAL11 está em tendência de baixa pelas médias de 21 e 200 dias, mas começa a dar sinais de repiques de alta. Acima dos 95,22 teria sinal de repique altista mirando resistências nos 140,2 ou 173,07. Já uma perda dos 87 traria de volta o sinal de baixa projetando de 70,56 a 54,12. O IFR sobrevendido alerta para recuperações se superar 95,22</t>
  </si>
  <si>
    <t>BOVV11 está em tendência de baixa pelas médias de 21 e 200 dias, mas começa a dar sinais de repiques de alta. Acima dos 173,66 teria sinal de repique altista mirando resistências nos 216,96 ou 246,05. Já uma perda dos 169,88 traria de volta o sinal de baixa projetando de 155,33 a 140,78. O IFR sobrevendido alerta para recuperações se superar 173,66</t>
  </si>
  <si>
    <t>DIVO11 está em tendência de baixa pelas médias de 21 e 200 dias, mas começa a dar sinais de repiques de alta. Acima dos 119,52 teria sinal de repique altista mirando resistências nos 148,71 ou 194,55. Já uma perda dos 118,35 traria de volta o sinal de baixa projetando de 74,52 a 51,59. O IFR sobrevendido alerta para recuperações se superar 119,52</t>
  </si>
  <si>
    <t>SPXR11 está em tendência de alta pelas médias de 21 e 200 dias e vai mantendo sinal de força altista. Acima dos 76,7 pode buscar projeções nos 77,72 ou 79,73. Teria sinal de realização na perda dos 75,7 mirando os 74,46 ou 73,45. O padrão de volume favorece a alta.</t>
  </si>
  <si>
    <t>SPXI11 está em tendência de alta pelas médias de 21 e 200 dias e vai mantendo sinal de força altista. Acima dos 57,98 pode buscar projeções nos 61,55 ou 67,33. Teria sinal de realização na perda dos 57,02 mirando os 52,2 ou 50,41. O padrão de volume favorece a alta. O IFR sobrecomprado alerta realizações se perder 57,02.</t>
  </si>
  <si>
    <t>Safraetfibov</t>
  </si>
  <si>
    <t>BOVS11</t>
  </si>
  <si>
    <t>BOVS11 está em clara tendência de baixa pelas médias de 21 e 200 dias e segue em movimento de baixa. Abaixo dos 124,7 pode buscar suportes 113,49 ou 102,28. Teria sinal de repique altista fechando acima dos 128,93 mirando resistências em 160,97 ou 183,38. O IFR sobrevendido alerta para recuperações se superar 128,93</t>
  </si>
  <si>
    <t>BOVX11 está em tendência de baixa pelas médias de 21 e 200 dias, mas começa a dar sinais de repiques de alta. Acima dos 17,26 teria sinal de repique altista mirando resistências nos 21,56 ou 24,44. Já uma perda dos 16,89 traria de volta o sinal de baixa projetando de 15,44 a 14. O IFR sobrevendido alerta para recuperações se superar 17,26</t>
  </si>
  <si>
    <t>NASD11 está em tendência de alta pelas médias de 21 e 200 dias e vai mantendo sinal de força altista. Acima dos 21,99 pode buscar projeções nos 22,5 ou 23,98. Teria sinal de realização na perda dos 21,46 mirando os 20,09 ou 19,34. O padrão de volume favorece a alta.</t>
  </si>
  <si>
    <t>GOLD11 apesar de estar em tendência de baixa no longo prazo pela média de 200 dias, no curto prazo está com sinal de recuperação favorecendo repiques de alta. Acima dos 23,08 pode seguir repique altista na direção resistências nos 24,54 ou 26,91. Caso perca os 22,81 teria sinal de baixa projetando de 20,71 a 19,97. O padrão de volume favorece a alta.</t>
  </si>
  <si>
    <t>Trend Ouro H</t>
  </si>
  <si>
    <t>GOLX11</t>
  </si>
  <si>
    <t>GOLX11 está em tendência de baixa pelas médias de 21 e 200 dias, mas começa a dar sinais de repiques de alta. Acima dos 49,19 teria sinal de repique altista mirando resistências nos 50,5 ou 53,21. Já uma perda dos 48,56 traria de volta o sinal de baixa projetando de 46,11 a 44,75.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</si>
</sst>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70">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0" fontId="0" fillId="6" borderId="20" xfId="0" applyNumberFormat="1" applyFill="1" applyBorder="1"/>
    <xf numFmtId="165" fontId="2" fillId="5" borderId="9" xfId="1" applyFont="1" applyFill="1" applyBorder="1" applyAlignment="1" applyProtection="1">
      <alignment horizontal="center" vertical="center"/>
      <protection locked="0"/>
    </xf>
    <xf numFmtId="165" fontId="2" fillId="2" borderId="9" xfId="1" applyFont="1" applyFill="1" applyBorder="1" applyAlignment="1" applyProtection="1">
      <alignment horizontal="center" vertical="center"/>
      <protection locked="0"/>
    </xf>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11</xdr:col>
      <xdr:colOff>85725</xdr:colOff>
      <xdr:row>14</xdr:row>
      <xdr:rowOff>85725</xdr:rowOff>
    </xdr:from>
    <xdr:to>
      <xdr:col>15</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18</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18</xdr:col>
      <xdr:colOff>1647825</xdr:colOff>
      <xdr:row>0</xdr:row>
      <xdr:rowOff>66675</xdr:rowOff>
    </xdr:from>
    <xdr:to>
      <xdr:col>18</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18</xdr:col>
      <xdr:colOff>1666876</xdr:colOff>
      <xdr:row>0</xdr:row>
      <xdr:rowOff>76200</xdr:rowOff>
    </xdr:from>
    <xdr:to>
      <xdr:col>18</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24</xdr:col>
      <xdr:colOff>0</xdr:colOff>
      <xdr:row>10</xdr:row>
      <xdr:rowOff>0</xdr:rowOff>
    </xdr:from>
    <xdr:to>
      <xdr:col>25</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18</xdr:col>
      <xdr:colOff>1524000</xdr:colOff>
      <xdr:row>6</xdr:row>
      <xdr:rowOff>95250</xdr:rowOff>
    </xdr:from>
    <xdr:to>
      <xdr:col>18</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A396"/>
  <sheetViews>
    <sheetView showGridLines="0" tabSelected="1" zoomScaleNormal="100" workbookViewId="0">
      <selection activeCell="C17" sqref="C17:S262"/>
    </sheetView>
  </sheetViews>
  <sheetFormatPr defaultColWidth="8.85546875" defaultRowHeight="15" customHeight="1" x14ac:dyDescent="0.25"/>
  <cols>
    <col min="2" max="2" width="1.42578125" style="1" customWidth="1"/>
    <col min="3" max="3" width="10.28515625" style="1" customWidth="1"/>
    <col min="4" max="4" width="8.42578125" style="1" bestFit="1" customWidth="1"/>
    <col min="5" max="5" width="7.7109375" style="1" bestFit="1" customWidth="1"/>
    <col min="6" max="6" width="5.7109375" style="1" bestFit="1" customWidth="1"/>
    <col min="7" max="9" width="6.5703125" style="1" bestFit="1" customWidth="1"/>
    <col min="10" max="10" width="1.5703125" style="1" customWidth="1"/>
    <col min="11" max="11" width="7.42578125" style="1" customWidth="1"/>
    <col min="12" max="12" width="6.85546875" style="1" customWidth="1"/>
    <col min="13" max="13" width="7.5703125" style="1" customWidth="1"/>
    <col min="14" max="14" width="1.140625" style="1" customWidth="1"/>
    <col min="15" max="15" width="6.7109375" style="1" customWidth="1"/>
    <col min="16" max="16" width="11" style="18" bestFit="1" customWidth="1"/>
    <col min="17" max="17" width="8" style="18" customWidth="1"/>
    <col min="18" max="18" width="7.42578125" style="1" customWidth="1"/>
    <col min="19" max="19" width="55.85546875" style="1" customWidth="1"/>
    <col min="20" max="20" width="2.28515625" style="1" customWidth="1"/>
    <col min="21" max="261" width="8.85546875" style="1" customWidth="1"/>
  </cols>
  <sheetData>
    <row r="1" spans="2:29" ht="15" customHeight="1" x14ac:dyDescent="0.25">
      <c r="B1" s="2"/>
      <c r="C1" s="26"/>
      <c r="D1" s="27"/>
      <c r="E1" s="60"/>
      <c r="F1" s="27"/>
      <c r="G1" s="27"/>
      <c r="H1" s="27"/>
      <c r="I1" s="27"/>
      <c r="J1" s="27"/>
      <c r="K1" s="27"/>
      <c r="L1" s="27"/>
      <c r="M1" s="27"/>
      <c r="N1" s="27"/>
      <c r="O1" s="27"/>
      <c r="P1" s="28"/>
      <c r="Q1" s="53"/>
      <c r="R1" s="27"/>
      <c r="S1" s="29"/>
      <c r="T1" s="25"/>
    </row>
    <row r="2" spans="2:29" ht="15" customHeight="1" x14ac:dyDescent="0.25">
      <c r="B2" s="3"/>
      <c r="C2" s="26"/>
      <c r="D2" s="27"/>
      <c r="E2" s="60"/>
      <c r="F2" s="27"/>
      <c r="G2" s="27"/>
      <c r="H2" s="27"/>
      <c r="I2" s="27"/>
      <c r="J2" s="27"/>
      <c r="K2" s="27"/>
      <c r="L2" s="27"/>
      <c r="M2" s="27"/>
      <c r="N2" s="27"/>
      <c r="O2" s="27"/>
      <c r="P2" s="28"/>
      <c r="Q2" s="53"/>
      <c r="R2" s="27"/>
      <c r="S2" s="29"/>
      <c r="T2" s="20"/>
    </row>
    <row r="3" spans="2:29" ht="15" customHeight="1" x14ac:dyDescent="0.25">
      <c r="B3" s="3"/>
      <c r="C3" s="26"/>
      <c r="D3" s="27"/>
      <c r="E3" s="60"/>
      <c r="F3" s="27"/>
      <c r="G3" s="27"/>
      <c r="H3" s="27"/>
      <c r="I3" s="27"/>
      <c r="J3" s="27"/>
      <c r="K3" s="27"/>
      <c r="L3" s="27"/>
      <c r="M3" s="27"/>
      <c r="N3" s="27"/>
      <c r="O3" s="27"/>
      <c r="P3" s="28"/>
      <c r="Q3" s="53"/>
      <c r="R3" s="27"/>
      <c r="S3" s="29"/>
      <c r="T3" s="20"/>
      <c r="X3" s="50">
        <f>X7-X10</f>
        <v>26</v>
      </c>
      <c r="Y3" s="50">
        <f>Y7-Y10</f>
        <v>156</v>
      </c>
      <c r="Z3" s="51">
        <f>X3/(Y3+X3)</f>
        <v>0.14285714285714285</v>
      </c>
      <c r="AA3" s="35" t="s">
        <v>11</v>
      </c>
    </row>
    <row r="4" spans="2:29" ht="15" customHeight="1" x14ac:dyDescent="0.25">
      <c r="B4" s="3"/>
      <c r="C4" s="26"/>
      <c r="D4" s="27"/>
      <c r="E4" s="60"/>
      <c r="F4" s="27"/>
      <c r="G4" s="27"/>
      <c r="H4" s="27"/>
      <c r="I4" s="27"/>
      <c r="J4" s="27"/>
      <c r="K4" s="27"/>
      <c r="L4" s="27"/>
      <c r="M4" s="27"/>
      <c r="N4" s="27"/>
      <c r="O4" s="27"/>
      <c r="P4" s="28"/>
      <c r="Q4" s="53"/>
      <c r="R4" s="27"/>
      <c r="S4" s="29"/>
      <c r="T4" s="20"/>
      <c r="Z4" s="52">
        <f>V10</f>
        <v>0.41666666666666669</v>
      </c>
      <c r="AA4" s="35" t="s">
        <v>16</v>
      </c>
    </row>
    <row r="5" spans="2:29" ht="15" customHeight="1" x14ac:dyDescent="0.25">
      <c r="B5" s="3"/>
      <c r="C5" s="26"/>
      <c r="D5" s="27"/>
      <c r="E5" s="60"/>
      <c r="F5" s="27"/>
      <c r="G5" s="27"/>
      <c r="H5" s="27"/>
      <c r="I5" s="27"/>
      <c r="J5" s="27"/>
      <c r="K5" s="27"/>
      <c r="L5" s="27"/>
      <c r="M5" s="27"/>
      <c r="N5" s="27"/>
      <c r="O5" s="27"/>
      <c r="P5" s="28"/>
      <c r="Q5" s="53"/>
      <c r="R5" s="27"/>
      <c r="S5" s="29"/>
      <c r="T5" s="20"/>
    </row>
    <row r="6" spans="2:29" ht="15" customHeight="1" x14ac:dyDescent="0.25">
      <c r="B6" s="3"/>
      <c r="C6" s="26"/>
      <c r="D6" s="27"/>
      <c r="E6" s="60"/>
      <c r="F6" s="27"/>
      <c r="G6" s="27"/>
      <c r="H6" s="27"/>
      <c r="I6" s="27"/>
      <c r="J6" s="27"/>
      <c r="K6" s="27"/>
      <c r="L6" s="27"/>
      <c r="M6" s="27"/>
      <c r="N6" s="27"/>
      <c r="O6" s="27"/>
      <c r="P6" s="28"/>
      <c r="Q6" s="53"/>
      <c r="R6" s="27"/>
      <c r="S6" s="29"/>
      <c r="T6" s="20"/>
      <c r="V6" s="35"/>
      <c r="X6" s="33" t="s">
        <v>9</v>
      </c>
      <c r="Y6" s="33" t="s">
        <v>10</v>
      </c>
      <c r="Z6" s="33"/>
      <c r="AA6" s="33" t="s">
        <v>0</v>
      </c>
      <c r="AC6" s="18"/>
    </row>
    <row r="7" spans="2:29" ht="15" customHeight="1" x14ac:dyDescent="0.25">
      <c r="B7" s="3"/>
      <c r="C7" s="26"/>
      <c r="D7" s="27"/>
      <c r="E7" s="60"/>
      <c r="F7" s="27"/>
      <c r="G7" s="27"/>
      <c r="H7" s="27"/>
      <c r="I7" s="27"/>
      <c r="J7" s="27"/>
      <c r="K7" s="27"/>
      <c r="L7" s="27"/>
      <c r="M7" s="27"/>
      <c r="N7" s="27"/>
      <c r="O7" s="27"/>
      <c r="P7" s="28"/>
      <c r="Q7" s="53"/>
      <c r="R7" s="27"/>
      <c r="S7" s="29"/>
      <c r="T7" s="20"/>
      <c r="W7" s="32"/>
      <c r="X7" s="33">
        <f>COUNTIF($R$17:$R$352,"ALTA")</f>
        <v>51</v>
      </c>
      <c r="Y7" s="33">
        <f>COUNTIF($R$17:$R$352,"Baixa")</f>
        <v>191</v>
      </c>
      <c r="Z7" s="33"/>
      <c r="AA7" s="33">
        <f>X7+Y7</f>
        <v>242</v>
      </c>
    </row>
    <row r="8" spans="2:29" ht="15" customHeight="1" x14ac:dyDescent="0.25">
      <c r="B8" s="3"/>
      <c r="C8" s="26"/>
      <c r="D8" s="27"/>
      <c r="E8" s="60"/>
      <c r="F8" s="27"/>
      <c r="G8" s="27"/>
      <c r="H8" s="27"/>
      <c r="I8" s="27"/>
      <c r="J8" s="27"/>
      <c r="K8" s="27"/>
      <c r="L8" s="27"/>
      <c r="M8" s="27"/>
      <c r="N8" s="27"/>
      <c r="O8" s="27"/>
      <c r="P8" s="28"/>
      <c r="Q8" s="53"/>
      <c r="R8" s="27"/>
      <c r="S8" s="29"/>
      <c r="T8" s="20"/>
      <c r="X8" s="34">
        <f>X7/AA7</f>
        <v>0.21074380165289255</v>
      </c>
      <c r="Y8" s="34">
        <f>Y7/AA7</f>
        <v>0.78925619834710747</v>
      </c>
      <c r="Z8" s="33"/>
      <c r="AA8" s="33"/>
    </row>
    <row r="9" spans="2:29" ht="15" customHeight="1" x14ac:dyDescent="0.25">
      <c r="B9" s="3"/>
      <c r="C9" s="26"/>
      <c r="D9" s="27"/>
      <c r="E9" s="60"/>
      <c r="F9" s="27"/>
      <c r="G9" s="27"/>
      <c r="H9" s="27"/>
      <c r="I9" s="27"/>
      <c r="J9" s="27"/>
      <c r="K9" s="27"/>
      <c r="L9" s="27"/>
      <c r="M9" s="27"/>
      <c r="N9" s="27"/>
      <c r="O9" s="27"/>
      <c r="P9" s="28"/>
      <c r="Q9" s="53"/>
      <c r="R9" s="27"/>
      <c r="S9" s="29"/>
      <c r="T9" s="20"/>
      <c r="V9" s="43">
        <f>COUNTIF(D17:D352,"*34*")</f>
        <v>60</v>
      </c>
      <c r="W9" s="49" t="s">
        <v>14</v>
      </c>
      <c r="X9" s="45">
        <f>SUMIF(D17:D352,"=*34*",F17:F352)/V9</f>
        <v>4.916666666666667</v>
      </c>
      <c r="Y9" s="43"/>
      <c r="Z9" s="18"/>
      <c r="AA9" s="18"/>
    </row>
    <row r="10" spans="2:29" ht="15" customHeight="1" x14ac:dyDescent="0.25">
      <c r="B10" s="3"/>
      <c r="C10" s="26"/>
      <c r="D10" s="27"/>
      <c r="E10" s="60"/>
      <c r="F10" s="27"/>
      <c r="G10" s="27"/>
      <c r="H10" s="27"/>
      <c r="I10" s="27"/>
      <c r="J10" s="27"/>
      <c r="K10" s="27"/>
      <c r="L10" s="27"/>
      <c r="M10" s="27"/>
      <c r="N10" s="27"/>
      <c r="O10" s="27"/>
      <c r="P10" s="28"/>
      <c r="Q10" s="53"/>
      <c r="R10" s="27"/>
      <c r="S10" s="29"/>
      <c r="T10" s="20"/>
      <c r="V10" s="46">
        <f>X10/V9</f>
        <v>0.41666666666666669</v>
      </c>
      <c r="W10" s="44" t="s">
        <v>9</v>
      </c>
      <c r="X10" s="47">
        <f>COUNTIFS(D17:D352,"=*34*",R17:R352,"Alta")</f>
        <v>25</v>
      </c>
      <c r="Y10" s="48">
        <f>V9-X10</f>
        <v>35</v>
      </c>
    </row>
    <row r="11" spans="2:29" ht="31.5" customHeight="1" x14ac:dyDescent="0.25">
      <c r="B11" s="3"/>
      <c r="C11" s="65" t="s">
        <v>2</v>
      </c>
      <c r="D11" s="65"/>
      <c r="E11" s="65"/>
      <c r="F11" s="65"/>
      <c r="G11" s="65"/>
      <c r="H11" s="65"/>
      <c r="I11" s="65"/>
      <c r="J11" s="65"/>
      <c r="K11" s="65"/>
      <c r="L11" s="65"/>
      <c r="M11" s="65"/>
      <c r="N11" s="65"/>
      <c r="O11" s="65"/>
      <c r="P11" s="65"/>
      <c r="Q11" s="65"/>
      <c r="R11" s="65"/>
      <c r="S11" s="66"/>
      <c r="T11" s="4"/>
    </row>
    <row r="12" spans="2:29" ht="136.5" customHeight="1" x14ac:dyDescent="0.25">
      <c r="B12" s="3"/>
      <c r="C12" s="67" t="s">
        <v>23</v>
      </c>
      <c r="D12" s="68"/>
      <c r="E12" s="68"/>
      <c r="F12" s="68"/>
      <c r="G12" s="68"/>
      <c r="H12" s="68"/>
      <c r="I12" s="68"/>
      <c r="J12" s="68"/>
      <c r="K12" s="68"/>
      <c r="L12" s="68"/>
      <c r="M12" s="68"/>
      <c r="N12" s="68"/>
      <c r="O12" s="68"/>
      <c r="P12" s="68"/>
      <c r="Q12" s="68"/>
      <c r="R12" s="68"/>
      <c r="S12" s="69"/>
      <c r="T12" s="20"/>
    </row>
    <row r="13" spans="2:29" ht="15" customHeight="1" x14ac:dyDescent="0.25">
      <c r="B13" s="3"/>
      <c r="C13" s="39"/>
      <c r="D13" s="40"/>
      <c r="E13" s="40"/>
      <c r="F13" s="40"/>
      <c r="G13" s="40"/>
      <c r="H13" s="40"/>
      <c r="I13" s="40"/>
      <c r="J13" s="40"/>
      <c r="K13" s="40"/>
      <c r="L13" s="40"/>
      <c r="M13" s="40"/>
      <c r="N13" s="40"/>
      <c r="O13" s="40"/>
      <c r="P13" s="40"/>
      <c r="Q13" s="40"/>
      <c r="R13" s="41"/>
      <c r="S13" s="42"/>
      <c r="T13" s="20"/>
    </row>
    <row r="14" spans="2:29" ht="15" customHeight="1" x14ac:dyDescent="0.25">
      <c r="B14" s="3"/>
      <c r="C14" s="39"/>
      <c r="D14" s="40"/>
      <c r="E14" s="40"/>
      <c r="F14" s="40"/>
      <c r="G14" s="40"/>
      <c r="H14" s="40"/>
      <c r="I14" s="40"/>
      <c r="J14" s="40"/>
      <c r="K14" s="40"/>
      <c r="L14" s="40"/>
      <c r="M14" s="40"/>
      <c r="N14" s="40"/>
      <c r="O14" s="40"/>
      <c r="P14" s="40"/>
      <c r="Q14" s="40"/>
      <c r="R14" s="41"/>
      <c r="S14" s="42"/>
      <c r="T14" s="20"/>
    </row>
    <row r="15" spans="2:29" ht="38.450000000000003" customHeight="1" x14ac:dyDescent="0.25">
      <c r="B15" s="3"/>
      <c r="C15" s="21"/>
      <c r="D15" s="30" t="s">
        <v>7</v>
      </c>
      <c r="E15" s="30"/>
      <c r="F15" s="22"/>
      <c r="G15" s="22"/>
      <c r="H15" s="22"/>
      <c r="I15" s="22"/>
      <c r="J15" s="22"/>
      <c r="K15" s="22" t="s">
        <v>3</v>
      </c>
      <c r="L15" s="22"/>
      <c r="M15" s="22"/>
      <c r="N15" s="22"/>
      <c r="O15" s="22"/>
      <c r="P15" s="23"/>
      <c r="Q15" s="23"/>
      <c r="R15" s="22"/>
      <c r="S15" s="24">
        <v>46331</v>
      </c>
      <c r="T15" s="20"/>
      <c r="W15" s="1" t="s">
        <v>15</v>
      </c>
    </row>
    <row r="16" spans="2:29" ht="25.15" customHeight="1" x14ac:dyDescent="0.25">
      <c r="B16" s="3"/>
      <c r="C16" s="63" t="s">
        <v>0</v>
      </c>
      <c r="D16" s="63"/>
      <c r="E16" s="7" t="s">
        <v>414</v>
      </c>
      <c r="F16" s="6" t="s">
        <v>19</v>
      </c>
      <c r="G16" s="63" t="s">
        <v>1</v>
      </c>
      <c r="H16" s="63"/>
      <c r="I16" s="63"/>
      <c r="J16" s="6"/>
      <c r="K16" s="64" t="s">
        <v>4</v>
      </c>
      <c r="L16" s="64"/>
      <c r="M16" s="64"/>
      <c r="N16" s="7"/>
      <c r="O16" s="7" t="s">
        <v>5</v>
      </c>
      <c r="P16" s="6" t="s">
        <v>6</v>
      </c>
      <c r="Q16" s="6" t="s">
        <v>18</v>
      </c>
      <c r="R16" s="5" t="s">
        <v>17</v>
      </c>
      <c r="S16" s="8" t="s">
        <v>8</v>
      </c>
      <c r="T16" s="4"/>
      <c r="W16" s="1" t="s">
        <v>12</v>
      </c>
      <c r="X16" s="1" t="str">
        <f>_xlfn.XLOOKUP(W16,D17:D352,S17:S352)</f>
        <v>MBRF3 está em tendência de baixa pelas médias de 21 e 200 dias, mas começa a dar sinais de repiques de alta. Acima dos 16,34 teria sinal de repique altista mirando resistências nos 19,14 ou 21,51. Já uma perda dos 15,29 traria de volta o sinal de baixa projetando de 14,1 a 12,91.</v>
      </c>
    </row>
    <row r="17" spans="2:261" s="12" customFormat="1" ht="75" customHeight="1" x14ac:dyDescent="0.25">
      <c r="B17" s="3"/>
      <c r="C17" s="9" t="s">
        <v>24</v>
      </c>
      <c r="D17" s="16" t="s">
        <v>25</v>
      </c>
      <c r="E17" s="61">
        <v>10.48</v>
      </c>
      <c r="F17" s="16">
        <v>2</v>
      </c>
      <c r="G17" s="15">
        <v>10.1</v>
      </c>
      <c r="H17" s="15">
        <v>8.15</v>
      </c>
      <c r="I17" s="15">
        <v>6.2</v>
      </c>
      <c r="J17" s="14"/>
      <c r="K17" s="15">
        <v>10.48</v>
      </c>
      <c r="L17" s="15">
        <v>14.37</v>
      </c>
      <c r="M17" s="15">
        <v>20.67</v>
      </c>
      <c r="N17" s="54"/>
      <c r="O17" s="15">
        <v>36.295466947000001</v>
      </c>
      <c r="P17" s="15">
        <v>38.416429381</v>
      </c>
      <c r="Q17" s="15" t="s">
        <v>26</v>
      </c>
      <c r="R17" s="16" t="s">
        <v>26</v>
      </c>
      <c r="S17" s="37" t="s">
        <v>438</v>
      </c>
      <c r="T17" s="10"/>
      <c r="U17" s="11"/>
      <c r="V17" s="11"/>
      <c r="W17" s="11"/>
      <c r="X17" s="11" t="s">
        <v>13</v>
      </c>
      <c r="Y17" s="11" t="s">
        <v>0</v>
      </c>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row>
    <row r="18" spans="2:261" s="12" customFormat="1" ht="65.099999999999994" customHeight="1" x14ac:dyDescent="0.25">
      <c r="B18" s="3"/>
      <c r="C18" s="19" t="s">
        <v>28</v>
      </c>
      <c r="D18" s="17" t="s">
        <v>29</v>
      </c>
      <c r="E18" s="62">
        <v>23</v>
      </c>
      <c r="F18" s="17">
        <v>2</v>
      </c>
      <c r="G18" s="14">
        <v>22.17</v>
      </c>
      <c r="H18" s="14">
        <v>19.62</v>
      </c>
      <c r="I18" s="14">
        <v>17.07</v>
      </c>
      <c r="J18" s="14"/>
      <c r="K18" s="14">
        <v>23.11</v>
      </c>
      <c r="L18" s="14">
        <v>28.2</v>
      </c>
      <c r="M18" s="14">
        <v>36.44</v>
      </c>
      <c r="N18" s="54"/>
      <c r="O18" s="14">
        <v>33.147466440000002</v>
      </c>
      <c r="P18" s="31">
        <v>27.990505905000003</v>
      </c>
      <c r="Q18" s="31" t="s">
        <v>26</v>
      </c>
      <c r="R18" s="17" t="s">
        <v>26</v>
      </c>
      <c r="S18" s="38" t="s">
        <v>439</v>
      </c>
      <c r="T18" s="10"/>
      <c r="U18" s="11"/>
      <c r="V18" s="11"/>
      <c r="W18" s="11"/>
      <c r="X18" s="36">
        <f>SUM(F17:F352)/Y18</f>
        <v>3.5853658536585367</v>
      </c>
      <c r="Y18" s="11">
        <f>COUNT(F17:F352)</f>
        <v>246</v>
      </c>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row>
    <row r="19" spans="2:261" s="12" customFormat="1" ht="65.099999999999994" customHeight="1" x14ac:dyDescent="0.25">
      <c r="B19" s="3"/>
      <c r="C19" s="9" t="s">
        <v>30</v>
      </c>
      <c r="D19" s="16" t="s">
        <v>31</v>
      </c>
      <c r="E19" s="61">
        <v>337.87</v>
      </c>
      <c r="F19" s="16">
        <v>6</v>
      </c>
      <c r="G19" s="15">
        <v>321.64999999999998</v>
      </c>
      <c r="H19" s="15">
        <v>275.52999999999997</v>
      </c>
      <c r="I19" s="15">
        <v>229.41</v>
      </c>
      <c r="J19" s="14"/>
      <c r="K19" s="15">
        <v>351.64</v>
      </c>
      <c r="L19" s="15">
        <v>443.87</v>
      </c>
      <c r="M19" s="15">
        <v>593.12</v>
      </c>
      <c r="N19" s="54"/>
      <c r="O19" s="15">
        <v>42.698724525999999</v>
      </c>
      <c r="P19" s="15">
        <v>30.721778425</v>
      </c>
      <c r="Q19" s="15" t="s">
        <v>27</v>
      </c>
      <c r="R19" s="16" t="s">
        <v>26</v>
      </c>
      <c r="S19" s="37" t="s">
        <v>440</v>
      </c>
      <c r="T19" s="10"/>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c r="JA19" s="11"/>
    </row>
    <row r="20" spans="2:261" s="12" customFormat="1" ht="65.099999999999994" customHeight="1" x14ac:dyDescent="0.25">
      <c r="B20" s="3"/>
      <c r="C20" s="19" t="s">
        <v>441</v>
      </c>
      <c r="D20" s="17" t="s">
        <v>442</v>
      </c>
      <c r="E20" s="62">
        <v>38.83</v>
      </c>
      <c r="F20" s="17">
        <v>0</v>
      </c>
      <c r="G20" s="14">
        <v>38.450000000000003</v>
      </c>
      <c r="H20" s="14">
        <v>31.71</v>
      </c>
      <c r="I20" s="14">
        <v>24.97</v>
      </c>
      <c r="J20" s="14"/>
      <c r="K20" s="14">
        <v>39.44</v>
      </c>
      <c r="L20" s="14">
        <v>52.91</v>
      </c>
      <c r="M20" s="14">
        <v>74.709999999999994</v>
      </c>
      <c r="N20" s="54"/>
      <c r="O20" s="14">
        <v>37.914809147</v>
      </c>
      <c r="P20" s="31">
        <v>3.4067107148</v>
      </c>
      <c r="Q20" s="31" t="s">
        <v>26</v>
      </c>
      <c r="R20" s="17" t="s">
        <v>26</v>
      </c>
      <c r="S20" s="38" t="s">
        <v>443</v>
      </c>
      <c r="T20" s="10"/>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row>
    <row r="21" spans="2:261" s="12" customFormat="1" ht="65.099999999999994" customHeight="1" x14ac:dyDescent="0.25">
      <c r="B21" s="3"/>
      <c r="C21" s="9" t="s">
        <v>444</v>
      </c>
      <c r="D21" s="16" t="s">
        <v>445</v>
      </c>
      <c r="E21" s="61">
        <v>20.34</v>
      </c>
      <c r="F21" s="16">
        <v>7</v>
      </c>
      <c r="G21" s="15">
        <v>20</v>
      </c>
      <c r="H21" s="15">
        <v>17.989999999999998</v>
      </c>
      <c r="I21" s="15">
        <v>15.98</v>
      </c>
      <c r="J21" s="14"/>
      <c r="K21" s="15">
        <v>21.08</v>
      </c>
      <c r="L21" s="15">
        <v>25.09</v>
      </c>
      <c r="M21" s="15">
        <v>31.58</v>
      </c>
      <c r="N21" s="54"/>
      <c r="O21" s="15">
        <v>63.913252051999997</v>
      </c>
      <c r="P21" s="15">
        <v>8.8876962710000011</v>
      </c>
      <c r="Q21" s="15" t="s">
        <v>26</v>
      </c>
      <c r="R21" s="16" t="s">
        <v>27</v>
      </c>
      <c r="S21" s="37" t="s">
        <v>446</v>
      </c>
      <c r="T21" s="10"/>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row>
    <row r="22" spans="2:261" s="12" customFormat="1" ht="65.099999999999994" customHeight="1" x14ac:dyDescent="0.25">
      <c r="B22" s="3"/>
      <c r="C22" s="19" t="s">
        <v>402</v>
      </c>
      <c r="D22" s="17" t="s">
        <v>403</v>
      </c>
      <c r="E22" s="62">
        <v>5.27</v>
      </c>
      <c r="F22" s="17">
        <v>2</v>
      </c>
      <c r="G22" s="14">
        <v>5.17</v>
      </c>
      <c r="H22" s="14">
        <v>4.09</v>
      </c>
      <c r="I22" s="14">
        <v>3.01</v>
      </c>
      <c r="J22" s="14"/>
      <c r="K22" s="14">
        <v>5.33</v>
      </c>
      <c r="L22" s="14">
        <v>7.48</v>
      </c>
      <c r="M22" s="14">
        <v>10.96</v>
      </c>
      <c r="N22" s="54"/>
      <c r="O22" s="14">
        <v>41.243481092000003</v>
      </c>
      <c r="P22" s="31">
        <v>18.382700238000002</v>
      </c>
      <c r="Q22" s="31" t="s">
        <v>26</v>
      </c>
      <c r="R22" s="17" t="s">
        <v>26</v>
      </c>
      <c r="S22" s="38" t="s">
        <v>447</v>
      </c>
      <c r="T22" s="10"/>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row>
    <row r="23" spans="2:261" s="12" customFormat="1" ht="65.099999999999994" customHeight="1" x14ac:dyDescent="0.25">
      <c r="B23" s="3"/>
      <c r="C23" s="9" t="s">
        <v>32</v>
      </c>
      <c r="D23" s="16" t="s">
        <v>33</v>
      </c>
      <c r="E23" s="61">
        <v>24.86</v>
      </c>
      <c r="F23" s="16">
        <v>2</v>
      </c>
      <c r="G23" s="15">
        <v>23.71</v>
      </c>
      <c r="H23" s="15">
        <v>19.7</v>
      </c>
      <c r="I23" s="15">
        <v>15.69</v>
      </c>
      <c r="J23" s="14"/>
      <c r="K23" s="15">
        <v>24.86</v>
      </c>
      <c r="L23" s="15">
        <v>32.869999999999997</v>
      </c>
      <c r="M23" s="15">
        <v>45.83</v>
      </c>
      <c r="N23" s="54"/>
      <c r="O23" s="15">
        <v>29.152371464000002</v>
      </c>
      <c r="P23" s="15">
        <v>359.50070899999997</v>
      </c>
      <c r="Q23" s="15" t="s">
        <v>26</v>
      </c>
      <c r="R23" s="16" t="s">
        <v>26</v>
      </c>
      <c r="S23" s="37" t="s">
        <v>448</v>
      </c>
      <c r="T23" s="10"/>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c r="JA23" s="11"/>
    </row>
    <row r="24" spans="2:261" s="12" customFormat="1" ht="65.099999999999994" customHeight="1" x14ac:dyDescent="0.25">
      <c r="B24" s="3"/>
      <c r="C24" s="19" t="s">
        <v>34</v>
      </c>
      <c r="D24" s="17" t="s">
        <v>35</v>
      </c>
      <c r="E24" s="62">
        <v>13.02</v>
      </c>
      <c r="F24" s="17">
        <v>3</v>
      </c>
      <c r="G24" s="14">
        <v>12.12</v>
      </c>
      <c r="H24" s="14">
        <v>9.68</v>
      </c>
      <c r="I24" s="14">
        <v>7.25</v>
      </c>
      <c r="J24" s="14"/>
      <c r="K24" s="14">
        <v>13.06</v>
      </c>
      <c r="L24" s="14">
        <v>17.920000000000002</v>
      </c>
      <c r="M24" s="14">
        <v>25.8</v>
      </c>
      <c r="N24" s="54"/>
      <c r="O24" s="14">
        <v>35.530998230999998</v>
      </c>
      <c r="P24" s="31">
        <v>55.006459571000001</v>
      </c>
      <c r="Q24" s="31" t="s">
        <v>26</v>
      </c>
      <c r="R24" s="17" t="s">
        <v>26</v>
      </c>
      <c r="S24" s="38" t="s">
        <v>449</v>
      </c>
      <c r="T24" s="10"/>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c r="JA24" s="11"/>
    </row>
    <row r="25" spans="2:261" s="12" customFormat="1" ht="65.099999999999994" customHeight="1" x14ac:dyDescent="0.25">
      <c r="B25" s="3"/>
      <c r="C25" s="9" t="s">
        <v>36</v>
      </c>
      <c r="D25" s="16" t="s">
        <v>37</v>
      </c>
      <c r="E25" s="61">
        <v>132.03</v>
      </c>
      <c r="F25" s="16">
        <v>3</v>
      </c>
      <c r="G25" s="15">
        <v>127.92</v>
      </c>
      <c r="H25" s="15">
        <v>116.03</v>
      </c>
      <c r="I25" s="15">
        <v>104.14</v>
      </c>
      <c r="J25" s="14"/>
      <c r="K25" s="15">
        <v>135.26</v>
      </c>
      <c r="L25" s="15">
        <v>159.03</v>
      </c>
      <c r="M25" s="15">
        <v>197.5</v>
      </c>
      <c r="N25" s="54"/>
      <c r="O25" s="15">
        <v>40.227747379</v>
      </c>
      <c r="P25" s="15">
        <v>65.237567486000003</v>
      </c>
      <c r="Q25" s="15" t="s">
        <v>26</v>
      </c>
      <c r="R25" s="16" t="s">
        <v>26</v>
      </c>
      <c r="S25" s="37" t="s">
        <v>450</v>
      </c>
      <c r="T25" s="10"/>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c r="JA25" s="11"/>
    </row>
    <row r="26" spans="2:261" s="12" customFormat="1" ht="65.099999999999994" customHeight="1" x14ac:dyDescent="0.25">
      <c r="B26" s="3"/>
      <c r="C26" s="19" t="s">
        <v>38</v>
      </c>
      <c r="D26" s="17" t="s">
        <v>39</v>
      </c>
      <c r="E26" s="62">
        <v>32.630000000000003</v>
      </c>
      <c r="F26" s="17">
        <v>2</v>
      </c>
      <c r="G26" s="14">
        <v>30.95</v>
      </c>
      <c r="H26" s="14">
        <v>27.36</v>
      </c>
      <c r="I26" s="14">
        <v>23.78</v>
      </c>
      <c r="J26" s="14"/>
      <c r="K26" s="14">
        <v>32.950000000000003</v>
      </c>
      <c r="L26" s="14">
        <v>40.11</v>
      </c>
      <c r="M26" s="14">
        <v>51.7</v>
      </c>
      <c r="N26" s="54"/>
      <c r="O26" s="14">
        <v>39.615776975000003</v>
      </c>
      <c r="P26" s="31">
        <v>75.415951047999997</v>
      </c>
      <c r="Q26" s="31" t="s">
        <v>26</v>
      </c>
      <c r="R26" s="17" t="s">
        <v>26</v>
      </c>
      <c r="S26" s="38" t="s">
        <v>451</v>
      </c>
      <c r="T26" s="10"/>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c r="JA26" s="11"/>
    </row>
    <row r="27" spans="2:261" s="12" customFormat="1" ht="65.099999999999994" customHeight="1" x14ac:dyDescent="0.25">
      <c r="B27" s="3"/>
      <c r="C27" s="9" t="s">
        <v>40</v>
      </c>
      <c r="D27" s="16" t="s">
        <v>41</v>
      </c>
      <c r="E27" s="61">
        <v>72.78</v>
      </c>
      <c r="F27" s="16">
        <v>10</v>
      </c>
      <c r="G27" s="15">
        <v>70.84</v>
      </c>
      <c r="H27" s="15">
        <v>65.790000000000006</v>
      </c>
      <c r="I27" s="15">
        <v>60.74</v>
      </c>
      <c r="J27" s="14"/>
      <c r="K27" s="15">
        <v>74.349999999999994</v>
      </c>
      <c r="L27" s="15">
        <v>84.44</v>
      </c>
      <c r="M27" s="15">
        <v>100.78</v>
      </c>
      <c r="N27" s="54"/>
      <c r="O27" s="15">
        <v>66.366856056000003</v>
      </c>
      <c r="P27" s="15">
        <v>72.682821920999999</v>
      </c>
      <c r="Q27" s="15" t="s">
        <v>27</v>
      </c>
      <c r="R27" s="16" t="s">
        <v>27</v>
      </c>
      <c r="S27" s="37" t="s">
        <v>452</v>
      </c>
      <c r="T27" s="10"/>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c r="JA27" s="11"/>
    </row>
    <row r="28" spans="2:261" s="12" customFormat="1" ht="65.099999999999994" customHeight="1" x14ac:dyDescent="0.25">
      <c r="B28" s="3"/>
      <c r="C28" s="19" t="s">
        <v>42</v>
      </c>
      <c r="D28" s="17" t="s">
        <v>43</v>
      </c>
      <c r="E28" s="62">
        <v>15.25</v>
      </c>
      <c r="F28" s="17">
        <v>2</v>
      </c>
      <c r="G28" s="14">
        <v>14.74</v>
      </c>
      <c r="H28" s="14">
        <v>13.92</v>
      </c>
      <c r="I28" s="14">
        <v>13.1</v>
      </c>
      <c r="J28" s="14"/>
      <c r="K28" s="14">
        <v>15.25</v>
      </c>
      <c r="L28" s="14">
        <v>16.88</v>
      </c>
      <c r="M28" s="14">
        <v>19.53</v>
      </c>
      <c r="N28" s="54"/>
      <c r="O28" s="14">
        <v>43.495620054</v>
      </c>
      <c r="P28" s="31">
        <v>765.71044275999998</v>
      </c>
      <c r="Q28" s="31" t="s">
        <v>26</v>
      </c>
      <c r="R28" s="17" t="s">
        <v>26</v>
      </c>
      <c r="S28" s="38" t="s">
        <v>453</v>
      </c>
      <c r="T28" s="10"/>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c r="JA28" s="11"/>
    </row>
    <row r="29" spans="2:261" s="12" customFormat="1" ht="65.099999999999994" customHeight="1" x14ac:dyDescent="0.25">
      <c r="B29" s="3"/>
      <c r="C29" s="9" t="s">
        <v>44</v>
      </c>
      <c r="D29" s="16" t="s">
        <v>45</v>
      </c>
      <c r="E29" s="61">
        <v>4.0999999999999996</v>
      </c>
      <c r="F29" s="16">
        <v>2</v>
      </c>
      <c r="G29" s="15">
        <v>3.97</v>
      </c>
      <c r="H29" s="15">
        <v>2.69</v>
      </c>
      <c r="I29" s="15">
        <v>1.41</v>
      </c>
      <c r="J29" s="14"/>
      <c r="K29" s="15">
        <v>4.1399999999999997</v>
      </c>
      <c r="L29" s="15">
        <v>6.69</v>
      </c>
      <c r="M29" s="15">
        <v>10.82</v>
      </c>
      <c r="N29" s="54"/>
      <c r="O29" s="15">
        <v>34.535896026000003</v>
      </c>
      <c r="P29" s="15">
        <v>17.088139999999999</v>
      </c>
      <c r="Q29" s="15" t="s">
        <v>26</v>
      </c>
      <c r="R29" s="16" t="s">
        <v>26</v>
      </c>
      <c r="S29" s="37" t="s">
        <v>454</v>
      </c>
      <c r="T29" s="10"/>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c r="JA29" s="11"/>
    </row>
    <row r="30" spans="2:261" s="12" customFormat="1" ht="65.099999999999994" customHeight="1" x14ac:dyDescent="0.25">
      <c r="B30" s="3"/>
      <c r="C30" s="19" t="s">
        <v>46</v>
      </c>
      <c r="D30" s="17" t="s">
        <v>47</v>
      </c>
      <c r="E30" s="62">
        <v>2.3199999999999998</v>
      </c>
      <c r="F30" s="17">
        <v>0</v>
      </c>
      <c r="G30" s="14">
        <v>2.31</v>
      </c>
      <c r="H30" s="14">
        <v>1.1000000000000001</v>
      </c>
      <c r="I30" s="14">
        <v>-0.1</v>
      </c>
      <c r="J30" s="14"/>
      <c r="K30" s="14">
        <v>2.42</v>
      </c>
      <c r="L30" s="14">
        <v>4.83</v>
      </c>
      <c r="M30" s="14">
        <v>8.74</v>
      </c>
      <c r="N30" s="54"/>
      <c r="O30" s="14">
        <v>23.930602440000001</v>
      </c>
      <c r="P30" s="31">
        <v>61.047975762</v>
      </c>
      <c r="Q30" s="31" t="s">
        <v>26</v>
      </c>
      <c r="R30" s="17" t="s">
        <v>26</v>
      </c>
      <c r="S30" s="38" t="s">
        <v>455</v>
      </c>
      <c r="T30" s="10"/>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c r="JA30" s="11"/>
    </row>
    <row r="31" spans="2:261" s="12" customFormat="1" ht="65.099999999999994" customHeight="1" x14ac:dyDescent="0.25">
      <c r="B31" s="3"/>
      <c r="C31" s="9" t="s">
        <v>48</v>
      </c>
      <c r="D31" s="16" t="s">
        <v>49</v>
      </c>
      <c r="E31" s="61">
        <v>96.47</v>
      </c>
      <c r="F31" s="16">
        <v>10</v>
      </c>
      <c r="G31" s="15">
        <v>91.9</v>
      </c>
      <c r="H31" s="15">
        <v>85.3</v>
      </c>
      <c r="I31" s="15">
        <v>78.7</v>
      </c>
      <c r="J31" s="14"/>
      <c r="K31" s="15">
        <v>97.19</v>
      </c>
      <c r="L31" s="15">
        <v>110.38</v>
      </c>
      <c r="M31" s="15">
        <v>131.74</v>
      </c>
      <c r="N31" s="54"/>
      <c r="O31" s="15">
        <v>69.429175276999999</v>
      </c>
      <c r="P31" s="15">
        <v>44.430279030000001</v>
      </c>
      <c r="Q31" s="15" t="s">
        <v>27</v>
      </c>
      <c r="R31" s="16" t="s">
        <v>27</v>
      </c>
      <c r="S31" s="37" t="s">
        <v>456</v>
      </c>
      <c r="T31" s="10"/>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c r="JA31" s="11"/>
    </row>
    <row r="32" spans="2:261" s="12" customFormat="1" ht="65.099999999999994" customHeight="1" x14ac:dyDescent="0.25">
      <c r="B32" s="3"/>
      <c r="C32" s="19" t="s">
        <v>457</v>
      </c>
      <c r="D32" s="17" t="s">
        <v>458</v>
      </c>
      <c r="E32" s="62">
        <v>199.91</v>
      </c>
      <c r="F32" s="17">
        <v>0</v>
      </c>
      <c r="G32" s="14">
        <v>198.43</v>
      </c>
      <c r="H32" s="14">
        <v>148.44999999999999</v>
      </c>
      <c r="I32" s="14">
        <v>98.47</v>
      </c>
      <c r="J32" s="14"/>
      <c r="K32" s="14">
        <v>209.7</v>
      </c>
      <c r="L32" s="14">
        <v>309.64999999999998</v>
      </c>
      <c r="M32" s="14">
        <v>471.39</v>
      </c>
      <c r="N32" s="54"/>
      <c r="O32" s="14">
        <v>35.820092877</v>
      </c>
      <c r="P32" s="31">
        <v>4.1795298242999994</v>
      </c>
      <c r="Q32" s="31" t="s">
        <v>26</v>
      </c>
      <c r="R32" s="17" t="s">
        <v>26</v>
      </c>
      <c r="S32" s="38" t="s">
        <v>459</v>
      </c>
      <c r="T32" s="10"/>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c r="JA32" s="11"/>
    </row>
    <row r="33" spans="2:261" s="12" customFormat="1" ht="65.099999999999994" customHeight="1" x14ac:dyDescent="0.25">
      <c r="B33" s="3"/>
      <c r="C33" s="9" t="s">
        <v>460</v>
      </c>
      <c r="D33" s="16" t="s">
        <v>461</v>
      </c>
      <c r="E33" s="61">
        <v>242.88</v>
      </c>
      <c r="F33" s="16">
        <v>6</v>
      </c>
      <c r="G33" s="15">
        <v>237.01</v>
      </c>
      <c r="H33" s="15">
        <v>213.99</v>
      </c>
      <c r="I33" s="15">
        <v>190.98</v>
      </c>
      <c r="J33" s="14"/>
      <c r="K33" s="15">
        <v>257.57</v>
      </c>
      <c r="L33" s="15">
        <v>303.58999999999997</v>
      </c>
      <c r="M33" s="15">
        <v>378.07</v>
      </c>
      <c r="N33" s="54"/>
      <c r="O33" s="15">
        <v>51.565002569000001</v>
      </c>
      <c r="P33" s="15">
        <v>2.3810034486</v>
      </c>
      <c r="Q33" s="15" t="s">
        <v>27</v>
      </c>
      <c r="R33" s="16" t="s">
        <v>26</v>
      </c>
      <c r="S33" s="37" t="s">
        <v>462</v>
      </c>
      <c r="T33" s="10"/>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c r="JA33" s="11"/>
    </row>
    <row r="34" spans="2:261" s="12" customFormat="1" ht="65.099999999999994" customHeight="1" x14ac:dyDescent="0.25">
      <c r="B34" s="3"/>
      <c r="C34" s="19" t="s">
        <v>419</v>
      </c>
      <c r="D34" s="17" t="s">
        <v>420</v>
      </c>
      <c r="E34" s="62">
        <v>147.27000000000001</v>
      </c>
      <c r="F34" s="17">
        <v>1</v>
      </c>
      <c r="G34" s="14">
        <v>147.27000000000001</v>
      </c>
      <c r="H34" s="14">
        <v>135.52000000000001</v>
      </c>
      <c r="I34" s="14">
        <v>123.78</v>
      </c>
      <c r="J34" s="14"/>
      <c r="K34" s="14">
        <v>152.79</v>
      </c>
      <c r="L34" s="14">
        <v>176.27</v>
      </c>
      <c r="M34" s="14">
        <v>214.26</v>
      </c>
      <c r="N34" s="54"/>
      <c r="O34" s="14">
        <v>38.113949472000002</v>
      </c>
      <c r="P34" s="31">
        <v>10.870312037</v>
      </c>
      <c r="Q34" s="31" t="s">
        <v>26</v>
      </c>
      <c r="R34" s="17" t="s">
        <v>26</v>
      </c>
      <c r="S34" s="38" t="s">
        <v>463</v>
      </c>
      <c r="T34" s="10"/>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c r="JA34" s="11"/>
    </row>
    <row r="35" spans="2:261" s="12" customFormat="1" ht="65.099999999999994" customHeight="1" x14ac:dyDescent="0.25">
      <c r="B35" s="3"/>
      <c r="C35" s="9" t="s">
        <v>50</v>
      </c>
      <c r="D35" s="16" t="s">
        <v>51</v>
      </c>
      <c r="E35" s="61">
        <v>8.1</v>
      </c>
      <c r="F35" s="16">
        <v>2</v>
      </c>
      <c r="G35" s="15">
        <v>7.64</v>
      </c>
      <c r="H35" s="15">
        <v>5.37</v>
      </c>
      <c r="I35" s="15">
        <v>3.11</v>
      </c>
      <c r="J35" s="14"/>
      <c r="K35" s="15">
        <v>8.11</v>
      </c>
      <c r="L35" s="15">
        <v>12.63</v>
      </c>
      <c r="M35" s="15">
        <v>19.95</v>
      </c>
      <c r="N35" s="54"/>
      <c r="O35" s="15">
        <v>31.024539194999999</v>
      </c>
      <c r="P35" s="15">
        <v>297.22836238000002</v>
      </c>
      <c r="Q35" s="15" t="s">
        <v>26</v>
      </c>
      <c r="R35" s="16" t="s">
        <v>26</v>
      </c>
      <c r="S35" s="37" t="s">
        <v>464</v>
      </c>
      <c r="T35" s="10"/>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row>
    <row r="36" spans="2:261" s="12" customFormat="1" ht="65.099999999999994" customHeight="1" x14ac:dyDescent="0.25">
      <c r="B36" s="3"/>
      <c r="C36" s="19" t="s">
        <v>52</v>
      </c>
      <c r="D36" s="17" t="s">
        <v>53</v>
      </c>
      <c r="E36" s="62">
        <v>131.57</v>
      </c>
      <c r="F36" s="17">
        <v>6</v>
      </c>
      <c r="G36" s="14">
        <v>125.19</v>
      </c>
      <c r="H36" s="14">
        <v>100.83</v>
      </c>
      <c r="I36" s="14">
        <v>76.47</v>
      </c>
      <c r="J36" s="14"/>
      <c r="K36" s="14">
        <v>133.24</v>
      </c>
      <c r="L36" s="14">
        <v>181.95</v>
      </c>
      <c r="M36" s="14">
        <v>260.79000000000002</v>
      </c>
      <c r="N36" s="54"/>
      <c r="O36" s="14">
        <v>46.318242965000003</v>
      </c>
      <c r="P36" s="31">
        <v>113.0278208</v>
      </c>
      <c r="Q36" s="31" t="s">
        <v>27</v>
      </c>
      <c r="R36" s="17" t="s">
        <v>26</v>
      </c>
      <c r="S36" s="38" t="s">
        <v>465</v>
      </c>
      <c r="T36" s="10"/>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row>
    <row r="37" spans="2:261" s="12" customFormat="1" ht="65.099999999999994" customHeight="1" x14ac:dyDescent="0.25">
      <c r="B37" s="3"/>
      <c r="C37" s="9" t="s">
        <v>54</v>
      </c>
      <c r="D37" s="16" t="s">
        <v>55</v>
      </c>
      <c r="E37" s="61">
        <v>10.99</v>
      </c>
      <c r="F37" s="16">
        <v>2</v>
      </c>
      <c r="G37" s="15">
        <v>10.67</v>
      </c>
      <c r="H37" s="15">
        <v>8.59</v>
      </c>
      <c r="I37" s="15">
        <v>6.51</v>
      </c>
      <c r="J37" s="14"/>
      <c r="K37" s="15">
        <v>11.19</v>
      </c>
      <c r="L37" s="15">
        <v>15.34</v>
      </c>
      <c r="M37" s="15">
        <v>22.06</v>
      </c>
      <c r="N37" s="54"/>
      <c r="O37" s="15">
        <v>29.699639337000001</v>
      </c>
      <c r="P37" s="15">
        <v>101.23482842</v>
      </c>
      <c r="Q37" s="15" t="s">
        <v>26</v>
      </c>
      <c r="R37" s="16" t="s">
        <v>26</v>
      </c>
      <c r="S37" s="37" t="s">
        <v>466</v>
      </c>
      <c r="T37" s="10"/>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row>
    <row r="38" spans="2:261" s="12" customFormat="1" ht="65.099999999999994" customHeight="1" x14ac:dyDescent="0.25">
      <c r="B38" s="3"/>
      <c r="C38" s="19" t="s">
        <v>56</v>
      </c>
      <c r="D38" s="17" t="s">
        <v>57</v>
      </c>
      <c r="E38" s="62">
        <v>47.58</v>
      </c>
      <c r="F38" s="17">
        <v>2</v>
      </c>
      <c r="G38" s="14">
        <v>46.57</v>
      </c>
      <c r="H38" s="14">
        <v>41.7</v>
      </c>
      <c r="I38" s="14">
        <v>36.83</v>
      </c>
      <c r="J38" s="14"/>
      <c r="K38" s="14">
        <v>47.58</v>
      </c>
      <c r="L38" s="14">
        <v>57.31</v>
      </c>
      <c r="M38" s="14">
        <v>73.06</v>
      </c>
      <c r="N38" s="54"/>
      <c r="O38" s="14">
        <v>24.770647193999999</v>
      </c>
      <c r="P38" s="31">
        <v>1265.5052635</v>
      </c>
      <c r="Q38" s="31" t="s">
        <v>26</v>
      </c>
      <c r="R38" s="17" t="s">
        <v>26</v>
      </c>
      <c r="S38" s="38" t="s">
        <v>467</v>
      </c>
      <c r="T38" s="10"/>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row>
    <row r="39" spans="2:261" s="12" customFormat="1" ht="65.099999999999994" customHeight="1" x14ac:dyDescent="0.25">
      <c r="B39" s="3"/>
      <c r="C39" s="9" t="s">
        <v>56</v>
      </c>
      <c r="D39" s="16" t="s">
        <v>58</v>
      </c>
      <c r="E39" s="61">
        <v>47.85</v>
      </c>
      <c r="F39" s="16">
        <v>2</v>
      </c>
      <c r="G39" s="15">
        <v>46.72</v>
      </c>
      <c r="H39" s="15">
        <v>41.72</v>
      </c>
      <c r="I39" s="15">
        <v>36.729999999999997</v>
      </c>
      <c r="J39" s="14"/>
      <c r="K39" s="15">
        <v>47.85</v>
      </c>
      <c r="L39" s="15">
        <v>57.83</v>
      </c>
      <c r="M39" s="15">
        <v>73.98</v>
      </c>
      <c r="N39" s="54"/>
      <c r="O39" s="15">
        <v>24.303791896</v>
      </c>
      <c r="P39" s="15">
        <v>145.45146676000002</v>
      </c>
      <c r="Q39" s="15" t="s">
        <v>26</v>
      </c>
      <c r="R39" s="16" t="s">
        <v>26</v>
      </c>
      <c r="S39" s="37" t="s">
        <v>468</v>
      </c>
      <c r="T39" s="10"/>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row>
    <row r="40" spans="2:261" s="12" customFormat="1" ht="65.099999999999994" customHeight="1" x14ac:dyDescent="0.25">
      <c r="B40" s="3"/>
      <c r="C40" s="19" t="s">
        <v>59</v>
      </c>
      <c r="D40" s="17" t="s">
        <v>60</v>
      </c>
      <c r="E40" s="62">
        <v>13.97</v>
      </c>
      <c r="F40" s="17">
        <v>2</v>
      </c>
      <c r="G40" s="14">
        <v>13.29</v>
      </c>
      <c r="H40" s="14">
        <v>8.74</v>
      </c>
      <c r="I40" s="14">
        <v>4.1900000000000004</v>
      </c>
      <c r="J40" s="14"/>
      <c r="K40" s="14">
        <v>14</v>
      </c>
      <c r="L40" s="14">
        <v>23.09</v>
      </c>
      <c r="M40" s="14">
        <v>37.799999999999997</v>
      </c>
      <c r="N40" s="54"/>
      <c r="O40" s="14">
        <v>26.983970045</v>
      </c>
      <c r="P40" s="31">
        <v>122.88344280999999</v>
      </c>
      <c r="Q40" s="31" t="s">
        <v>26</v>
      </c>
      <c r="R40" s="17" t="s">
        <v>26</v>
      </c>
      <c r="S40" s="38" t="s">
        <v>469</v>
      </c>
      <c r="T40" s="10"/>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row>
    <row r="41" spans="2:261" s="12" customFormat="1" ht="65.099999999999994" customHeight="1" x14ac:dyDescent="0.25">
      <c r="B41" s="3"/>
      <c r="C41" s="9" t="s">
        <v>61</v>
      </c>
      <c r="D41" s="16" t="s">
        <v>62</v>
      </c>
      <c r="E41" s="61">
        <v>14.3</v>
      </c>
      <c r="F41" s="16">
        <v>2</v>
      </c>
      <c r="G41" s="15">
        <v>13.75</v>
      </c>
      <c r="H41" s="15">
        <v>9.9</v>
      </c>
      <c r="I41" s="15">
        <v>6.05</v>
      </c>
      <c r="J41" s="14"/>
      <c r="K41" s="15">
        <v>14.35</v>
      </c>
      <c r="L41" s="15">
        <v>22.04</v>
      </c>
      <c r="M41" s="15">
        <v>34.49</v>
      </c>
      <c r="N41" s="54"/>
      <c r="O41" s="15">
        <v>28.017653803000002</v>
      </c>
      <c r="P41" s="15">
        <v>1620.9022672999999</v>
      </c>
      <c r="Q41" s="15" t="s">
        <v>26</v>
      </c>
      <c r="R41" s="16" t="s">
        <v>26</v>
      </c>
      <c r="S41" s="37" t="s">
        <v>470</v>
      </c>
      <c r="T41" s="10"/>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row>
    <row r="42" spans="2:261" s="12" customFormat="1" ht="65.099999999999994" customHeight="1" x14ac:dyDescent="0.25">
      <c r="B42" s="3"/>
      <c r="C42" s="19" t="s">
        <v>63</v>
      </c>
      <c r="D42" s="17" t="s">
        <v>64</v>
      </c>
      <c r="E42" s="62">
        <v>5.52</v>
      </c>
      <c r="F42" s="17">
        <v>6</v>
      </c>
      <c r="G42" s="14">
        <v>5.34</v>
      </c>
      <c r="H42" s="14">
        <v>4.55</v>
      </c>
      <c r="I42" s="14">
        <v>3.76</v>
      </c>
      <c r="J42" s="14"/>
      <c r="K42" s="14">
        <v>5.56</v>
      </c>
      <c r="L42" s="14">
        <v>7.13</v>
      </c>
      <c r="M42" s="14">
        <v>9.67</v>
      </c>
      <c r="N42" s="54"/>
      <c r="O42" s="14">
        <v>34.083673009999998</v>
      </c>
      <c r="P42" s="31">
        <v>11.585235333</v>
      </c>
      <c r="Q42" s="31" t="s">
        <v>27</v>
      </c>
      <c r="R42" s="17" t="s">
        <v>26</v>
      </c>
      <c r="S42" s="38" t="s">
        <v>471</v>
      </c>
      <c r="T42" s="10"/>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row>
    <row r="43" spans="2:261" s="12" customFormat="1" ht="65.099999999999994" customHeight="1" x14ac:dyDescent="0.25">
      <c r="B43" s="3"/>
      <c r="C43" s="9" t="s">
        <v>421</v>
      </c>
      <c r="D43" s="16" t="s">
        <v>422</v>
      </c>
      <c r="E43" s="61">
        <v>70.069999999999993</v>
      </c>
      <c r="F43" s="16">
        <v>7</v>
      </c>
      <c r="G43" s="15">
        <v>68.2</v>
      </c>
      <c r="H43" s="15">
        <v>61.25</v>
      </c>
      <c r="I43" s="15">
        <v>54.31</v>
      </c>
      <c r="J43" s="14"/>
      <c r="K43" s="15">
        <v>71.150000000000006</v>
      </c>
      <c r="L43" s="15">
        <v>85.03</v>
      </c>
      <c r="M43" s="15">
        <v>107.5</v>
      </c>
      <c r="N43" s="54"/>
      <c r="O43" s="15">
        <v>64.863234754999993</v>
      </c>
      <c r="P43" s="15">
        <v>5.6943853410000003</v>
      </c>
      <c r="Q43" s="15" t="s">
        <v>26</v>
      </c>
      <c r="R43" s="16" t="s">
        <v>27</v>
      </c>
      <c r="S43" s="37" t="s">
        <v>472</v>
      </c>
      <c r="T43" s="10"/>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row>
    <row r="44" spans="2:261" s="12" customFormat="1" ht="65.099999999999994" customHeight="1" x14ac:dyDescent="0.25">
      <c r="B44" s="3"/>
      <c r="C44" s="19" t="s">
        <v>65</v>
      </c>
      <c r="D44" s="17" t="s">
        <v>66</v>
      </c>
      <c r="E44" s="62">
        <v>12.74</v>
      </c>
      <c r="F44" s="17">
        <v>2</v>
      </c>
      <c r="G44" s="14">
        <v>12.34</v>
      </c>
      <c r="H44" s="14">
        <v>10.220000000000001</v>
      </c>
      <c r="I44" s="14">
        <v>8.1</v>
      </c>
      <c r="J44" s="14"/>
      <c r="K44" s="14">
        <v>12.77</v>
      </c>
      <c r="L44" s="14">
        <v>17</v>
      </c>
      <c r="M44" s="14">
        <v>23.85</v>
      </c>
      <c r="N44" s="54"/>
      <c r="O44" s="14">
        <v>27.910985832000001</v>
      </c>
      <c r="P44" s="31">
        <v>45.602630048000002</v>
      </c>
      <c r="Q44" s="31" t="s">
        <v>26</v>
      </c>
      <c r="R44" s="17" t="s">
        <v>26</v>
      </c>
      <c r="S44" s="38" t="s">
        <v>473</v>
      </c>
      <c r="T44" s="10"/>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row>
    <row r="45" spans="2:261" s="12" customFormat="1" ht="65.099999999999994" customHeight="1" x14ac:dyDescent="0.25">
      <c r="B45" s="3"/>
      <c r="C45" s="9" t="s">
        <v>67</v>
      </c>
      <c r="D45" s="16" t="s">
        <v>68</v>
      </c>
      <c r="E45" s="61">
        <v>37.75</v>
      </c>
      <c r="F45" s="16">
        <v>3</v>
      </c>
      <c r="G45" s="15">
        <v>37.630000000000003</v>
      </c>
      <c r="H45" s="15">
        <v>35.090000000000003</v>
      </c>
      <c r="I45" s="15">
        <v>32.56</v>
      </c>
      <c r="J45" s="14"/>
      <c r="K45" s="15">
        <v>40.79</v>
      </c>
      <c r="L45" s="15">
        <v>45.85</v>
      </c>
      <c r="M45" s="15">
        <v>54.05</v>
      </c>
      <c r="N45" s="54"/>
      <c r="O45" s="15">
        <v>25.494348610999999</v>
      </c>
      <c r="P45" s="15">
        <v>378.030304</v>
      </c>
      <c r="Q45" s="15" t="s">
        <v>27</v>
      </c>
      <c r="R45" s="16" t="s">
        <v>26</v>
      </c>
      <c r="S45" s="37" t="s">
        <v>474</v>
      </c>
      <c r="T45" s="10"/>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row>
    <row r="46" spans="2:261" s="12" customFormat="1" ht="65.099999999999994" customHeight="1" x14ac:dyDescent="0.25">
      <c r="B46" s="3"/>
      <c r="C46" s="19" t="s">
        <v>69</v>
      </c>
      <c r="D46" s="17" t="s">
        <v>70</v>
      </c>
      <c r="E46" s="62">
        <v>24.61</v>
      </c>
      <c r="F46" s="17">
        <v>2</v>
      </c>
      <c r="G46" s="14">
        <v>23.54</v>
      </c>
      <c r="H46" s="14">
        <v>19.579999999999998</v>
      </c>
      <c r="I46" s="14">
        <v>15.63</v>
      </c>
      <c r="J46" s="14"/>
      <c r="K46" s="14">
        <v>24.61</v>
      </c>
      <c r="L46" s="14">
        <v>32.51</v>
      </c>
      <c r="M46" s="14">
        <v>45.31</v>
      </c>
      <c r="N46" s="54"/>
      <c r="O46" s="14">
        <v>32.326702703000002</v>
      </c>
      <c r="P46" s="31">
        <v>33.282557476000001</v>
      </c>
      <c r="Q46" s="31" t="s">
        <v>26</v>
      </c>
      <c r="R46" s="17" t="s">
        <v>26</v>
      </c>
      <c r="S46" s="38" t="s">
        <v>475</v>
      </c>
      <c r="T46" s="10"/>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c r="JA46" s="11"/>
    </row>
    <row r="47" spans="2:261" s="12" customFormat="1" ht="65.099999999999994" customHeight="1" x14ac:dyDescent="0.25">
      <c r="B47" s="3"/>
      <c r="C47" s="9" t="s">
        <v>71</v>
      </c>
      <c r="D47" s="16" t="s">
        <v>72</v>
      </c>
      <c r="E47" s="61">
        <v>159</v>
      </c>
      <c r="F47" s="16">
        <v>9</v>
      </c>
      <c r="G47" s="15">
        <v>153.58000000000001</v>
      </c>
      <c r="H47" s="15">
        <v>142.47999999999999</v>
      </c>
      <c r="I47" s="15">
        <v>131.38999999999999</v>
      </c>
      <c r="J47" s="14"/>
      <c r="K47" s="15">
        <v>159</v>
      </c>
      <c r="L47" s="15">
        <v>181.18</v>
      </c>
      <c r="M47" s="15">
        <v>217.07</v>
      </c>
      <c r="N47" s="54"/>
      <c r="O47" s="15">
        <v>86.366652607000006</v>
      </c>
      <c r="P47" s="15">
        <v>10.435365201</v>
      </c>
      <c r="Q47" s="15" t="s">
        <v>27</v>
      </c>
      <c r="R47" s="16" t="s">
        <v>27</v>
      </c>
      <c r="S47" s="37" t="s">
        <v>476</v>
      </c>
      <c r="T47" s="10"/>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row>
    <row r="48" spans="2:261" s="12" customFormat="1" ht="65.099999999999994" customHeight="1" x14ac:dyDescent="0.25">
      <c r="B48" s="3"/>
      <c r="C48" s="19" t="s">
        <v>423</v>
      </c>
      <c r="D48" s="17" t="s">
        <v>424</v>
      </c>
      <c r="E48" s="62">
        <v>8.6300000000000008</v>
      </c>
      <c r="F48" s="17">
        <v>0</v>
      </c>
      <c r="G48" s="14">
        <v>8.6</v>
      </c>
      <c r="H48" s="14">
        <v>7.1</v>
      </c>
      <c r="I48" s="14">
        <v>5.6</v>
      </c>
      <c r="J48" s="14"/>
      <c r="K48" s="14">
        <v>8.84</v>
      </c>
      <c r="L48" s="14">
        <v>11.83</v>
      </c>
      <c r="M48" s="14">
        <v>16.68</v>
      </c>
      <c r="N48" s="54"/>
      <c r="O48" s="14">
        <v>19.730139642000001</v>
      </c>
      <c r="P48" s="31">
        <v>5.1095452380999999</v>
      </c>
      <c r="Q48" s="31" t="s">
        <v>26</v>
      </c>
      <c r="R48" s="17" t="s">
        <v>26</v>
      </c>
      <c r="S48" s="38" t="s">
        <v>477</v>
      </c>
      <c r="T48" s="10"/>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row>
    <row r="49" spans="2:261" s="12" customFormat="1" ht="65.099999999999994" customHeight="1" x14ac:dyDescent="0.25">
      <c r="B49" s="3"/>
      <c r="C49" s="9" t="s">
        <v>73</v>
      </c>
      <c r="D49" s="16" t="s">
        <v>74</v>
      </c>
      <c r="E49" s="61">
        <v>10.02</v>
      </c>
      <c r="F49" s="16">
        <v>2</v>
      </c>
      <c r="G49" s="15">
        <v>9.5500000000000007</v>
      </c>
      <c r="H49" s="15">
        <v>6.48</v>
      </c>
      <c r="I49" s="15">
        <v>3.41</v>
      </c>
      <c r="J49" s="14"/>
      <c r="K49" s="15">
        <v>10.119999999999999</v>
      </c>
      <c r="L49" s="15">
        <v>16.25</v>
      </c>
      <c r="M49" s="15">
        <v>26.18</v>
      </c>
      <c r="N49" s="54"/>
      <c r="O49" s="15">
        <v>22.635913757000001</v>
      </c>
      <c r="P49" s="15">
        <v>18.086667286000001</v>
      </c>
      <c r="Q49" s="15" t="s">
        <v>26</v>
      </c>
      <c r="R49" s="16" t="s">
        <v>26</v>
      </c>
      <c r="S49" s="37" t="s">
        <v>478</v>
      </c>
      <c r="T49" s="10"/>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c r="JA49" s="11"/>
    </row>
    <row r="50" spans="2:261" s="12" customFormat="1" ht="65.099999999999994" customHeight="1" x14ac:dyDescent="0.25">
      <c r="B50" s="3"/>
      <c r="C50" s="19" t="s">
        <v>75</v>
      </c>
      <c r="D50" s="17" t="s">
        <v>76</v>
      </c>
      <c r="E50" s="62">
        <v>12.86</v>
      </c>
      <c r="F50" s="17">
        <v>2</v>
      </c>
      <c r="G50" s="14">
        <v>12.6</v>
      </c>
      <c r="H50" s="14">
        <v>10.28</v>
      </c>
      <c r="I50" s="14">
        <v>7.97</v>
      </c>
      <c r="J50" s="14"/>
      <c r="K50" s="14">
        <v>12.97</v>
      </c>
      <c r="L50" s="14">
        <v>17.59</v>
      </c>
      <c r="M50" s="14">
        <v>25.07</v>
      </c>
      <c r="N50" s="54"/>
      <c r="O50" s="14">
        <v>22.901223830999999</v>
      </c>
      <c r="P50" s="31">
        <v>350.81608767</v>
      </c>
      <c r="Q50" s="31" t="s">
        <v>26</v>
      </c>
      <c r="R50" s="17" t="s">
        <v>26</v>
      </c>
      <c r="S50" s="38" t="s">
        <v>479</v>
      </c>
      <c r="T50" s="10"/>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c r="JA50" s="11"/>
    </row>
    <row r="51" spans="2:261" s="12" customFormat="1" ht="65.099999999999994" customHeight="1" x14ac:dyDescent="0.25">
      <c r="B51" s="3"/>
      <c r="C51" s="9" t="s">
        <v>75</v>
      </c>
      <c r="D51" s="16" t="s">
        <v>77</v>
      </c>
      <c r="E51" s="61">
        <v>14.06</v>
      </c>
      <c r="F51" s="16">
        <v>2</v>
      </c>
      <c r="G51" s="15">
        <v>13.73</v>
      </c>
      <c r="H51" s="15">
        <v>10.89</v>
      </c>
      <c r="I51" s="15">
        <v>8.06</v>
      </c>
      <c r="J51" s="14"/>
      <c r="K51" s="15">
        <v>14.12</v>
      </c>
      <c r="L51" s="15">
        <v>19.78</v>
      </c>
      <c r="M51" s="15">
        <v>28.94</v>
      </c>
      <c r="N51" s="54"/>
      <c r="O51" s="15">
        <v>22.110940920000001</v>
      </c>
      <c r="P51" s="15">
        <v>1672.6946438</v>
      </c>
      <c r="Q51" s="15" t="s">
        <v>26</v>
      </c>
      <c r="R51" s="16" t="s">
        <v>26</v>
      </c>
      <c r="S51" s="37" t="s">
        <v>480</v>
      </c>
      <c r="T51" s="10"/>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c r="JA51" s="11"/>
    </row>
    <row r="52" spans="2:261" s="12" customFormat="1" ht="65.099999999999994" customHeight="1" x14ac:dyDescent="0.25">
      <c r="B52" s="3"/>
      <c r="C52" s="19" t="s">
        <v>78</v>
      </c>
      <c r="D52" s="17" t="s">
        <v>79</v>
      </c>
      <c r="E52" s="62">
        <v>18.64</v>
      </c>
      <c r="F52" s="17">
        <v>3</v>
      </c>
      <c r="G52" s="14">
        <v>18.28</v>
      </c>
      <c r="H52" s="14">
        <v>16.43</v>
      </c>
      <c r="I52" s="14">
        <v>14.59</v>
      </c>
      <c r="J52" s="14"/>
      <c r="K52" s="14">
        <v>18.93</v>
      </c>
      <c r="L52" s="14">
        <v>22.61</v>
      </c>
      <c r="M52" s="14">
        <v>28.57</v>
      </c>
      <c r="N52" s="54"/>
      <c r="O52" s="14">
        <v>41.978081127000003</v>
      </c>
      <c r="P52" s="31">
        <v>124.009393</v>
      </c>
      <c r="Q52" s="31" t="s">
        <v>26</v>
      </c>
      <c r="R52" s="17" t="s">
        <v>26</v>
      </c>
      <c r="S52" s="38" t="s">
        <v>481</v>
      </c>
      <c r="T52" s="10"/>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c r="JA52" s="11"/>
    </row>
    <row r="53" spans="2:261" s="12" customFormat="1" ht="65.099999999999994" customHeight="1" x14ac:dyDescent="0.25">
      <c r="B53" s="3"/>
      <c r="C53" s="9" t="s">
        <v>80</v>
      </c>
      <c r="D53" s="16" t="s">
        <v>81</v>
      </c>
      <c r="E53" s="61">
        <v>14.76</v>
      </c>
      <c r="F53" s="16">
        <v>5</v>
      </c>
      <c r="G53" s="15">
        <v>13.67</v>
      </c>
      <c r="H53" s="15">
        <v>12.52</v>
      </c>
      <c r="I53" s="15">
        <v>11.38</v>
      </c>
      <c r="J53" s="14"/>
      <c r="K53" s="15">
        <v>14.76</v>
      </c>
      <c r="L53" s="15">
        <v>17.04</v>
      </c>
      <c r="M53" s="15">
        <v>20.74</v>
      </c>
      <c r="N53" s="54"/>
      <c r="O53" s="15">
        <v>52.195953193000001</v>
      </c>
      <c r="P53" s="15">
        <v>142.22826657000002</v>
      </c>
      <c r="Q53" s="15" t="s">
        <v>27</v>
      </c>
      <c r="R53" s="16" t="s">
        <v>26</v>
      </c>
      <c r="S53" s="37" t="s">
        <v>482</v>
      </c>
      <c r="T53" s="10"/>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c r="JA53" s="11"/>
    </row>
    <row r="54" spans="2:261" s="12" customFormat="1" ht="65.099999999999994" customHeight="1" x14ac:dyDescent="0.25">
      <c r="B54" s="3"/>
      <c r="C54" s="19" t="s">
        <v>11</v>
      </c>
      <c r="D54" s="17" t="s">
        <v>82</v>
      </c>
      <c r="E54" s="62">
        <v>16.489999999999998</v>
      </c>
      <c r="F54" s="17">
        <v>2</v>
      </c>
      <c r="G54" s="14">
        <v>16.23</v>
      </c>
      <c r="H54" s="14">
        <v>12.79</v>
      </c>
      <c r="I54" s="14">
        <v>9.36</v>
      </c>
      <c r="J54" s="14"/>
      <c r="K54" s="14">
        <v>16.579999999999998</v>
      </c>
      <c r="L54" s="14">
        <v>23.44</v>
      </c>
      <c r="M54" s="14">
        <v>34.549999999999997</v>
      </c>
      <c r="N54" s="54"/>
      <c r="O54" s="14">
        <v>21.154364097999999</v>
      </c>
      <c r="P54" s="31">
        <v>1418.7397930999998</v>
      </c>
      <c r="Q54" s="31" t="s">
        <v>26</v>
      </c>
      <c r="R54" s="17" t="s">
        <v>26</v>
      </c>
      <c r="S54" s="38" t="s">
        <v>483</v>
      </c>
      <c r="T54" s="10"/>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c r="JA54" s="11"/>
    </row>
    <row r="55" spans="2:261" s="12" customFormat="1" ht="65.099999999999994" customHeight="1" x14ac:dyDescent="0.25">
      <c r="B55" s="3"/>
      <c r="C55" s="9" t="s">
        <v>484</v>
      </c>
      <c r="D55" s="16" t="s">
        <v>485</v>
      </c>
      <c r="E55" s="61">
        <v>18.13</v>
      </c>
      <c r="F55" s="16">
        <v>5</v>
      </c>
      <c r="G55" s="15">
        <v>17.079999999999998</v>
      </c>
      <c r="H55" s="15">
        <v>16.170000000000002</v>
      </c>
      <c r="I55" s="15">
        <v>15.27</v>
      </c>
      <c r="J55" s="14"/>
      <c r="K55" s="15">
        <v>19.14</v>
      </c>
      <c r="L55" s="15">
        <v>20.94</v>
      </c>
      <c r="M55" s="15">
        <v>23.86</v>
      </c>
      <c r="N55" s="54"/>
      <c r="O55" s="15">
        <v>55.261689478999998</v>
      </c>
      <c r="P55" s="15">
        <v>6.6223790476</v>
      </c>
      <c r="Q55" s="15" t="s">
        <v>26</v>
      </c>
      <c r="R55" s="16" t="s">
        <v>27</v>
      </c>
      <c r="S55" s="37" t="s">
        <v>486</v>
      </c>
      <c r="T55" s="10"/>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c r="JA55" s="11"/>
    </row>
    <row r="56" spans="2:261" s="12" customFormat="1" ht="65.099999999999994" customHeight="1" x14ac:dyDescent="0.25">
      <c r="B56" s="3"/>
      <c r="C56" s="19" t="s">
        <v>83</v>
      </c>
      <c r="D56" s="17" t="s">
        <v>84</v>
      </c>
      <c r="E56" s="62">
        <v>3.05</v>
      </c>
      <c r="F56" s="17">
        <v>1</v>
      </c>
      <c r="G56" s="14">
        <v>2.99</v>
      </c>
      <c r="H56" s="14">
        <v>1.62</v>
      </c>
      <c r="I56" s="14">
        <v>0.25</v>
      </c>
      <c r="J56" s="14"/>
      <c r="K56" s="14">
        <v>3.09</v>
      </c>
      <c r="L56" s="14">
        <v>5.82</v>
      </c>
      <c r="M56" s="14">
        <v>10.24</v>
      </c>
      <c r="N56" s="54"/>
      <c r="O56" s="14">
        <v>32.587277741000001</v>
      </c>
      <c r="P56" s="31">
        <v>23.877979</v>
      </c>
      <c r="Q56" s="31" t="s">
        <v>26</v>
      </c>
      <c r="R56" s="17" t="s">
        <v>26</v>
      </c>
      <c r="S56" s="38" t="s">
        <v>487</v>
      </c>
      <c r="T56" s="10"/>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c r="JA56" s="11"/>
    </row>
    <row r="57" spans="2:261" s="12" customFormat="1" ht="65.099999999999994" customHeight="1" x14ac:dyDescent="0.25">
      <c r="B57" s="3"/>
      <c r="C57" s="9" t="s">
        <v>85</v>
      </c>
      <c r="D57" s="16" t="s">
        <v>86</v>
      </c>
      <c r="E57" s="61">
        <v>16.010000000000002</v>
      </c>
      <c r="F57" s="16">
        <v>0</v>
      </c>
      <c r="G57" s="15">
        <v>16.010000000000002</v>
      </c>
      <c r="H57" s="15">
        <v>14.25</v>
      </c>
      <c r="I57" s="15">
        <v>12.49</v>
      </c>
      <c r="J57" s="14"/>
      <c r="K57" s="15">
        <v>17.62</v>
      </c>
      <c r="L57" s="15">
        <v>21.13</v>
      </c>
      <c r="M57" s="15">
        <v>26.81</v>
      </c>
      <c r="N57" s="54"/>
      <c r="O57" s="15">
        <v>22.161512436999999</v>
      </c>
      <c r="P57" s="15">
        <v>95.126083429000005</v>
      </c>
      <c r="Q57" s="15" t="s">
        <v>26</v>
      </c>
      <c r="R57" s="16" t="s">
        <v>26</v>
      </c>
      <c r="S57" s="37" t="s">
        <v>488</v>
      </c>
      <c r="T57" s="10"/>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c r="JA57" s="11"/>
    </row>
    <row r="58" spans="2:261" s="12" customFormat="1" ht="65.099999999999994" customHeight="1" x14ac:dyDescent="0.25">
      <c r="B58" s="3"/>
      <c r="C58" s="19" t="s">
        <v>87</v>
      </c>
      <c r="D58" s="17" t="s">
        <v>88</v>
      </c>
      <c r="E58" s="62">
        <v>25.08</v>
      </c>
      <c r="F58" s="17">
        <v>1</v>
      </c>
      <c r="G58" s="14">
        <v>25.08</v>
      </c>
      <c r="H58" s="14">
        <v>22.41</v>
      </c>
      <c r="I58" s="14">
        <v>19.75</v>
      </c>
      <c r="J58" s="14"/>
      <c r="K58" s="14">
        <v>26.13</v>
      </c>
      <c r="L58" s="14">
        <v>31.45</v>
      </c>
      <c r="M58" s="14">
        <v>40.06</v>
      </c>
      <c r="N58" s="54"/>
      <c r="O58" s="14">
        <v>47.717065364</v>
      </c>
      <c r="P58" s="31">
        <v>14.706810587</v>
      </c>
      <c r="Q58" s="31" t="s">
        <v>26</v>
      </c>
      <c r="R58" s="17" t="s">
        <v>26</v>
      </c>
      <c r="S58" s="38" t="s">
        <v>489</v>
      </c>
      <c r="T58" s="10"/>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c r="JA58" s="11"/>
    </row>
    <row r="59" spans="2:261" s="12" customFormat="1" ht="65.099999999999994" customHeight="1" x14ac:dyDescent="0.25">
      <c r="B59" s="3"/>
      <c r="C59" s="9" t="s">
        <v>89</v>
      </c>
      <c r="D59" s="16" t="s">
        <v>90</v>
      </c>
      <c r="E59" s="61">
        <v>54.02</v>
      </c>
      <c r="F59" s="16">
        <v>2</v>
      </c>
      <c r="G59" s="15">
        <v>51.74</v>
      </c>
      <c r="H59" s="15">
        <v>40.72</v>
      </c>
      <c r="I59" s="15">
        <v>29.7</v>
      </c>
      <c r="J59" s="14"/>
      <c r="K59" s="15">
        <v>54.63</v>
      </c>
      <c r="L59" s="15">
        <v>76.66</v>
      </c>
      <c r="M59" s="15">
        <v>112.32</v>
      </c>
      <c r="N59" s="54"/>
      <c r="O59" s="15">
        <v>28.598502958000001</v>
      </c>
      <c r="P59" s="15">
        <v>1793.1368327999999</v>
      </c>
      <c r="Q59" s="15" t="s">
        <v>26</v>
      </c>
      <c r="R59" s="16" t="s">
        <v>26</v>
      </c>
      <c r="S59" s="37" t="s">
        <v>490</v>
      </c>
      <c r="T59" s="10"/>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c r="JA59" s="11"/>
    </row>
    <row r="60" spans="2:261" s="12" customFormat="1" ht="65.099999999999994" customHeight="1" x14ac:dyDescent="0.25">
      <c r="B60" s="3"/>
      <c r="C60" s="19" t="s">
        <v>491</v>
      </c>
      <c r="D60" s="17" t="s">
        <v>492</v>
      </c>
      <c r="E60" s="62">
        <v>53.3</v>
      </c>
      <c r="F60" s="17">
        <v>9</v>
      </c>
      <c r="G60" s="14">
        <v>51.89</v>
      </c>
      <c r="H60" s="14">
        <v>46.65</v>
      </c>
      <c r="I60" s="14">
        <v>41.42</v>
      </c>
      <c r="J60" s="14"/>
      <c r="K60" s="14">
        <v>54.53</v>
      </c>
      <c r="L60" s="14">
        <v>64.989999999999995</v>
      </c>
      <c r="M60" s="14">
        <v>81.92</v>
      </c>
      <c r="N60" s="54"/>
      <c r="O60" s="14">
        <v>55.613657199999999</v>
      </c>
      <c r="P60" s="31">
        <v>2.1930524823999997</v>
      </c>
      <c r="Q60" s="31" t="s">
        <v>27</v>
      </c>
      <c r="R60" s="17" t="s">
        <v>27</v>
      </c>
      <c r="S60" s="38" t="s">
        <v>493</v>
      </c>
      <c r="T60" s="10"/>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c r="JA60" s="11"/>
    </row>
    <row r="61" spans="2:261" s="12" customFormat="1" ht="65.099999999999994" customHeight="1" x14ac:dyDescent="0.25">
      <c r="B61" s="3"/>
      <c r="C61" s="9" t="s">
        <v>91</v>
      </c>
      <c r="D61" s="16" t="s">
        <v>92</v>
      </c>
      <c r="E61" s="61">
        <v>20.76</v>
      </c>
      <c r="F61" s="16">
        <v>5</v>
      </c>
      <c r="G61" s="15">
        <v>20.18</v>
      </c>
      <c r="H61" s="15">
        <v>18.829999999999998</v>
      </c>
      <c r="I61" s="15">
        <v>17.489999999999998</v>
      </c>
      <c r="J61" s="14"/>
      <c r="K61" s="15">
        <v>21.09</v>
      </c>
      <c r="L61" s="15">
        <v>23.77</v>
      </c>
      <c r="M61" s="15">
        <v>28.1</v>
      </c>
      <c r="N61" s="54"/>
      <c r="O61" s="15">
        <v>49.946806817999999</v>
      </c>
      <c r="P61" s="15">
        <v>252.29184929000002</v>
      </c>
      <c r="Q61" s="15" t="s">
        <v>27</v>
      </c>
      <c r="R61" s="16" t="s">
        <v>26</v>
      </c>
      <c r="S61" s="37" t="s">
        <v>494</v>
      </c>
      <c r="T61" s="10"/>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c r="JA61" s="11"/>
    </row>
    <row r="62" spans="2:261" s="12" customFormat="1" ht="65.099999999999994" customHeight="1" x14ac:dyDescent="0.25">
      <c r="B62" s="3"/>
      <c r="C62" s="19" t="s">
        <v>93</v>
      </c>
      <c r="D62" s="17" t="s">
        <v>94</v>
      </c>
      <c r="E62" s="62">
        <v>4.0999999999999996</v>
      </c>
      <c r="F62" s="17">
        <v>2</v>
      </c>
      <c r="G62" s="14">
        <v>3.95</v>
      </c>
      <c r="H62" s="14">
        <v>2.89</v>
      </c>
      <c r="I62" s="14">
        <v>1.83</v>
      </c>
      <c r="J62" s="14"/>
      <c r="K62" s="14">
        <v>4.1100000000000003</v>
      </c>
      <c r="L62" s="14">
        <v>6.22</v>
      </c>
      <c r="M62" s="14">
        <v>9.64</v>
      </c>
      <c r="N62" s="54"/>
      <c r="O62" s="14">
        <v>23.494708106000001</v>
      </c>
      <c r="P62" s="31">
        <v>12.853699761</v>
      </c>
      <c r="Q62" s="31" t="s">
        <v>26</v>
      </c>
      <c r="R62" s="17" t="s">
        <v>26</v>
      </c>
      <c r="S62" s="38" t="s">
        <v>495</v>
      </c>
      <c r="T62" s="10"/>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c r="JA62" s="11"/>
    </row>
    <row r="63" spans="2:261" s="12" customFormat="1" ht="65.099999999999994" customHeight="1" x14ac:dyDescent="0.25">
      <c r="B63" s="3"/>
      <c r="C63" s="9" t="s">
        <v>95</v>
      </c>
      <c r="D63" s="16" t="s">
        <v>96</v>
      </c>
      <c r="E63" s="61">
        <v>0.7</v>
      </c>
      <c r="F63" s="16">
        <v>2</v>
      </c>
      <c r="G63" s="15">
        <v>0.68</v>
      </c>
      <c r="H63" s="15">
        <v>0.24</v>
      </c>
      <c r="I63" s="15">
        <v>-0.19</v>
      </c>
      <c r="J63" s="14"/>
      <c r="K63" s="15">
        <v>0.73</v>
      </c>
      <c r="L63" s="15">
        <v>1.6</v>
      </c>
      <c r="M63" s="15">
        <v>3.01</v>
      </c>
      <c r="N63" s="54"/>
      <c r="O63" s="15">
        <v>33.541258941999999</v>
      </c>
      <c r="P63" s="15">
        <v>20.710819999999998</v>
      </c>
      <c r="Q63" s="15" t="s">
        <v>26</v>
      </c>
      <c r="R63" s="16" t="s">
        <v>26</v>
      </c>
      <c r="S63" s="37" t="s">
        <v>496</v>
      </c>
      <c r="T63" s="10"/>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row>
    <row r="64" spans="2:261" s="12" customFormat="1" ht="65.099999999999994" customHeight="1" x14ac:dyDescent="0.25">
      <c r="B64" s="3"/>
      <c r="C64" s="19" t="s">
        <v>497</v>
      </c>
      <c r="D64" s="17" t="s">
        <v>498</v>
      </c>
      <c r="E64" s="62">
        <v>203</v>
      </c>
      <c r="F64" s="17">
        <v>0</v>
      </c>
      <c r="G64" s="14">
        <v>199.15</v>
      </c>
      <c r="H64" s="14">
        <v>160.47</v>
      </c>
      <c r="I64" s="14">
        <v>121.79</v>
      </c>
      <c r="J64" s="14"/>
      <c r="K64" s="14">
        <v>216</v>
      </c>
      <c r="L64" s="14">
        <v>293.35000000000002</v>
      </c>
      <c r="M64" s="14">
        <v>418.52</v>
      </c>
      <c r="N64" s="54"/>
      <c r="O64" s="14">
        <v>32.023508849000002</v>
      </c>
      <c r="P64" s="31">
        <v>2.2079015232999999</v>
      </c>
      <c r="Q64" s="31" t="s">
        <v>26</v>
      </c>
      <c r="R64" s="17" t="s">
        <v>26</v>
      </c>
      <c r="S64" s="38" t="s">
        <v>499</v>
      </c>
      <c r="T64" s="10"/>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c r="JA64" s="11"/>
    </row>
    <row r="65" spans="2:261" s="12" customFormat="1" ht="65.099999999999994" customHeight="1" x14ac:dyDescent="0.25">
      <c r="B65" s="3"/>
      <c r="C65" s="9" t="s">
        <v>97</v>
      </c>
      <c r="D65" s="16" t="s">
        <v>98</v>
      </c>
      <c r="E65" s="61">
        <v>11.28</v>
      </c>
      <c r="F65" s="16">
        <v>8</v>
      </c>
      <c r="G65" s="15">
        <v>11.15</v>
      </c>
      <c r="H65" s="15">
        <v>10.92</v>
      </c>
      <c r="I65" s="15">
        <v>10.69</v>
      </c>
      <c r="J65" s="14"/>
      <c r="K65" s="15">
        <v>11.44</v>
      </c>
      <c r="L65" s="15">
        <v>11.89</v>
      </c>
      <c r="M65" s="15">
        <v>12.63</v>
      </c>
      <c r="N65" s="54"/>
      <c r="O65" s="15">
        <v>51.768435455999999</v>
      </c>
      <c r="P65" s="15">
        <v>65.452201332999991</v>
      </c>
      <c r="Q65" s="15" t="s">
        <v>27</v>
      </c>
      <c r="R65" s="16" t="s">
        <v>27</v>
      </c>
      <c r="S65" s="37" t="s">
        <v>500</v>
      </c>
      <c r="T65" s="10"/>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c r="JA65" s="11"/>
    </row>
    <row r="66" spans="2:261" s="12" customFormat="1" ht="65.099999999999994" customHeight="1" x14ac:dyDescent="0.25">
      <c r="B66" s="3"/>
      <c r="C66" s="19" t="s">
        <v>99</v>
      </c>
      <c r="D66" s="17" t="s">
        <v>100</v>
      </c>
      <c r="E66" s="62">
        <v>6.81</v>
      </c>
      <c r="F66" s="17">
        <v>2</v>
      </c>
      <c r="G66" s="14">
        <v>6.62</v>
      </c>
      <c r="H66" s="14">
        <v>4.0599999999999996</v>
      </c>
      <c r="I66" s="14">
        <v>1.51</v>
      </c>
      <c r="J66" s="14"/>
      <c r="K66" s="14">
        <v>6.96</v>
      </c>
      <c r="L66" s="14">
        <v>12.06</v>
      </c>
      <c r="M66" s="14">
        <v>20.32</v>
      </c>
      <c r="N66" s="54"/>
      <c r="O66" s="14">
        <v>25.834243347000001</v>
      </c>
      <c r="P66" s="31">
        <v>178.78677924000002</v>
      </c>
      <c r="Q66" s="31" t="s">
        <v>26</v>
      </c>
      <c r="R66" s="17" t="s">
        <v>26</v>
      </c>
      <c r="S66" s="38" t="s">
        <v>501</v>
      </c>
      <c r="T66" s="10"/>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c r="JA66" s="11"/>
    </row>
    <row r="67" spans="2:261" s="12" customFormat="1" ht="65.099999999999994" customHeight="1" x14ac:dyDescent="0.25">
      <c r="B67" s="3"/>
      <c r="C67" s="9" t="s">
        <v>101</v>
      </c>
      <c r="D67" s="16" t="s">
        <v>102</v>
      </c>
      <c r="E67" s="61">
        <v>10.199999999999999</v>
      </c>
      <c r="F67" s="16">
        <v>2</v>
      </c>
      <c r="G67" s="15">
        <v>9.9</v>
      </c>
      <c r="H67" s="15">
        <v>9.1199999999999992</v>
      </c>
      <c r="I67" s="15">
        <v>8.34</v>
      </c>
      <c r="J67" s="14"/>
      <c r="K67" s="15">
        <v>10.199999999999999</v>
      </c>
      <c r="L67" s="15">
        <v>11.75</v>
      </c>
      <c r="M67" s="15">
        <v>14.27</v>
      </c>
      <c r="N67" s="54"/>
      <c r="O67" s="15">
        <v>32.956699063999999</v>
      </c>
      <c r="P67" s="15">
        <v>253.52126076000002</v>
      </c>
      <c r="Q67" s="15" t="s">
        <v>26</v>
      </c>
      <c r="R67" s="16" t="s">
        <v>26</v>
      </c>
      <c r="S67" s="37" t="s">
        <v>502</v>
      </c>
      <c r="T67" s="10"/>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c r="JA67" s="11"/>
    </row>
    <row r="68" spans="2:261" s="12" customFormat="1" ht="65.099999999999994" customHeight="1" x14ac:dyDescent="0.25">
      <c r="B68" s="3"/>
      <c r="C68" s="19" t="s">
        <v>425</v>
      </c>
      <c r="D68" s="17" t="s">
        <v>426</v>
      </c>
      <c r="E68" s="62">
        <v>113.26</v>
      </c>
      <c r="F68" s="17">
        <v>7</v>
      </c>
      <c r="G68" s="14">
        <v>111.54</v>
      </c>
      <c r="H68" s="14">
        <v>104.13</v>
      </c>
      <c r="I68" s="14">
        <v>96.72</v>
      </c>
      <c r="J68" s="14"/>
      <c r="K68" s="14">
        <v>115.99</v>
      </c>
      <c r="L68" s="14">
        <v>130.80000000000001</v>
      </c>
      <c r="M68" s="14">
        <v>154.78</v>
      </c>
      <c r="N68" s="54"/>
      <c r="O68" s="14">
        <v>62.473157694000001</v>
      </c>
      <c r="P68" s="31">
        <v>2.9590030975999997</v>
      </c>
      <c r="Q68" s="31" t="s">
        <v>27</v>
      </c>
      <c r="R68" s="17" t="s">
        <v>27</v>
      </c>
      <c r="S68" s="38" t="s">
        <v>503</v>
      </c>
      <c r="T68" s="10"/>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c r="JA68" s="11"/>
    </row>
    <row r="69" spans="2:261" s="12" customFormat="1" ht="65.099999999999994" customHeight="1" x14ac:dyDescent="0.25">
      <c r="B69" s="3"/>
      <c r="C69" s="9" t="s">
        <v>427</v>
      </c>
      <c r="D69" s="16" t="s">
        <v>428</v>
      </c>
      <c r="E69" s="61">
        <v>81.06</v>
      </c>
      <c r="F69" s="16">
        <v>3</v>
      </c>
      <c r="G69" s="15">
        <v>78.75</v>
      </c>
      <c r="H69" s="15">
        <v>67.33</v>
      </c>
      <c r="I69" s="15">
        <v>55.92</v>
      </c>
      <c r="J69" s="14"/>
      <c r="K69" s="15">
        <v>82.64</v>
      </c>
      <c r="L69" s="15">
        <v>105.46</v>
      </c>
      <c r="M69" s="15">
        <v>142.4</v>
      </c>
      <c r="N69" s="54"/>
      <c r="O69" s="15">
        <v>33.827818182000001</v>
      </c>
      <c r="P69" s="15">
        <v>9.4631530442999985</v>
      </c>
      <c r="Q69" s="15" t="s">
        <v>27</v>
      </c>
      <c r="R69" s="16" t="s">
        <v>26</v>
      </c>
      <c r="S69" s="37" t="s">
        <v>504</v>
      </c>
      <c r="T69" s="10"/>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c r="JA69" s="11"/>
    </row>
    <row r="70" spans="2:261" s="12" customFormat="1" ht="65.099999999999994" customHeight="1" x14ac:dyDescent="0.25">
      <c r="B70" s="3"/>
      <c r="C70" s="19" t="s">
        <v>505</v>
      </c>
      <c r="D70" s="17" t="s">
        <v>506</v>
      </c>
      <c r="E70" s="62">
        <v>88</v>
      </c>
      <c r="F70" s="17">
        <v>10</v>
      </c>
      <c r="G70" s="14">
        <v>86.1</v>
      </c>
      <c r="H70" s="14">
        <v>79.849999999999994</v>
      </c>
      <c r="I70" s="14">
        <v>73.599999999999994</v>
      </c>
      <c r="J70" s="14"/>
      <c r="K70" s="14">
        <v>88.49</v>
      </c>
      <c r="L70" s="14">
        <v>100.98</v>
      </c>
      <c r="M70" s="14">
        <v>121.2</v>
      </c>
      <c r="N70" s="54"/>
      <c r="O70" s="14">
        <v>78.729819340000006</v>
      </c>
      <c r="P70" s="31">
        <v>4.7685286600000003</v>
      </c>
      <c r="Q70" s="31" t="s">
        <v>27</v>
      </c>
      <c r="R70" s="17" t="s">
        <v>27</v>
      </c>
      <c r="S70" s="38" t="s">
        <v>507</v>
      </c>
      <c r="T70" s="10"/>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c r="JA70" s="11"/>
    </row>
    <row r="71" spans="2:261" s="12" customFormat="1" ht="65.099999999999994" customHeight="1" x14ac:dyDescent="0.25">
      <c r="B71" s="3"/>
      <c r="C71" s="9" t="s">
        <v>103</v>
      </c>
      <c r="D71" s="16" t="s">
        <v>104</v>
      </c>
      <c r="E71" s="61">
        <v>1.43</v>
      </c>
      <c r="F71" s="16">
        <v>2</v>
      </c>
      <c r="G71" s="15">
        <v>1.39</v>
      </c>
      <c r="H71" s="15">
        <v>0.79</v>
      </c>
      <c r="I71" s="15">
        <v>0.19</v>
      </c>
      <c r="J71" s="14"/>
      <c r="K71" s="15">
        <v>1.46</v>
      </c>
      <c r="L71" s="15">
        <v>2.65</v>
      </c>
      <c r="M71" s="15">
        <v>4.59</v>
      </c>
      <c r="N71" s="54"/>
      <c r="O71" s="15">
        <v>21.527001554000002</v>
      </c>
      <c r="P71" s="15">
        <v>185.18903718999999</v>
      </c>
      <c r="Q71" s="15" t="s">
        <v>26</v>
      </c>
      <c r="R71" s="16" t="s">
        <v>26</v>
      </c>
      <c r="S71" s="37" t="s">
        <v>508</v>
      </c>
      <c r="T71" s="10"/>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c r="JA71" s="11"/>
    </row>
    <row r="72" spans="2:261" s="12" customFormat="1" ht="65.099999999999994" customHeight="1" x14ac:dyDescent="0.25">
      <c r="B72" s="3"/>
      <c r="C72" s="19" t="s">
        <v>105</v>
      </c>
      <c r="D72" s="17" t="s">
        <v>106</v>
      </c>
      <c r="E72" s="62" t="s">
        <v>107</v>
      </c>
      <c r="F72" s="17">
        <v>3</v>
      </c>
      <c r="G72" s="14" t="s">
        <v>107</v>
      </c>
      <c r="H72" s="14" t="s">
        <v>107</v>
      </c>
      <c r="I72" s="14" t="s">
        <v>107</v>
      </c>
      <c r="J72" s="14"/>
      <c r="K72" s="14" t="s">
        <v>107</v>
      </c>
      <c r="L72" s="14" t="s">
        <v>107</v>
      </c>
      <c r="M72" s="14" t="s">
        <v>107</v>
      </c>
      <c r="N72" s="54"/>
      <c r="O72" s="14" t="s">
        <v>107</v>
      </c>
      <c r="P72" s="31" t="s">
        <v>107</v>
      </c>
      <c r="Q72" s="31" t="s">
        <v>107</v>
      </c>
      <c r="R72" s="17" t="s">
        <v>107</v>
      </c>
      <c r="S72" s="38" t="s">
        <v>108</v>
      </c>
      <c r="T72" s="10"/>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c r="JA72" s="11"/>
    </row>
    <row r="73" spans="2:261" s="12" customFormat="1" ht="65.099999999999994" customHeight="1" x14ac:dyDescent="0.25">
      <c r="B73" s="3"/>
      <c r="C73" s="9" t="s">
        <v>109</v>
      </c>
      <c r="D73" s="16" t="s">
        <v>110</v>
      </c>
      <c r="E73" s="61">
        <v>49.39</v>
      </c>
      <c r="F73" s="16">
        <v>2</v>
      </c>
      <c r="G73" s="15">
        <v>47.45</v>
      </c>
      <c r="H73" s="15">
        <v>41.13</v>
      </c>
      <c r="I73" s="15">
        <v>34.82</v>
      </c>
      <c r="J73" s="14"/>
      <c r="K73" s="15">
        <v>49.39</v>
      </c>
      <c r="L73" s="15">
        <v>62.01</v>
      </c>
      <c r="M73" s="15">
        <v>82.43</v>
      </c>
      <c r="N73" s="54"/>
      <c r="O73" s="15">
        <v>32.626632946999997</v>
      </c>
      <c r="P73" s="15">
        <v>422.34064675999997</v>
      </c>
      <c r="Q73" s="15" t="s">
        <v>26</v>
      </c>
      <c r="R73" s="16" t="s">
        <v>26</v>
      </c>
      <c r="S73" s="37" t="s">
        <v>509</v>
      </c>
      <c r="T73" s="10"/>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c r="JA73" s="11"/>
    </row>
    <row r="74" spans="2:261" s="12" customFormat="1" ht="65.099999999999994" customHeight="1" x14ac:dyDescent="0.25">
      <c r="B74" s="3"/>
      <c r="C74" s="19" t="s">
        <v>111</v>
      </c>
      <c r="D74" s="17" t="s">
        <v>112</v>
      </c>
      <c r="E74" s="62">
        <v>14.59</v>
      </c>
      <c r="F74" s="17">
        <v>2</v>
      </c>
      <c r="G74" s="14">
        <v>14.16</v>
      </c>
      <c r="H74" s="14">
        <v>12.67</v>
      </c>
      <c r="I74" s="14">
        <v>11.19</v>
      </c>
      <c r="J74" s="14"/>
      <c r="K74" s="14">
        <v>14.63</v>
      </c>
      <c r="L74" s="14">
        <v>17.59</v>
      </c>
      <c r="M74" s="14">
        <v>22.39</v>
      </c>
      <c r="N74" s="54"/>
      <c r="O74" s="14">
        <v>28.600187552000001</v>
      </c>
      <c r="P74" s="31">
        <v>523.46530081000003</v>
      </c>
      <c r="Q74" s="31" t="s">
        <v>26</v>
      </c>
      <c r="R74" s="17" t="s">
        <v>26</v>
      </c>
      <c r="S74" s="38" t="s">
        <v>510</v>
      </c>
      <c r="T74" s="10"/>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c r="JA74" s="11"/>
    </row>
    <row r="75" spans="2:261" s="12" customFormat="1" ht="65.099999999999994" customHeight="1" x14ac:dyDescent="0.25">
      <c r="B75" s="3"/>
      <c r="C75" s="9" t="s">
        <v>511</v>
      </c>
      <c r="D75" s="16" t="s">
        <v>512</v>
      </c>
      <c r="E75" s="61">
        <v>161.84</v>
      </c>
      <c r="F75" s="16">
        <v>0</v>
      </c>
      <c r="G75" s="15">
        <v>159</v>
      </c>
      <c r="H75" s="15">
        <v>114.99</v>
      </c>
      <c r="I75" s="15">
        <v>70.98</v>
      </c>
      <c r="J75" s="14"/>
      <c r="K75" s="15">
        <v>169.04</v>
      </c>
      <c r="L75" s="15">
        <v>257.05</v>
      </c>
      <c r="M75" s="15">
        <v>399.47</v>
      </c>
      <c r="N75" s="54"/>
      <c r="O75" s="15">
        <v>39.732945497999999</v>
      </c>
      <c r="P75" s="15">
        <v>2.7133180513999999</v>
      </c>
      <c r="Q75" s="15" t="s">
        <v>26</v>
      </c>
      <c r="R75" s="16" t="s">
        <v>26</v>
      </c>
      <c r="S75" s="37" t="s">
        <v>513</v>
      </c>
      <c r="T75" s="10"/>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c r="JA75" s="11"/>
    </row>
    <row r="76" spans="2:261" s="12" customFormat="1" ht="65.099999999999994" customHeight="1" x14ac:dyDescent="0.25">
      <c r="B76" s="3"/>
      <c r="C76" s="19" t="s">
        <v>113</v>
      </c>
      <c r="D76" s="17" t="s">
        <v>114</v>
      </c>
      <c r="E76" s="62">
        <v>2.39</v>
      </c>
      <c r="F76" s="17">
        <v>2</v>
      </c>
      <c r="G76" s="14">
        <v>2.29</v>
      </c>
      <c r="H76" s="14">
        <v>1.26</v>
      </c>
      <c r="I76" s="14">
        <v>0.24</v>
      </c>
      <c r="J76" s="14"/>
      <c r="K76" s="14">
        <v>2.44</v>
      </c>
      <c r="L76" s="14">
        <v>4.4800000000000004</v>
      </c>
      <c r="M76" s="14">
        <v>7.79</v>
      </c>
      <c r="N76" s="54"/>
      <c r="O76" s="14">
        <v>23.768107084</v>
      </c>
      <c r="P76" s="31">
        <v>233.06817714000002</v>
      </c>
      <c r="Q76" s="31" t="s">
        <v>26</v>
      </c>
      <c r="R76" s="17" t="s">
        <v>26</v>
      </c>
      <c r="S76" s="38" t="s">
        <v>514</v>
      </c>
      <c r="T76" s="10"/>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c r="JA76" s="11"/>
    </row>
    <row r="77" spans="2:261" s="12" customFormat="1" ht="65.099999999999994" customHeight="1" x14ac:dyDescent="0.25">
      <c r="B77" s="3"/>
      <c r="C77" s="9" t="s">
        <v>115</v>
      </c>
      <c r="D77" s="16" t="s">
        <v>116</v>
      </c>
      <c r="E77" s="61">
        <v>42.64</v>
      </c>
      <c r="F77" s="16">
        <v>2</v>
      </c>
      <c r="G77" s="15">
        <v>41.76</v>
      </c>
      <c r="H77" s="15">
        <v>37.840000000000003</v>
      </c>
      <c r="I77" s="15">
        <v>33.92</v>
      </c>
      <c r="J77" s="14"/>
      <c r="K77" s="15">
        <v>42.8</v>
      </c>
      <c r="L77" s="15">
        <v>50.63</v>
      </c>
      <c r="M77" s="15">
        <v>63.31</v>
      </c>
      <c r="N77" s="54"/>
      <c r="O77" s="15">
        <v>32.841473155000003</v>
      </c>
      <c r="P77" s="15">
        <v>129.293812</v>
      </c>
      <c r="Q77" s="15" t="s">
        <v>26</v>
      </c>
      <c r="R77" s="16" t="s">
        <v>26</v>
      </c>
      <c r="S77" s="37" t="s">
        <v>515</v>
      </c>
      <c r="T77" s="10"/>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c r="JA77" s="11"/>
    </row>
    <row r="78" spans="2:261" s="12" customFormat="1" ht="65.099999999999994" customHeight="1" x14ac:dyDescent="0.25">
      <c r="B78" s="3"/>
      <c r="C78" s="19" t="s">
        <v>429</v>
      </c>
      <c r="D78" s="17" t="s">
        <v>430</v>
      </c>
      <c r="E78" s="62">
        <v>59.6</v>
      </c>
      <c r="F78" s="17">
        <v>7</v>
      </c>
      <c r="G78" s="14">
        <v>59.2</v>
      </c>
      <c r="H78" s="14">
        <v>51.45</v>
      </c>
      <c r="I78" s="14">
        <v>43.71</v>
      </c>
      <c r="J78" s="14"/>
      <c r="K78" s="14">
        <v>65.709999999999994</v>
      </c>
      <c r="L78" s="14">
        <v>81.19</v>
      </c>
      <c r="M78" s="14">
        <v>106.25</v>
      </c>
      <c r="N78" s="54"/>
      <c r="O78" s="14">
        <v>48.840929277000001</v>
      </c>
      <c r="P78" s="31">
        <v>14.034409175999999</v>
      </c>
      <c r="Q78" s="31" t="s">
        <v>27</v>
      </c>
      <c r="R78" s="17" t="s">
        <v>27</v>
      </c>
      <c r="S78" s="38" t="s">
        <v>516</v>
      </c>
      <c r="T78" s="10"/>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c r="JA78" s="11"/>
    </row>
    <row r="79" spans="2:261" s="12" customFormat="1" ht="65.099999999999994" customHeight="1" x14ac:dyDescent="0.25">
      <c r="B79" s="3"/>
      <c r="C79" s="9" t="s">
        <v>117</v>
      </c>
      <c r="D79" s="16" t="s">
        <v>118</v>
      </c>
      <c r="E79" s="61">
        <v>5.24</v>
      </c>
      <c r="F79" s="16">
        <v>9</v>
      </c>
      <c r="G79" s="15">
        <v>4.63</v>
      </c>
      <c r="H79" s="15">
        <v>3.73</v>
      </c>
      <c r="I79" s="15">
        <v>2.84</v>
      </c>
      <c r="J79" s="14"/>
      <c r="K79" s="15">
        <v>5.43</v>
      </c>
      <c r="L79" s="15">
        <v>7.21</v>
      </c>
      <c r="M79" s="15">
        <v>10.1</v>
      </c>
      <c r="N79" s="54"/>
      <c r="O79" s="15">
        <v>62.138528348000001</v>
      </c>
      <c r="P79" s="15">
        <v>47.674210619</v>
      </c>
      <c r="Q79" s="15" t="s">
        <v>27</v>
      </c>
      <c r="R79" s="16" t="s">
        <v>27</v>
      </c>
      <c r="S79" s="37" t="s">
        <v>517</v>
      </c>
      <c r="T79" s="10"/>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c r="JA79" s="11"/>
    </row>
    <row r="80" spans="2:261" s="12" customFormat="1" ht="65.099999999999994" customHeight="1" x14ac:dyDescent="0.25">
      <c r="B80" s="3"/>
      <c r="C80" s="19" t="s">
        <v>119</v>
      </c>
      <c r="D80" s="17" t="s">
        <v>120</v>
      </c>
      <c r="E80" s="62">
        <v>26.58</v>
      </c>
      <c r="F80" s="17">
        <v>2</v>
      </c>
      <c r="G80" s="14">
        <v>25.49</v>
      </c>
      <c r="H80" s="14">
        <v>20.64</v>
      </c>
      <c r="I80" s="14">
        <v>15.79</v>
      </c>
      <c r="J80" s="14"/>
      <c r="K80" s="14">
        <v>26.91</v>
      </c>
      <c r="L80" s="14">
        <v>36.6</v>
      </c>
      <c r="M80" s="14">
        <v>52.29</v>
      </c>
      <c r="N80" s="54"/>
      <c r="O80" s="14">
        <v>38.395538985000002</v>
      </c>
      <c r="P80" s="31">
        <v>206.90455937999999</v>
      </c>
      <c r="Q80" s="31" t="s">
        <v>26</v>
      </c>
      <c r="R80" s="17" t="s">
        <v>26</v>
      </c>
      <c r="S80" s="38" t="s">
        <v>518</v>
      </c>
      <c r="T80" s="10"/>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c r="JA80" s="11"/>
    </row>
    <row r="81" spans="2:261" s="12" customFormat="1" ht="65.099999999999994" customHeight="1" x14ac:dyDescent="0.25">
      <c r="B81" s="3"/>
      <c r="C81" s="9" t="s">
        <v>121</v>
      </c>
      <c r="D81" s="16" t="s">
        <v>122</v>
      </c>
      <c r="E81" s="61">
        <v>0.81</v>
      </c>
      <c r="F81" s="16">
        <v>2</v>
      </c>
      <c r="G81" s="15">
        <v>0.79</v>
      </c>
      <c r="H81" s="15">
        <v>0.42</v>
      </c>
      <c r="I81" s="15">
        <v>0.06</v>
      </c>
      <c r="J81" s="14"/>
      <c r="K81" s="15">
        <v>0.82</v>
      </c>
      <c r="L81" s="15">
        <v>1.54</v>
      </c>
      <c r="M81" s="15">
        <v>2.72</v>
      </c>
      <c r="N81" s="54"/>
      <c r="O81" s="15">
        <v>23.141833582</v>
      </c>
      <c r="P81" s="15">
        <v>28.371848095000001</v>
      </c>
      <c r="Q81" s="15" t="s">
        <v>26</v>
      </c>
      <c r="R81" s="16" t="s">
        <v>26</v>
      </c>
      <c r="S81" s="37" t="s">
        <v>519</v>
      </c>
      <c r="T81" s="10"/>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c r="JA81" s="11"/>
    </row>
    <row r="82" spans="2:261" s="12" customFormat="1" ht="65.099999999999994" customHeight="1" x14ac:dyDescent="0.25">
      <c r="B82" s="3"/>
      <c r="C82" s="19" t="s">
        <v>123</v>
      </c>
      <c r="D82" s="17" t="s">
        <v>124</v>
      </c>
      <c r="E82" s="62">
        <v>17.809999999999999</v>
      </c>
      <c r="F82" s="17">
        <v>2</v>
      </c>
      <c r="G82" s="14">
        <v>16.920000000000002</v>
      </c>
      <c r="H82" s="14">
        <v>10.84</v>
      </c>
      <c r="I82" s="14">
        <v>4.7699999999999996</v>
      </c>
      <c r="J82" s="14"/>
      <c r="K82" s="14">
        <v>17.809999999999999</v>
      </c>
      <c r="L82" s="14">
        <v>29.95</v>
      </c>
      <c r="M82" s="14">
        <v>49.6</v>
      </c>
      <c r="N82" s="54"/>
      <c r="O82" s="14">
        <v>24.460544956</v>
      </c>
      <c r="P82" s="31">
        <v>453.50717395000004</v>
      </c>
      <c r="Q82" s="31" t="s">
        <v>26</v>
      </c>
      <c r="R82" s="17" t="s">
        <v>26</v>
      </c>
      <c r="S82" s="38" t="s">
        <v>520</v>
      </c>
      <c r="T82" s="10"/>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c r="JA82" s="11"/>
    </row>
    <row r="83" spans="2:261" s="12" customFormat="1" ht="65.099999999999994" customHeight="1" x14ac:dyDescent="0.25">
      <c r="B83" s="3"/>
      <c r="C83" s="9" t="s">
        <v>123</v>
      </c>
      <c r="D83" s="16" t="s">
        <v>125</v>
      </c>
      <c r="E83" s="61">
        <v>16.79</v>
      </c>
      <c r="F83" s="16">
        <v>2</v>
      </c>
      <c r="G83" s="15">
        <v>16.13</v>
      </c>
      <c r="H83" s="15">
        <v>10.41</v>
      </c>
      <c r="I83" s="15">
        <v>4.6900000000000004</v>
      </c>
      <c r="J83" s="14"/>
      <c r="K83" s="15">
        <v>16.84</v>
      </c>
      <c r="L83" s="15">
        <v>28.27</v>
      </c>
      <c r="M83" s="15">
        <v>46.78</v>
      </c>
      <c r="N83" s="54"/>
      <c r="O83" s="15">
        <v>24.241247713</v>
      </c>
      <c r="P83" s="15">
        <v>17.431005095</v>
      </c>
      <c r="Q83" s="15" t="s">
        <v>26</v>
      </c>
      <c r="R83" s="16" t="s">
        <v>26</v>
      </c>
      <c r="S83" s="37" t="s">
        <v>521</v>
      </c>
      <c r="T83" s="10"/>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c r="JA83" s="11"/>
    </row>
    <row r="84" spans="2:261" s="12" customFormat="1" ht="65.099999999999994" customHeight="1" x14ac:dyDescent="0.25">
      <c r="B84" s="3"/>
      <c r="C84" s="19" t="s">
        <v>126</v>
      </c>
      <c r="D84" s="17" t="s">
        <v>127</v>
      </c>
      <c r="E84" s="62">
        <v>2.92</v>
      </c>
      <c r="F84" s="17">
        <v>3</v>
      </c>
      <c r="G84" s="14">
        <v>2.5299999999999998</v>
      </c>
      <c r="H84" s="14">
        <v>1.35</v>
      </c>
      <c r="I84" s="14">
        <v>0.18</v>
      </c>
      <c r="J84" s="14"/>
      <c r="K84" s="14">
        <v>2.92</v>
      </c>
      <c r="L84" s="14">
        <v>5.26</v>
      </c>
      <c r="M84" s="14">
        <v>9.0500000000000007</v>
      </c>
      <c r="N84" s="54"/>
      <c r="O84" s="14">
        <v>36.346696444000003</v>
      </c>
      <c r="P84" s="31">
        <v>9.908427571399999</v>
      </c>
      <c r="Q84" s="31" t="s">
        <v>26</v>
      </c>
      <c r="R84" s="17" t="s">
        <v>26</v>
      </c>
      <c r="S84" s="38" t="s">
        <v>522</v>
      </c>
      <c r="T84" s="10"/>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c r="JA84" s="11"/>
    </row>
    <row r="85" spans="2:261" s="12" customFormat="1" ht="65.099999999999994" customHeight="1" x14ac:dyDescent="0.25">
      <c r="B85" s="3"/>
      <c r="C85" s="9" t="s">
        <v>416</v>
      </c>
      <c r="D85" s="16" t="s">
        <v>417</v>
      </c>
      <c r="E85" s="61">
        <v>103.53</v>
      </c>
      <c r="F85" s="16">
        <v>3</v>
      </c>
      <c r="G85" s="15">
        <v>98.28</v>
      </c>
      <c r="H85" s="15">
        <v>79.2</v>
      </c>
      <c r="I85" s="15">
        <v>60.13</v>
      </c>
      <c r="J85" s="14"/>
      <c r="K85" s="15">
        <v>113.14</v>
      </c>
      <c r="L85" s="15">
        <v>151.28</v>
      </c>
      <c r="M85" s="15">
        <v>213</v>
      </c>
      <c r="N85" s="54"/>
      <c r="O85" s="15">
        <v>25.512655805000001</v>
      </c>
      <c r="P85" s="15">
        <v>7.8365978686000002</v>
      </c>
      <c r="Q85" s="15" t="s">
        <v>27</v>
      </c>
      <c r="R85" s="16" t="s">
        <v>26</v>
      </c>
      <c r="S85" s="37" t="s">
        <v>523</v>
      </c>
      <c r="T85" s="10"/>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c r="JA85" s="11"/>
    </row>
    <row r="86" spans="2:261" s="12" customFormat="1" ht="65.099999999999994" customHeight="1" x14ac:dyDescent="0.25">
      <c r="B86" s="3"/>
      <c r="C86" s="19" t="s">
        <v>524</v>
      </c>
      <c r="D86" s="17" t="s">
        <v>525</v>
      </c>
      <c r="E86" s="62">
        <v>80.78</v>
      </c>
      <c r="F86" s="17">
        <v>3</v>
      </c>
      <c r="G86" s="14">
        <v>80.16</v>
      </c>
      <c r="H86" s="14">
        <v>65.010000000000005</v>
      </c>
      <c r="I86" s="14">
        <v>49.87</v>
      </c>
      <c r="J86" s="14"/>
      <c r="K86" s="14">
        <v>87</v>
      </c>
      <c r="L86" s="14">
        <v>117.28</v>
      </c>
      <c r="M86" s="14">
        <v>166.3</v>
      </c>
      <c r="N86" s="54"/>
      <c r="O86" s="14">
        <v>29.616087195999999</v>
      </c>
      <c r="P86" s="31">
        <v>6.1698658738000001</v>
      </c>
      <c r="Q86" s="31" t="s">
        <v>27</v>
      </c>
      <c r="R86" s="17" t="s">
        <v>26</v>
      </c>
      <c r="S86" s="38" t="s">
        <v>526</v>
      </c>
      <c r="T86" s="10"/>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c r="JA86" s="11"/>
    </row>
    <row r="87" spans="2:261" s="12" customFormat="1" ht="65.099999999999994" customHeight="1" x14ac:dyDescent="0.25">
      <c r="B87" s="3"/>
      <c r="C87" s="9" t="s">
        <v>128</v>
      </c>
      <c r="D87" s="16" t="s">
        <v>129</v>
      </c>
      <c r="E87" s="61">
        <v>19.600000000000001</v>
      </c>
      <c r="F87" s="16">
        <v>9</v>
      </c>
      <c r="G87" s="15">
        <v>19.36</v>
      </c>
      <c r="H87" s="15">
        <v>18.649999999999999</v>
      </c>
      <c r="I87" s="15">
        <v>17.95</v>
      </c>
      <c r="J87" s="14"/>
      <c r="K87" s="15">
        <v>19.63</v>
      </c>
      <c r="L87" s="15">
        <v>21.03</v>
      </c>
      <c r="M87" s="15">
        <v>23.31</v>
      </c>
      <c r="N87" s="54"/>
      <c r="O87" s="15">
        <v>72.294506350999995</v>
      </c>
      <c r="P87" s="15">
        <v>13.909481380999999</v>
      </c>
      <c r="Q87" s="15" t="s">
        <v>27</v>
      </c>
      <c r="R87" s="16" t="s">
        <v>27</v>
      </c>
      <c r="S87" s="37" t="s">
        <v>527</v>
      </c>
      <c r="T87" s="10"/>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c r="JA87" s="11"/>
    </row>
    <row r="88" spans="2:261" s="12" customFormat="1" ht="65.099999999999994" customHeight="1" x14ac:dyDescent="0.25">
      <c r="B88" s="3"/>
      <c r="C88" s="19" t="s">
        <v>130</v>
      </c>
      <c r="D88" s="17" t="s">
        <v>131</v>
      </c>
      <c r="E88" s="62">
        <v>4.8600000000000003</v>
      </c>
      <c r="F88" s="17">
        <v>2</v>
      </c>
      <c r="G88" s="14">
        <v>4.57</v>
      </c>
      <c r="H88" s="14">
        <v>3.21</v>
      </c>
      <c r="I88" s="14">
        <v>1.86</v>
      </c>
      <c r="J88" s="14"/>
      <c r="K88" s="14">
        <v>4.9000000000000004</v>
      </c>
      <c r="L88" s="14">
        <v>7.6</v>
      </c>
      <c r="M88" s="14">
        <v>11.98</v>
      </c>
      <c r="N88" s="54"/>
      <c r="O88" s="14">
        <v>31.389685769</v>
      </c>
      <c r="P88" s="31">
        <v>48.062673619000002</v>
      </c>
      <c r="Q88" s="31" t="s">
        <v>26</v>
      </c>
      <c r="R88" s="17" t="s">
        <v>26</v>
      </c>
      <c r="S88" s="38" t="s">
        <v>528</v>
      </c>
      <c r="T88" s="10"/>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c r="JA88" s="11"/>
    </row>
    <row r="89" spans="2:261" s="12" customFormat="1" ht="65.099999999999994" customHeight="1" x14ac:dyDescent="0.25">
      <c r="B89" s="3"/>
      <c r="C89" s="9" t="s">
        <v>132</v>
      </c>
      <c r="D89" s="16" t="s">
        <v>133</v>
      </c>
      <c r="E89" s="61">
        <v>10.48</v>
      </c>
      <c r="F89" s="16">
        <v>2</v>
      </c>
      <c r="G89" s="15">
        <v>10.199999999999999</v>
      </c>
      <c r="H89" s="15">
        <v>8.19</v>
      </c>
      <c r="I89" s="15">
        <v>6.18</v>
      </c>
      <c r="J89" s="14"/>
      <c r="K89" s="15">
        <v>10.65</v>
      </c>
      <c r="L89" s="15">
        <v>14.66</v>
      </c>
      <c r="M89" s="15">
        <v>21.15</v>
      </c>
      <c r="N89" s="54"/>
      <c r="O89" s="15">
        <v>26.730094074</v>
      </c>
      <c r="P89" s="15">
        <v>19.917199524000001</v>
      </c>
      <c r="Q89" s="15" t="s">
        <v>26</v>
      </c>
      <c r="R89" s="16" t="s">
        <v>26</v>
      </c>
      <c r="S89" s="37" t="s">
        <v>529</v>
      </c>
      <c r="T89" s="10"/>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c r="JA89" s="11"/>
    </row>
    <row r="90" spans="2:261" s="12" customFormat="1" ht="65.099999999999994" customHeight="1" x14ac:dyDescent="0.25">
      <c r="B90" s="3"/>
      <c r="C90" s="19" t="s">
        <v>134</v>
      </c>
      <c r="D90" s="17" t="s">
        <v>135</v>
      </c>
      <c r="E90" s="62">
        <v>8.43</v>
      </c>
      <c r="F90" s="17">
        <v>2</v>
      </c>
      <c r="G90" s="14">
        <v>8.1300000000000008</v>
      </c>
      <c r="H90" s="14">
        <v>6.08</v>
      </c>
      <c r="I90" s="14">
        <v>4.03</v>
      </c>
      <c r="J90" s="14"/>
      <c r="K90" s="14">
        <v>8.5500000000000007</v>
      </c>
      <c r="L90" s="14">
        <v>12.64</v>
      </c>
      <c r="M90" s="14">
        <v>19.27</v>
      </c>
      <c r="N90" s="54"/>
      <c r="O90" s="14">
        <v>33.565827595000002</v>
      </c>
      <c r="P90" s="31">
        <v>190.69273076000002</v>
      </c>
      <c r="Q90" s="31" t="s">
        <v>26</v>
      </c>
      <c r="R90" s="17" t="s">
        <v>26</v>
      </c>
      <c r="S90" s="38" t="s">
        <v>530</v>
      </c>
      <c r="T90" s="10"/>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c r="JA90" s="11"/>
    </row>
    <row r="91" spans="2:261" s="12" customFormat="1" ht="65.099999999999994" customHeight="1" x14ac:dyDescent="0.25">
      <c r="B91" s="3"/>
      <c r="C91" s="9" t="s">
        <v>136</v>
      </c>
      <c r="D91" s="16" t="s">
        <v>137</v>
      </c>
      <c r="E91" s="61">
        <v>5.18</v>
      </c>
      <c r="F91" s="16">
        <v>2</v>
      </c>
      <c r="G91" s="15">
        <v>4.97</v>
      </c>
      <c r="H91" s="15">
        <v>1.84</v>
      </c>
      <c r="I91" s="15">
        <v>-1.28</v>
      </c>
      <c r="J91" s="14"/>
      <c r="K91" s="15">
        <v>5.27</v>
      </c>
      <c r="L91" s="15">
        <v>11.52</v>
      </c>
      <c r="M91" s="15">
        <v>21.64</v>
      </c>
      <c r="N91" s="54"/>
      <c r="O91" s="15">
        <v>25.427030107</v>
      </c>
      <c r="P91" s="15">
        <v>227.28240148</v>
      </c>
      <c r="Q91" s="15" t="s">
        <v>26</v>
      </c>
      <c r="R91" s="16" t="s">
        <v>26</v>
      </c>
      <c r="S91" s="37" t="s">
        <v>531</v>
      </c>
      <c r="T91" s="10"/>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c r="JA91" s="11"/>
    </row>
    <row r="92" spans="2:261" s="12" customFormat="1" ht="65.099999999999994" customHeight="1" x14ac:dyDescent="0.25">
      <c r="B92" s="3"/>
      <c r="C92" s="19" t="s">
        <v>138</v>
      </c>
      <c r="D92" s="17" t="s">
        <v>139</v>
      </c>
      <c r="E92" s="62">
        <v>259.75</v>
      </c>
      <c r="F92" s="17">
        <v>9</v>
      </c>
      <c r="G92" s="14">
        <v>255.53</v>
      </c>
      <c r="H92" s="14">
        <v>231.98</v>
      </c>
      <c r="I92" s="14">
        <v>208.43</v>
      </c>
      <c r="J92" s="14"/>
      <c r="K92" s="14">
        <v>263.88</v>
      </c>
      <c r="L92" s="14">
        <v>310.97000000000003</v>
      </c>
      <c r="M92" s="14">
        <v>387.17</v>
      </c>
      <c r="N92" s="54"/>
      <c r="O92" s="14">
        <v>82.980064627000004</v>
      </c>
      <c r="P92" s="31">
        <v>12.962883385</v>
      </c>
      <c r="Q92" s="31" t="s">
        <v>27</v>
      </c>
      <c r="R92" s="17" t="s">
        <v>27</v>
      </c>
      <c r="S92" s="38" t="s">
        <v>532</v>
      </c>
      <c r="T92" s="10"/>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c r="JA92" s="11"/>
    </row>
    <row r="93" spans="2:261" s="12" customFormat="1" ht="65.099999999999994" customHeight="1" x14ac:dyDescent="0.25">
      <c r="B93" s="3"/>
      <c r="C93" s="9" t="s">
        <v>140</v>
      </c>
      <c r="D93" s="16" t="s">
        <v>141</v>
      </c>
      <c r="E93" s="61" t="s">
        <v>415</v>
      </c>
      <c r="F93" s="16">
        <v>4</v>
      </c>
      <c r="G93" s="15">
        <v>150</v>
      </c>
      <c r="H93" s="15" t="s">
        <v>107</v>
      </c>
      <c r="I93" s="15" t="s">
        <v>107</v>
      </c>
      <c r="J93" s="14"/>
      <c r="K93" s="15" t="s">
        <v>107</v>
      </c>
      <c r="L93" s="15" t="s">
        <v>107</v>
      </c>
      <c r="M93" s="15" t="s">
        <v>107</v>
      </c>
      <c r="N93" s="54"/>
      <c r="O93" s="15">
        <v>94.064508982000007</v>
      </c>
      <c r="P93" s="15">
        <v>1.0764285713999999</v>
      </c>
      <c r="Q93" s="15" t="s">
        <v>26</v>
      </c>
      <c r="R93" s="16" t="s">
        <v>27</v>
      </c>
      <c r="S93" s="37" t="s">
        <v>107</v>
      </c>
      <c r="T93" s="10"/>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c r="JA93" s="11"/>
    </row>
    <row r="94" spans="2:261" s="12" customFormat="1" ht="65.099999999999994" customHeight="1" x14ac:dyDescent="0.25">
      <c r="B94" s="3"/>
      <c r="C94" s="19" t="s">
        <v>142</v>
      </c>
      <c r="D94" s="17" t="s">
        <v>143</v>
      </c>
      <c r="E94" s="62">
        <v>107.06</v>
      </c>
      <c r="F94" s="17">
        <v>10</v>
      </c>
      <c r="G94" s="14">
        <v>102.41</v>
      </c>
      <c r="H94" s="14">
        <v>94.11</v>
      </c>
      <c r="I94" s="14">
        <v>85.82</v>
      </c>
      <c r="J94" s="14"/>
      <c r="K94" s="14">
        <v>107.42</v>
      </c>
      <c r="L94" s="14">
        <v>124</v>
      </c>
      <c r="M94" s="14">
        <v>150.84</v>
      </c>
      <c r="N94" s="54"/>
      <c r="O94" s="14">
        <v>73.641332324000004</v>
      </c>
      <c r="P94" s="31">
        <v>748.32451271000002</v>
      </c>
      <c r="Q94" s="31" t="s">
        <v>27</v>
      </c>
      <c r="R94" s="17" t="s">
        <v>27</v>
      </c>
      <c r="S94" s="38" t="s">
        <v>533</v>
      </c>
      <c r="T94" s="10"/>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c r="JA94" s="11"/>
    </row>
    <row r="95" spans="2:261" s="12" customFormat="1" ht="65.099999999999994" customHeight="1" x14ac:dyDescent="0.25">
      <c r="B95" s="3"/>
      <c r="C95" s="9" t="s">
        <v>144</v>
      </c>
      <c r="D95" s="16" t="s">
        <v>145</v>
      </c>
      <c r="E95" s="61">
        <v>44.74</v>
      </c>
      <c r="F95" s="16">
        <v>2</v>
      </c>
      <c r="G95" s="15">
        <v>43.58</v>
      </c>
      <c r="H95" s="15">
        <v>34.29</v>
      </c>
      <c r="I95" s="15">
        <v>25</v>
      </c>
      <c r="J95" s="14"/>
      <c r="K95" s="15">
        <v>45.17</v>
      </c>
      <c r="L95" s="15">
        <v>63.74</v>
      </c>
      <c r="M95" s="15">
        <v>93.79</v>
      </c>
      <c r="N95" s="54"/>
      <c r="O95" s="15">
        <v>24.242916726000001</v>
      </c>
      <c r="P95" s="15">
        <v>382.33611432999999</v>
      </c>
      <c r="Q95" s="15" t="s">
        <v>26</v>
      </c>
      <c r="R95" s="16" t="s">
        <v>26</v>
      </c>
      <c r="S95" s="37" t="s">
        <v>534</v>
      </c>
      <c r="T95" s="10"/>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c r="JA95" s="11"/>
    </row>
    <row r="96" spans="2:261" s="12" customFormat="1" ht="65.099999999999994" customHeight="1" x14ac:dyDescent="0.25">
      <c r="B96" s="3"/>
      <c r="C96" s="19" t="s">
        <v>146</v>
      </c>
      <c r="D96" s="17" t="s">
        <v>147</v>
      </c>
      <c r="E96" s="62">
        <v>26.27</v>
      </c>
      <c r="F96" s="17">
        <v>6</v>
      </c>
      <c r="G96" s="14">
        <v>25.32</v>
      </c>
      <c r="H96" s="14">
        <v>22.4</v>
      </c>
      <c r="I96" s="14">
        <v>19.489999999999998</v>
      </c>
      <c r="J96" s="14"/>
      <c r="K96" s="14">
        <v>26.42</v>
      </c>
      <c r="L96" s="14">
        <v>32.24</v>
      </c>
      <c r="M96" s="14">
        <v>41.66</v>
      </c>
      <c r="N96" s="54"/>
      <c r="O96" s="14">
        <v>33.709319448000002</v>
      </c>
      <c r="P96" s="31">
        <v>516.79127633000007</v>
      </c>
      <c r="Q96" s="31" t="s">
        <v>27</v>
      </c>
      <c r="R96" s="17" t="s">
        <v>26</v>
      </c>
      <c r="S96" s="38" t="s">
        <v>535</v>
      </c>
      <c r="T96" s="10"/>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c r="JA96" s="11"/>
    </row>
    <row r="97" spans="2:261" s="12" customFormat="1" ht="65.099999999999994" customHeight="1" x14ac:dyDescent="0.25">
      <c r="B97" s="3"/>
      <c r="C97" s="9" t="s">
        <v>148</v>
      </c>
      <c r="D97" s="16" t="s">
        <v>149</v>
      </c>
      <c r="E97" s="61">
        <v>26.69</v>
      </c>
      <c r="F97" s="16">
        <v>2</v>
      </c>
      <c r="G97" s="15">
        <v>26.27</v>
      </c>
      <c r="H97" s="15">
        <v>24.03</v>
      </c>
      <c r="I97" s="15">
        <v>21.79</v>
      </c>
      <c r="J97" s="14"/>
      <c r="K97" s="15">
        <v>26.91</v>
      </c>
      <c r="L97" s="15">
        <v>31.38</v>
      </c>
      <c r="M97" s="15">
        <v>38.619999999999997</v>
      </c>
      <c r="N97" s="54"/>
      <c r="O97" s="15">
        <v>28.641067458999999</v>
      </c>
      <c r="P97" s="15">
        <v>128.42297500000001</v>
      </c>
      <c r="Q97" s="15" t="s">
        <v>26</v>
      </c>
      <c r="R97" s="16" t="s">
        <v>26</v>
      </c>
      <c r="S97" s="37" t="s">
        <v>536</v>
      </c>
      <c r="T97" s="10"/>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row>
    <row r="98" spans="2:261" s="12" customFormat="1" ht="65.099999999999994" customHeight="1" x14ac:dyDescent="0.25">
      <c r="B98" s="3"/>
      <c r="C98" s="19" t="s">
        <v>150</v>
      </c>
      <c r="D98" s="17" t="s">
        <v>151</v>
      </c>
      <c r="E98" s="62">
        <v>33.270000000000003</v>
      </c>
      <c r="F98" s="17">
        <v>2</v>
      </c>
      <c r="G98" s="14">
        <v>32.42</v>
      </c>
      <c r="H98" s="14">
        <v>26.26</v>
      </c>
      <c r="I98" s="14">
        <v>20.11</v>
      </c>
      <c r="J98" s="14"/>
      <c r="K98" s="14">
        <v>33.54</v>
      </c>
      <c r="L98" s="14">
        <v>45.84</v>
      </c>
      <c r="M98" s="14">
        <v>65.75</v>
      </c>
      <c r="N98" s="54"/>
      <c r="O98" s="14">
        <v>24.721956615</v>
      </c>
      <c r="P98" s="31">
        <v>931.25190918999999</v>
      </c>
      <c r="Q98" s="31" t="s">
        <v>26</v>
      </c>
      <c r="R98" s="17" t="s">
        <v>26</v>
      </c>
      <c r="S98" s="38" t="s">
        <v>537</v>
      </c>
      <c r="T98" s="10"/>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c r="JA98" s="11"/>
    </row>
    <row r="99" spans="2:261" s="12" customFormat="1" ht="65.099999999999994" customHeight="1" x14ac:dyDescent="0.25">
      <c r="B99" s="3"/>
      <c r="C99" s="9" t="s">
        <v>152</v>
      </c>
      <c r="D99" s="16" t="s">
        <v>153</v>
      </c>
      <c r="E99" s="61">
        <v>9.5</v>
      </c>
      <c r="F99" s="16">
        <v>2</v>
      </c>
      <c r="G99" s="15">
        <v>9.16</v>
      </c>
      <c r="H99" s="15">
        <v>5.62</v>
      </c>
      <c r="I99" s="15">
        <v>2.09</v>
      </c>
      <c r="J99" s="14"/>
      <c r="K99" s="15">
        <v>9.57</v>
      </c>
      <c r="L99" s="15">
        <v>16.63</v>
      </c>
      <c r="M99" s="15">
        <v>28.06</v>
      </c>
      <c r="N99" s="54"/>
      <c r="O99" s="15">
        <v>24.296622804999998</v>
      </c>
      <c r="P99" s="15">
        <v>99.254571809999987</v>
      </c>
      <c r="Q99" s="15" t="s">
        <v>26</v>
      </c>
      <c r="R99" s="16" t="s">
        <v>26</v>
      </c>
      <c r="S99" s="37" t="s">
        <v>538</v>
      </c>
      <c r="T99" s="10"/>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c r="JA99" s="11"/>
    </row>
    <row r="100" spans="2:261" s="12" customFormat="1" ht="65.099999999999994" customHeight="1" x14ac:dyDescent="0.25">
      <c r="B100" s="3"/>
      <c r="C100" s="19" t="s">
        <v>539</v>
      </c>
      <c r="D100" s="17" t="s">
        <v>540</v>
      </c>
      <c r="E100" s="62">
        <v>451.34</v>
      </c>
      <c r="F100" s="17">
        <v>7</v>
      </c>
      <c r="G100" s="14">
        <v>450.2</v>
      </c>
      <c r="H100" s="14">
        <v>418.86</v>
      </c>
      <c r="I100" s="14">
        <v>387.52</v>
      </c>
      <c r="J100" s="14"/>
      <c r="K100" s="14">
        <v>488.61</v>
      </c>
      <c r="L100" s="14">
        <v>551.28</v>
      </c>
      <c r="M100" s="14">
        <v>652.70000000000005</v>
      </c>
      <c r="N100" s="54"/>
      <c r="O100" s="14">
        <v>54.071556678999997</v>
      </c>
      <c r="P100" s="31">
        <v>2.3184875689999997</v>
      </c>
      <c r="Q100" s="31" t="s">
        <v>27</v>
      </c>
      <c r="R100" s="17" t="s">
        <v>27</v>
      </c>
      <c r="S100" s="38" t="s">
        <v>541</v>
      </c>
      <c r="T100" s="10"/>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c r="JA100" s="11"/>
    </row>
    <row r="101" spans="2:261" s="12" customFormat="1" ht="65.099999999999994" customHeight="1" x14ac:dyDescent="0.25">
      <c r="B101" s="3"/>
      <c r="C101" s="9" t="s">
        <v>154</v>
      </c>
      <c r="D101" s="16" t="s">
        <v>155</v>
      </c>
      <c r="E101" s="61">
        <v>5.09</v>
      </c>
      <c r="F101" s="16">
        <v>2</v>
      </c>
      <c r="G101" s="15">
        <v>4.96</v>
      </c>
      <c r="H101" s="15">
        <v>4.33</v>
      </c>
      <c r="I101" s="15">
        <v>3.71</v>
      </c>
      <c r="J101" s="14"/>
      <c r="K101" s="15">
        <v>5.0999999999999996</v>
      </c>
      <c r="L101" s="15">
        <v>6.34</v>
      </c>
      <c r="M101" s="15">
        <v>8.35</v>
      </c>
      <c r="N101" s="54"/>
      <c r="O101" s="15">
        <v>31.774940746999999</v>
      </c>
      <c r="P101" s="15">
        <v>10.203231809</v>
      </c>
      <c r="Q101" s="15" t="s">
        <v>26</v>
      </c>
      <c r="R101" s="16" t="s">
        <v>26</v>
      </c>
      <c r="S101" s="37" t="s">
        <v>542</v>
      </c>
      <c r="T101" s="10"/>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c r="JA101" s="11"/>
    </row>
    <row r="102" spans="2:261" s="12" customFormat="1" ht="65.099999999999994" customHeight="1" x14ac:dyDescent="0.25">
      <c r="B102" s="3"/>
      <c r="C102" s="19" t="s">
        <v>156</v>
      </c>
      <c r="D102" s="17" t="s">
        <v>157</v>
      </c>
      <c r="E102" s="62">
        <v>20.71</v>
      </c>
      <c r="F102" s="17">
        <v>5</v>
      </c>
      <c r="G102" s="14">
        <v>20.28</v>
      </c>
      <c r="H102" s="14">
        <v>16.059999999999999</v>
      </c>
      <c r="I102" s="14">
        <v>11.85</v>
      </c>
      <c r="J102" s="14"/>
      <c r="K102" s="14">
        <v>20.74</v>
      </c>
      <c r="L102" s="14">
        <v>29.16</v>
      </c>
      <c r="M102" s="14">
        <v>42.79</v>
      </c>
      <c r="N102" s="54"/>
      <c r="O102" s="14">
        <v>27.601895241000001</v>
      </c>
      <c r="P102" s="31">
        <v>185.88221052</v>
      </c>
      <c r="Q102" s="31" t="s">
        <v>27</v>
      </c>
      <c r="R102" s="17" t="s">
        <v>26</v>
      </c>
      <c r="S102" s="38" t="s">
        <v>543</v>
      </c>
      <c r="T102" s="10"/>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c r="JA102" s="11"/>
    </row>
    <row r="103" spans="2:261" s="12" customFormat="1" ht="65.099999999999994" customHeight="1" x14ac:dyDescent="0.25">
      <c r="B103" s="3"/>
      <c r="C103" s="9" t="s">
        <v>544</v>
      </c>
      <c r="D103" s="16" t="s">
        <v>545</v>
      </c>
      <c r="E103" s="61">
        <v>58.2</v>
      </c>
      <c r="F103" s="16">
        <v>6</v>
      </c>
      <c r="G103" s="15">
        <v>56.84</v>
      </c>
      <c r="H103" s="15">
        <v>48.58</v>
      </c>
      <c r="I103" s="15">
        <v>40.33</v>
      </c>
      <c r="J103" s="14"/>
      <c r="K103" s="15">
        <v>59.86</v>
      </c>
      <c r="L103" s="15">
        <v>76.36</v>
      </c>
      <c r="M103" s="15">
        <v>103.06</v>
      </c>
      <c r="N103" s="54"/>
      <c r="O103" s="15">
        <v>27.191399554</v>
      </c>
      <c r="P103" s="15">
        <v>4.9854063170999998</v>
      </c>
      <c r="Q103" s="15" t="s">
        <v>27</v>
      </c>
      <c r="R103" s="16" t="s">
        <v>26</v>
      </c>
      <c r="S103" s="37" t="s">
        <v>546</v>
      </c>
      <c r="T103" s="10"/>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c r="JA103" s="11"/>
    </row>
    <row r="104" spans="2:261" s="12" customFormat="1" ht="65.099999999999994" customHeight="1" x14ac:dyDescent="0.25">
      <c r="B104" s="3"/>
      <c r="C104" s="19" t="s">
        <v>158</v>
      </c>
      <c r="D104" s="17" t="s">
        <v>159</v>
      </c>
      <c r="E104" s="62">
        <v>21.34</v>
      </c>
      <c r="F104" s="17">
        <v>2</v>
      </c>
      <c r="G104" s="14">
        <v>20.29</v>
      </c>
      <c r="H104" s="14">
        <v>16.89</v>
      </c>
      <c r="I104" s="14">
        <v>13.5</v>
      </c>
      <c r="J104" s="14"/>
      <c r="K104" s="14">
        <v>21.34</v>
      </c>
      <c r="L104" s="14">
        <v>28.12</v>
      </c>
      <c r="M104" s="14">
        <v>39.1</v>
      </c>
      <c r="N104" s="54"/>
      <c r="O104" s="14">
        <v>32.355546261000001</v>
      </c>
      <c r="P104" s="31">
        <v>13.644801618999999</v>
      </c>
      <c r="Q104" s="31" t="s">
        <v>26</v>
      </c>
      <c r="R104" s="17" t="s">
        <v>26</v>
      </c>
      <c r="S104" s="38" t="s">
        <v>547</v>
      </c>
      <c r="T104" s="10"/>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c r="JA104" s="11"/>
    </row>
    <row r="105" spans="2:261" s="12" customFormat="1" ht="65.099999999999994" customHeight="1" x14ac:dyDescent="0.25">
      <c r="B105" s="3"/>
      <c r="C105" s="9" t="s">
        <v>548</v>
      </c>
      <c r="D105" s="16" t="s">
        <v>549</v>
      </c>
      <c r="E105" s="61">
        <v>113.4</v>
      </c>
      <c r="F105" s="16">
        <v>6</v>
      </c>
      <c r="G105" s="15">
        <v>111.69</v>
      </c>
      <c r="H105" s="15">
        <v>98.96</v>
      </c>
      <c r="I105" s="15">
        <v>86.23</v>
      </c>
      <c r="J105" s="14"/>
      <c r="K105" s="15">
        <v>116.99</v>
      </c>
      <c r="L105" s="15">
        <v>142.44</v>
      </c>
      <c r="M105" s="15">
        <v>183.64</v>
      </c>
      <c r="N105" s="54"/>
      <c r="O105" s="15">
        <v>44.663788289999999</v>
      </c>
      <c r="P105" s="15">
        <v>3.0422409200000002</v>
      </c>
      <c r="Q105" s="15" t="s">
        <v>27</v>
      </c>
      <c r="R105" s="16" t="s">
        <v>26</v>
      </c>
      <c r="S105" s="37" t="s">
        <v>550</v>
      </c>
      <c r="T105" s="10"/>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c r="JA105" s="11"/>
    </row>
    <row r="106" spans="2:261" s="12" customFormat="1" ht="65.099999999999994" customHeight="1" x14ac:dyDescent="0.25">
      <c r="B106" s="3"/>
      <c r="C106" s="19" t="s">
        <v>551</v>
      </c>
      <c r="D106" s="17" t="s">
        <v>552</v>
      </c>
      <c r="E106" s="62">
        <v>168.96</v>
      </c>
      <c r="F106" s="17">
        <v>10</v>
      </c>
      <c r="G106" s="14">
        <v>168.01</v>
      </c>
      <c r="H106" s="14">
        <v>149.04</v>
      </c>
      <c r="I106" s="14">
        <v>130.08000000000001</v>
      </c>
      <c r="J106" s="14"/>
      <c r="K106" s="14">
        <v>169.59</v>
      </c>
      <c r="L106" s="14">
        <v>207.51</v>
      </c>
      <c r="M106" s="14">
        <v>268.87</v>
      </c>
      <c r="N106" s="54"/>
      <c r="O106" s="14">
        <v>84.786348574000002</v>
      </c>
      <c r="P106" s="31">
        <v>1.7052223571</v>
      </c>
      <c r="Q106" s="31" t="s">
        <v>27</v>
      </c>
      <c r="R106" s="17" t="s">
        <v>27</v>
      </c>
      <c r="S106" s="38" t="s">
        <v>553</v>
      </c>
      <c r="T106" s="10"/>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c r="JA106" s="11"/>
    </row>
    <row r="107" spans="2:261" s="12" customFormat="1" ht="65.099999999999994" customHeight="1" x14ac:dyDescent="0.25">
      <c r="B107" s="3"/>
      <c r="C107" s="9" t="s">
        <v>160</v>
      </c>
      <c r="D107" s="16" t="s">
        <v>161</v>
      </c>
      <c r="E107" s="61">
        <v>24.88</v>
      </c>
      <c r="F107" s="16">
        <v>4</v>
      </c>
      <c r="G107" s="15">
        <v>24.83</v>
      </c>
      <c r="H107" s="15">
        <v>22.36</v>
      </c>
      <c r="I107" s="15">
        <v>19.89</v>
      </c>
      <c r="J107" s="14"/>
      <c r="K107" s="15">
        <v>25.82</v>
      </c>
      <c r="L107" s="15">
        <v>30.75</v>
      </c>
      <c r="M107" s="15">
        <v>38.74</v>
      </c>
      <c r="N107" s="54"/>
      <c r="O107" s="15">
        <v>45.408559726999997</v>
      </c>
      <c r="P107" s="15">
        <v>357.38211262000004</v>
      </c>
      <c r="Q107" s="15" t="s">
        <v>27</v>
      </c>
      <c r="R107" s="16" t="s">
        <v>26</v>
      </c>
      <c r="S107" s="37" t="s">
        <v>554</v>
      </c>
      <c r="T107" s="10"/>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c r="JA107" s="11"/>
    </row>
    <row r="108" spans="2:261" s="12" customFormat="1" ht="65.099999999999994" customHeight="1" x14ac:dyDescent="0.25">
      <c r="B108" s="3"/>
      <c r="C108" s="19" t="s">
        <v>162</v>
      </c>
      <c r="D108" s="17" t="s">
        <v>163</v>
      </c>
      <c r="E108" s="62">
        <v>11.03</v>
      </c>
      <c r="F108" s="17">
        <v>3</v>
      </c>
      <c r="G108" s="14">
        <v>10.94</v>
      </c>
      <c r="H108" s="14">
        <v>9.66</v>
      </c>
      <c r="I108" s="14">
        <v>8.39</v>
      </c>
      <c r="J108" s="14"/>
      <c r="K108" s="14">
        <v>11.4</v>
      </c>
      <c r="L108" s="14">
        <v>13.94</v>
      </c>
      <c r="M108" s="14">
        <v>18.059999999999999</v>
      </c>
      <c r="N108" s="54"/>
      <c r="O108" s="14">
        <v>43.060690870000002</v>
      </c>
      <c r="P108" s="31">
        <v>194.3161671</v>
      </c>
      <c r="Q108" s="31" t="s">
        <v>27</v>
      </c>
      <c r="R108" s="17" t="s">
        <v>26</v>
      </c>
      <c r="S108" s="38" t="s">
        <v>555</v>
      </c>
      <c r="T108" s="10"/>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c r="JA108" s="11"/>
    </row>
    <row r="109" spans="2:261" s="12" customFormat="1" ht="65.099999999999994" customHeight="1" x14ac:dyDescent="0.25">
      <c r="B109" s="3"/>
      <c r="C109" s="9" t="s">
        <v>164</v>
      </c>
      <c r="D109" s="16" t="s">
        <v>165</v>
      </c>
      <c r="E109" s="61">
        <v>10.95</v>
      </c>
      <c r="F109" s="16">
        <v>2</v>
      </c>
      <c r="G109" s="15">
        <v>10.35</v>
      </c>
      <c r="H109" s="15">
        <v>7.83</v>
      </c>
      <c r="I109" s="15">
        <v>5.32</v>
      </c>
      <c r="J109" s="14"/>
      <c r="K109" s="15">
        <v>10.95</v>
      </c>
      <c r="L109" s="15">
        <v>15.97</v>
      </c>
      <c r="M109" s="15">
        <v>24.1</v>
      </c>
      <c r="N109" s="54"/>
      <c r="O109" s="15">
        <v>30.909517249</v>
      </c>
      <c r="P109" s="15">
        <v>164.71645124</v>
      </c>
      <c r="Q109" s="15" t="s">
        <v>26</v>
      </c>
      <c r="R109" s="16" t="s">
        <v>26</v>
      </c>
      <c r="S109" s="37" t="s">
        <v>556</v>
      </c>
      <c r="T109" s="10"/>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c r="JA109" s="11"/>
    </row>
    <row r="110" spans="2:261" s="12" customFormat="1" ht="65.099999999999994" customHeight="1" x14ac:dyDescent="0.25">
      <c r="B110" s="3"/>
      <c r="C110" s="19" t="s">
        <v>166</v>
      </c>
      <c r="D110" s="17" t="s">
        <v>167</v>
      </c>
      <c r="E110" s="62">
        <v>3.67</v>
      </c>
      <c r="F110" s="17">
        <v>2</v>
      </c>
      <c r="G110" s="14">
        <v>3.49</v>
      </c>
      <c r="H110" s="14">
        <v>3.02</v>
      </c>
      <c r="I110" s="14">
        <v>2.5499999999999998</v>
      </c>
      <c r="J110" s="14"/>
      <c r="K110" s="14">
        <v>3.67</v>
      </c>
      <c r="L110" s="14">
        <v>4.5999999999999996</v>
      </c>
      <c r="M110" s="14">
        <v>6.11</v>
      </c>
      <c r="N110" s="54"/>
      <c r="O110" s="14">
        <v>35.923863994999998</v>
      </c>
      <c r="P110" s="31">
        <v>17.522145286000001</v>
      </c>
      <c r="Q110" s="31" t="s">
        <v>26</v>
      </c>
      <c r="R110" s="17" t="s">
        <v>26</v>
      </c>
      <c r="S110" s="38" t="s">
        <v>557</v>
      </c>
      <c r="T110" s="10"/>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c r="JA110" s="11"/>
    </row>
    <row r="111" spans="2:261" s="12" customFormat="1" ht="65.099999999999994" customHeight="1" x14ac:dyDescent="0.25">
      <c r="B111" s="3"/>
      <c r="C111" s="9" t="s">
        <v>168</v>
      </c>
      <c r="D111" s="16" t="s">
        <v>169</v>
      </c>
      <c r="E111" s="61">
        <v>3.53</v>
      </c>
      <c r="F111" s="16">
        <v>2</v>
      </c>
      <c r="G111" s="15">
        <v>3.46</v>
      </c>
      <c r="H111" s="15">
        <v>2.7</v>
      </c>
      <c r="I111" s="15">
        <v>1.94</v>
      </c>
      <c r="J111" s="14"/>
      <c r="K111" s="15">
        <v>3.55</v>
      </c>
      <c r="L111" s="15">
        <v>5.0599999999999996</v>
      </c>
      <c r="M111" s="15">
        <v>7.51</v>
      </c>
      <c r="N111" s="54"/>
      <c r="O111" s="15">
        <v>25.918566977000001</v>
      </c>
      <c r="P111" s="15">
        <v>55.832002761999995</v>
      </c>
      <c r="Q111" s="15" t="s">
        <v>26</v>
      </c>
      <c r="R111" s="16" t="s">
        <v>26</v>
      </c>
      <c r="S111" s="37" t="s">
        <v>558</v>
      </c>
      <c r="T111" s="10"/>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c r="JA111" s="11"/>
    </row>
    <row r="112" spans="2:261" s="12" customFormat="1" ht="65.099999999999994" customHeight="1" x14ac:dyDescent="0.25">
      <c r="B112" s="3"/>
      <c r="C112" s="19" t="s">
        <v>170</v>
      </c>
      <c r="D112" s="17" t="s">
        <v>171</v>
      </c>
      <c r="E112" s="62">
        <v>5.01</v>
      </c>
      <c r="F112" s="17">
        <v>2</v>
      </c>
      <c r="G112" s="14">
        <v>4.8499999999999996</v>
      </c>
      <c r="H112" s="14">
        <v>2.46</v>
      </c>
      <c r="I112" s="14">
        <v>7.0000000000000007E-2</v>
      </c>
      <c r="J112" s="14"/>
      <c r="K112" s="14">
        <v>5.08</v>
      </c>
      <c r="L112" s="14">
        <v>9.85</v>
      </c>
      <c r="M112" s="14">
        <v>17.579999999999998</v>
      </c>
      <c r="N112" s="54"/>
      <c r="O112" s="14">
        <v>25.922072064999998</v>
      </c>
      <c r="P112" s="31">
        <v>67.599486524000014</v>
      </c>
      <c r="Q112" s="31" t="s">
        <v>26</v>
      </c>
      <c r="R112" s="17" t="s">
        <v>26</v>
      </c>
      <c r="S112" s="38" t="s">
        <v>559</v>
      </c>
      <c r="T112" s="10"/>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c r="JA112" s="11"/>
    </row>
    <row r="113" spans="2:261" s="12" customFormat="1" ht="65.099999999999994" customHeight="1" x14ac:dyDescent="0.25">
      <c r="B113" s="3"/>
      <c r="C113" s="9" t="s">
        <v>172</v>
      </c>
      <c r="D113" s="16" t="s">
        <v>173</v>
      </c>
      <c r="E113" s="61" t="s">
        <v>107</v>
      </c>
      <c r="F113" s="16">
        <v>2</v>
      </c>
      <c r="G113" s="15" t="s">
        <v>107</v>
      </c>
      <c r="H113" s="15" t="s">
        <v>107</v>
      </c>
      <c r="I113" s="15" t="s">
        <v>107</v>
      </c>
      <c r="J113" s="14"/>
      <c r="K113" s="15" t="s">
        <v>107</v>
      </c>
      <c r="L113" s="15" t="s">
        <v>107</v>
      </c>
      <c r="M113" s="15" t="s">
        <v>107</v>
      </c>
      <c r="N113" s="54"/>
      <c r="O113" s="15" t="s">
        <v>107</v>
      </c>
      <c r="P113" s="15" t="s">
        <v>107</v>
      </c>
      <c r="Q113" s="15" t="s">
        <v>107</v>
      </c>
      <c r="R113" s="16" t="s">
        <v>107</v>
      </c>
      <c r="S113" s="37" t="s">
        <v>108</v>
      </c>
      <c r="T113" s="10"/>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c r="JA113" s="11"/>
    </row>
    <row r="114" spans="2:261" s="12" customFormat="1" ht="65.099999999999994" customHeight="1" x14ac:dyDescent="0.25">
      <c r="B114" s="3"/>
      <c r="C114" s="19" t="s">
        <v>174</v>
      </c>
      <c r="D114" s="17" t="s">
        <v>175</v>
      </c>
      <c r="E114" s="62">
        <v>21.67</v>
      </c>
      <c r="F114" s="17">
        <v>2</v>
      </c>
      <c r="G114" s="14">
        <v>20.83</v>
      </c>
      <c r="H114" s="14">
        <v>17.55</v>
      </c>
      <c r="I114" s="14">
        <v>14.28</v>
      </c>
      <c r="J114" s="14"/>
      <c r="K114" s="14">
        <v>21.75</v>
      </c>
      <c r="L114" s="14">
        <v>28.29</v>
      </c>
      <c r="M114" s="14">
        <v>38.880000000000003</v>
      </c>
      <c r="N114" s="54"/>
      <c r="O114" s="14">
        <v>36.374758735999997</v>
      </c>
      <c r="P114" s="31">
        <v>154.20639881000002</v>
      </c>
      <c r="Q114" s="31" t="s">
        <v>26</v>
      </c>
      <c r="R114" s="17" t="s">
        <v>26</v>
      </c>
      <c r="S114" s="38" t="s">
        <v>560</v>
      </c>
      <c r="T114" s="10"/>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c r="JA114" s="11"/>
    </row>
    <row r="115" spans="2:261" s="12" customFormat="1" ht="65.099999999999994" customHeight="1" x14ac:dyDescent="0.25">
      <c r="B115" s="3"/>
      <c r="C115" s="9" t="s">
        <v>176</v>
      </c>
      <c r="D115" s="16" t="s">
        <v>177</v>
      </c>
      <c r="E115" s="61">
        <v>22.85</v>
      </c>
      <c r="F115" s="16">
        <v>2</v>
      </c>
      <c r="G115" s="15">
        <v>21.69</v>
      </c>
      <c r="H115" s="15">
        <v>17.07</v>
      </c>
      <c r="I115" s="15">
        <v>12.46</v>
      </c>
      <c r="J115" s="14"/>
      <c r="K115" s="15">
        <v>22.91</v>
      </c>
      <c r="L115" s="15">
        <v>32.130000000000003</v>
      </c>
      <c r="M115" s="15">
        <v>47.05</v>
      </c>
      <c r="N115" s="54"/>
      <c r="O115" s="15">
        <v>30.030472550999999</v>
      </c>
      <c r="P115" s="15">
        <v>195.9570899</v>
      </c>
      <c r="Q115" s="15" t="s">
        <v>26</v>
      </c>
      <c r="R115" s="16" t="s">
        <v>26</v>
      </c>
      <c r="S115" s="37" t="s">
        <v>561</v>
      </c>
      <c r="T115" s="13"/>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c r="JA115" s="11"/>
    </row>
    <row r="116" spans="2:261" s="12" customFormat="1" ht="65.099999999999994" customHeight="1" x14ac:dyDescent="0.25">
      <c r="B116" s="3"/>
      <c r="C116" s="19" t="s">
        <v>178</v>
      </c>
      <c r="D116" s="17" t="s">
        <v>179</v>
      </c>
      <c r="E116" s="62">
        <v>52.53</v>
      </c>
      <c r="F116" s="17">
        <v>0</v>
      </c>
      <c r="G116" s="14">
        <v>52.04</v>
      </c>
      <c r="H116" s="14">
        <v>33.200000000000003</v>
      </c>
      <c r="I116" s="14">
        <v>14.37</v>
      </c>
      <c r="J116" s="14"/>
      <c r="K116" s="14">
        <v>55</v>
      </c>
      <c r="L116" s="14">
        <v>92.66</v>
      </c>
      <c r="M116" s="14">
        <v>153.61000000000001</v>
      </c>
      <c r="N116" s="54"/>
      <c r="O116" s="14">
        <v>21.614271798000001</v>
      </c>
      <c r="P116" s="31">
        <v>41.962651057000002</v>
      </c>
      <c r="Q116" s="31" t="s">
        <v>26</v>
      </c>
      <c r="R116" s="17" t="s">
        <v>26</v>
      </c>
      <c r="S116" s="38" t="s">
        <v>562</v>
      </c>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c r="JA116" s="11"/>
    </row>
    <row r="117" spans="2:261" s="12" customFormat="1" ht="65.099999999999994" customHeight="1" x14ac:dyDescent="0.25">
      <c r="B117" s="3"/>
      <c r="C117" s="9" t="s">
        <v>180</v>
      </c>
      <c r="D117" s="16" t="s">
        <v>181</v>
      </c>
      <c r="E117" s="61">
        <v>14.3</v>
      </c>
      <c r="F117" s="16">
        <v>3</v>
      </c>
      <c r="G117" s="15">
        <v>14.23</v>
      </c>
      <c r="H117" s="15">
        <v>11.85</v>
      </c>
      <c r="I117" s="15">
        <v>9.4700000000000006</v>
      </c>
      <c r="J117" s="14"/>
      <c r="K117" s="15">
        <v>14.77</v>
      </c>
      <c r="L117" s="15">
        <v>19.52</v>
      </c>
      <c r="M117" s="15">
        <v>27.2</v>
      </c>
      <c r="N117" s="54"/>
      <c r="O117" s="15">
        <v>37.371152291000001</v>
      </c>
      <c r="P117" s="15">
        <v>36.677629570999997</v>
      </c>
      <c r="Q117" s="15" t="s">
        <v>27</v>
      </c>
      <c r="R117" s="16" t="s">
        <v>26</v>
      </c>
      <c r="S117" s="37" t="s">
        <v>563</v>
      </c>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c r="JA117" s="11"/>
    </row>
    <row r="118" spans="2:261" s="12" customFormat="1" ht="65.099999999999994" customHeight="1" x14ac:dyDescent="0.25">
      <c r="B118" s="3"/>
      <c r="C118" s="19" t="s">
        <v>182</v>
      </c>
      <c r="D118" s="17" t="s">
        <v>409</v>
      </c>
      <c r="E118" s="62">
        <v>21.84</v>
      </c>
      <c r="F118" s="17">
        <v>2</v>
      </c>
      <c r="G118" s="14">
        <v>21.02</v>
      </c>
      <c r="H118" s="14">
        <v>15.61</v>
      </c>
      <c r="I118" s="14">
        <v>10.210000000000001</v>
      </c>
      <c r="J118" s="14"/>
      <c r="K118" s="14">
        <v>22.49</v>
      </c>
      <c r="L118" s="14">
        <v>33.29</v>
      </c>
      <c r="M118" s="14">
        <v>50.78</v>
      </c>
      <c r="N118" s="54"/>
      <c r="O118" s="14">
        <v>27.307520584999999</v>
      </c>
      <c r="P118" s="31">
        <v>158.39699968000002</v>
      </c>
      <c r="Q118" s="31" t="s">
        <v>26</v>
      </c>
      <c r="R118" s="17" t="s">
        <v>26</v>
      </c>
      <c r="S118" s="38" t="s">
        <v>564</v>
      </c>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c r="JA118" s="11"/>
    </row>
    <row r="119" spans="2:261" s="12" customFormat="1" ht="65.099999999999994" customHeight="1" x14ac:dyDescent="0.25">
      <c r="B119" s="3"/>
      <c r="C119" s="9" t="s">
        <v>183</v>
      </c>
      <c r="D119" s="16" t="s">
        <v>184</v>
      </c>
      <c r="E119" s="61">
        <v>8.57</v>
      </c>
      <c r="F119" s="16">
        <v>2</v>
      </c>
      <c r="G119" s="15">
        <v>8.26</v>
      </c>
      <c r="H119" s="15">
        <v>6.99</v>
      </c>
      <c r="I119" s="15">
        <v>5.73</v>
      </c>
      <c r="J119" s="14"/>
      <c r="K119" s="15">
        <v>8.61</v>
      </c>
      <c r="L119" s="15">
        <v>11.13</v>
      </c>
      <c r="M119" s="15">
        <v>15.21</v>
      </c>
      <c r="N119" s="54"/>
      <c r="O119" s="15">
        <v>32.900002888000003</v>
      </c>
      <c r="P119" s="15">
        <v>14.609616381</v>
      </c>
      <c r="Q119" s="15" t="s">
        <v>26</v>
      </c>
      <c r="R119" s="16" t="s">
        <v>26</v>
      </c>
      <c r="S119" s="37" t="s">
        <v>565</v>
      </c>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c r="JA119" s="11"/>
    </row>
    <row r="120" spans="2:261" s="12" customFormat="1" ht="65.099999999999994" customHeight="1" x14ac:dyDescent="0.25">
      <c r="B120" s="3"/>
      <c r="C120" s="19" t="s">
        <v>185</v>
      </c>
      <c r="D120" s="17" t="s">
        <v>186</v>
      </c>
      <c r="E120" s="62">
        <v>8.6300000000000008</v>
      </c>
      <c r="F120" s="17">
        <v>10</v>
      </c>
      <c r="G120" s="14">
        <v>8.08</v>
      </c>
      <c r="H120" s="14">
        <v>7.51</v>
      </c>
      <c r="I120" s="14">
        <v>6.94</v>
      </c>
      <c r="J120" s="14"/>
      <c r="K120" s="14">
        <v>8.76</v>
      </c>
      <c r="L120" s="14">
        <v>9.89</v>
      </c>
      <c r="M120" s="14">
        <v>11.73</v>
      </c>
      <c r="N120" s="54"/>
      <c r="O120" s="14">
        <v>65.857306391999998</v>
      </c>
      <c r="P120" s="31">
        <v>12.756663714</v>
      </c>
      <c r="Q120" s="31" t="s">
        <v>27</v>
      </c>
      <c r="R120" s="17" t="s">
        <v>27</v>
      </c>
      <c r="S120" s="38" t="s">
        <v>566</v>
      </c>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c r="JA120" s="11"/>
    </row>
    <row r="121" spans="2:261" s="12" customFormat="1" ht="65.099999999999994" customHeight="1" x14ac:dyDescent="0.25">
      <c r="B121" s="3"/>
      <c r="C121" s="9" t="s">
        <v>187</v>
      </c>
      <c r="D121" s="16" t="s">
        <v>188</v>
      </c>
      <c r="E121" s="61">
        <v>58.48</v>
      </c>
      <c r="F121" s="16">
        <v>5</v>
      </c>
      <c r="G121" s="15">
        <v>56.39</v>
      </c>
      <c r="H121" s="15">
        <v>49.32</v>
      </c>
      <c r="I121" s="15">
        <v>42.26</v>
      </c>
      <c r="J121" s="14"/>
      <c r="K121" s="15">
        <v>58.87</v>
      </c>
      <c r="L121" s="15">
        <v>72.989999999999995</v>
      </c>
      <c r="M121" s="15">
        <v>95.85</v>
      </c>
      <c r="N121" s="54"/>
      <c r="O121" s="15">
        <v>36.264650078999999</v>
      </c>
      <c r="P121" s="15">
        <v>78.037146523999994</v>
      </c>
      <c r="Q121" s="15" t="s">
        <v>27</v>
      </c>
      <c r="R121" s="16" t="s">
        <v>26</v>
      </c>
      <c r="S121" s="37" t="s">
        <v>567</v>
      </c>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c r="JA121" s="11"/>
    </row>
    <row r="122" spans="2:261" s="12" customFormat="1" ht="65.099999999999994" customHeight="1" x14ac:dyDescent="0.25">
      <c r="B122" s="3"/>
      <c r="C122" s="19" t="s">
        <v>189</v>
      </c>
      <c r="D122" s="17" t="s">
        <v>190</v>
      </c>
      <c r="E122" s="62">
        <v>25.67</v>
      </c>
      <c r="F122" s="17">
        <v>3</v>
      </c>
      <c r="G122" s="14">
        <v>24.92</v>
      </c>
      <c r="H122" s="14">
        <v>23.1</v>
      </c>
      <c r="I122" s="14">
        <v>21.28</v>
      </c>
      <c r="J122" s="14"/>
      <c r="K122" s="14">
        <v>25.67</v>
      </c>
      <c r="L122" s="14">
        <v>29.3</v>
      </c>
      <c r="M122" s="14">
        <v>35.18</v>
      </c>
      <c r="N122" s="54"/>
      <c r="O122" s="14">
        <v>36.289860767</v>
      </c>
      <c r="P122" s="31">
        <v>152.88402871000002</v>
      </c>
      <c r="Q122" s="31" t="s">
        <v>26</v>
      </c>
      <c r="R122" s="17" t="s">
        <v>26</v>
      </c>
      <c r="S122" s="38" t="s">
        <v>568</v>
      </c>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c r="JA122" s="11"/>
    </row>
    <row r="123" spans="2:261" s="12" customFormat="1" ht="65.099999999999994" customHeight="1" x14ac:dyDescent="0.25">
      <c r="B123" s="3"/>
      <c r="C123" s="9" t="s">
        <v>191</v>
      </c>
      <c r="D123" s="16" t="s">
        <v>192</v>
      </c>
      <c r="E123" s="61">
        <v>12.82</v>
      </c>
      <c r="F123" s="16">
        <v>2</v>
      </c>
      <c r="G123" s="15">
        <v>12.54</v>
      </c>
      <c r="H123" s="15">
        <v>11.13</v>
      </c>
      <c r="I123" s="15">
        <v>9.73</v>
      </c>
      <c r="J123" s="14"/>
      <c r="K123" s="15">
        <v>12.83</v>
      </c>
      <c r="L123" s="15">
        <v>15.63</v>
      </c>
      <c r="M123" s="15">
        <v>20.16</v>
      </c>
      <c r="N123" s="54"/>
      <c r="O123" s="15">
        <v>28.691444337</v>
      </c>
      <c r="P123" s="15">
        <v>729.51246151999999</v>
      </c>
      <c r="Q123" s="15" t="s">
        <v>26</v>
      </c>
      <c r="R123" s="16" t="s">
        <v>26</v>
      </c>
      <c r="S123" s="37" t="s">
        <v>569</v>
      </c>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c r="JA123" s="11"/>
    </row>
    <row r="124" spans="2:261" s="12" customFormat="1" ht="65.099999999999994" customHeight="1" x14ac:dyDescent="0.25">
      <c r="B124" s="3"/>
      <c r="C124" s="19" t="s">
        <v>193</v>
      </c>
      <c r="D124" s="17" t="s">
        <v>194</v>
      </c>
      <c r="E124" s="62">
        <v>44.6</v>
      </c>
      <c r="F124" s="17">
        <v>5</v>
      </c>
      <c r="G124" s="14">
        <v>43.43</v>
      </c>
      <c r="H124" s="14">
        <v>38.74</v>
      </c>
      <c r="I124" s="14">
        <v>34.06</v>
      </c>
      <c r="J124" s="14"/>
      <c r="K124" s="14">
        <v>44.77</v>
      </c>
      <c r="L124" s="14">
        <v>54.13</v>
      </c>
      <c r="M124" s="14">
        <v>69.27</v>
      </c>
      <c r="N124" s="54"/>
      <c r="O124" s="14">
        <v>34.061029998999999</v>
      </c>
      <c r="P124" s="31">
        <v>150.06788333</v>
      </c>
      <c r="Q124" s="31" t="s">
        <v>27</v>
      </c>
      <c r="R124" s="17" t="s">
        <v>26</v>
      </c>
      <c r="S124" s="38" t="s">
        <v>570</v>
      </c>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c r="JA124" s="11"/>
    </row>
    <row r="125" spans="2:261" s="12" customFormat="1" ht="65.099999999999994" customHeight="1" x14ac:dyDescent="0.25">
      <c r="B125" s="3"/>
      <c r="C125" s="9" t="s">
        <v>193</v>
      </c>
      <c r="D125" s="16" t="s">
        <v>195</v>
      </c>
      <c r="E125" s="61">
        <v>39.71</v>
      </c>
      <c r="F125" s="16">
        <v>2</v>
      </c>
      <c r="G125" s="15">
        <v>38.85</v>
      </c>
      <c r="H125" s="15">
        <v>34.67</v>
      </c>
      <c r="I125" s="15">
        <v>30.49</v>
      </c>
      <c r="J125" s="14"/>
      <c r="K125" s="15">
        <v>39.9</v>
      </c>
      <c r="L125" s="15">
        <v>48.25</v>
      </c>
      <c r="M125" s="15">
        <v>61.78</v>
      </c>
      <c r="N125" s="54"/>
      <c r="O125" s="15">
        <v>29.483935085999999</v>
      </c>
      <c r="P125" s="15">
        <v>2092.9306815</v>
      </c>
      <c r="Q125" s="15" t="s">
        <v>26</v>
      </c>
      <c r="R125" s="16" t="s">
        <v>26</v>
      </c>
      <c r="S125" s="37" t="s">
        <v>571</v>
      </c>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c r="JA125" s="11"/>
    </row>
    <row r="126" spans="2:261" s="12" customFormat="1" ht="65.099999999999994" customHeight="1" x14ac:dyDescent="0.25">
      <c r="B126" s="3"/>
      <c r="C126" s="19" t="s">
        <v>196</v>
      </c>
      <c r="D126" s="17" t="s">
        <v>197</v>
      </c>
      <c r="E126" s="62">
        <v>70.2</v>
      </c>
      <c r="F126" s="17">
        <v>10</v>
      </c>
      <c r="G126" s="14">
        <v>66.63</v>
      </c>
      <c r="H126" s="14">
        <v>60.94</v>
      </c>
      <c r="I126" s="14">
        <v>55.25</v>
      </c>
      <c r="J126" s="14"/>
      <c r="K126" s="14">
        <v>73</v>
      </c>
      <c r="L126" s="14">
        <v>84.37</v>
      </c>
      <c r="M126" s="14">
        <v>102.78</v>
      </c>
      <c r="N126" s="54"/>
      <c r="O126" s="14">
        <v>68.664735415999999</v>
      </c>
      <c r="P126" s="31">
        <v>146.24190263</v>
      </c>
      <c r="Q126" s="31" t="s">
        <v>27</v>
      </c>
      <c r="R126" s="17" t="s">
        <v>27</v>
      </c>
      <c r="S126" s="38" t="s">
        <v>572</v>
      </c>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c r="JA126" s="11"/>
    </row>
    <row r="127" spans="2:261" s="12" customFormat="1" ht="65.099999999999994" customHeight="1" x14ac:dyDescent="0.25">
      <c r="B127" s="3"/>
      <c r="C127" s="9" t="s">
        <v>198</v>
      </c>
      <c r="D127" s="16" t="s">
        <v>199</v>
      </c>
      <c r="E127" s="61">
        <v>9.56</v>
      </c>
      <c r="F127" s="16">
        <v>2</v>
      </c>
      <c r="G127" s="15">
        <v>9.1999999999999993</v>
      </c>
      <c r="H127" s="15">
        <v>7.25</v>
      </c>
      <c r="I127" s="15">
        <v>5.3</v>
      </c>
      <c r="J127" s="14"/>
      <c r="K127" s="15">
        <v>9.57</v>
      </c>
      <c r="L127" s="15">
        <v>13.46</v>
      </c>
      <c r="M127" s="15">
        <v>19.75</v>
      </c>
      <c r="N127" s="54"/>
      <c r="O127" s="15">
        <v>33.596746768000003</v>
      </c>
      <c r="P127" s="15">
        <v>73.380897951999998</v>
      </c>
      <c r="Q127" s="15" t="s">
        <v>26</v>
      </c>
      <c r="R127" s="16" t="s">
        <v>26</v>
      </c>
      <c r="S127" s="37" t="s">
        <v>573</v>
      </c>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c r="JA127" s="11"/>
    </row>
    <row r="128" spans="2:261" s="12" customFormat="1" ht="65.099999999999994" customHeight="1" x14ac:dyDescent="0.25">
      <c r="B128" s="3"/>
      <c r="C128" s="19" t="s">
        <v>200</v>
      </c>
      <c r="D128" s="17" t="s">
        <v>201</v>
      </c>
      <c r="E128" s="62">
        <v>191.94</v>
      </c>
      <c r="F128" s="17">
        <v>10</v>
      </c>
      <c r="G128" s="14">
        <v>186.06</v>
      </c>
      <c r="H128" s="14">
        <v>176.83</v>
      </c>
      <c r="I128" s="14">
        <v>167.61</v>
      </c>
      <c r="J128" s="14"/>
      <c r="K128" s="14">
        <v>192.44</v>
      </c>
      <c r="L128" s="14">
        <v>210.88</v>
      </c>
      <c r="M128" s="14">
        <v>240.72</v>
      </c>
      <c r="N128" s="54"/>
      <c r="O128" s="14">
        <v>78.259261918000007</v>
      </c>
      <c r="P128" s="31">
        <v>9.1384426885999996</v>
      </c>
      <c r="Q128" s="31" t="s">
        <v>27</v>
      </c>
      <c r="R128" s="17" t="s">
        <v>27</v>
      </c>
      <c r="S128" s="38" t="s">
        <v>574</v>
      </c>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c r="JA128" s="11"/>
    </row>
    <row r="129" spans="2:261" s="12" customFormat="1" ht="65.099999999999994" customHeight="1" x14ac:dyDescent="0.25">
      <c r="B129" s="3"/>
      <c r="C129" s="9" t="s">
        <v>202</v>
      </c>
      <c r="D129" s="16" t="s">
        <v>203</v>
      </c>
      <c r="E129" s="61">
        <v>5.87</v>
      </c>
      <c r="F129" s="16">
        <v>2</v>
      </c>
      <c r="G129" s="15">
        <v>5.52</v>
      </c>
      <c r="H129" s="15">
        <v>2.99</v>
      </c>
      <c r="I129" s="15">
        <v>0.47</v>
      </c>
      <c r="J129" s="14"/>
      <c r="K129" s="15">
        <v>5.97</v>
      </c>
      <c r="L129" s="15">
        <v>11.01</v>
      </c>
      <c r="M129" s="15">
        <v>19.170000000000002</v>
      </c>
      <c r="N129" s="54"/>
      <c r="O129" s="15">
        <v>32.099125438999998</v>
      </c>
      <c r="P129" s="15">
        <v>22.231466666999999</v>
      </c>
      <c r="Q129" s="15" t="s">
        <v>26</v>
      </c>
      <c r="R129" s="16" t="s">
        <v>26</v>
      </c>
      <c r="S129" s="37" t="s">
        <v>575</v>
      </c>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c r="JA129" s="11"/>
    </row>
    <row r="130" spans="2:261" s="12" customFormat="1" ht="65.099999999999994" customHeight="1" x14ac:dyDescent="0.25">
      <c r="B130" s="3"/>
      <c r="C130" s="19" t="s">
        <v>204</v>
      </c>
      <c r="D130" s="17" t="s">
        <v>205</v>
      </c>
      <c r="E130" s="62">
        <v>6.66</v>
      </c>
      <c r="F130" s="17">
        <v>2</v>
      </c>
      <c r="G130" s="14">
        <v>6.36</v>
      </c>
      <c r="H130" s="14">
        <v>5.59</v>
      </c>
      <c r="I130" s="14">
        <v>4.82</v>
      </c>
      <c r="J130" s="14"/>
      <c r="K130" s="14">
        <v>6.7</v>
      </c>
      <c r="L130" s="14">
        <v>8.23</v>
      </c>
      <c r="M130" s="14">
        <v>10.72</v>
      </c>
      <c r="N130" s="54"/>
      <c r="O130" s="14">
        <v>44.801798069999997</v>
      </c>
      <c r="P130" s="31">
        <v>18.121805810000001</v>
      </c>
      <c r="Q130" s="31" t="s">
        <v>26</v>
      </c>
      <c r="R130" s="17" t="s">
        <v>26</v>
      </c>
      <c r="S130" s="38" t="s">
        <v>576</v>
      </c>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c r="JA130" s="11"/>
    </row>
    <row r="131" spans="2:261" s="12" customFormat="1" ht="65.099999999999994" customHeight="1" x14ac:dyDescent="0.25">
      <c r="B131" s="3"/>
      <c r="C131" s="9" t="s">
        <v>577</v>
      </c>
      <c r="D131" s="16" t="s">
        <v>578</v>
      </c>
      <c r="E131" s="61">
        <v>40.71</v>
      </c>
      <c r="F131" s="16">
        <v>0</v>
      </c>
      <c r="G131" s="15">
        <v>40.32</v>
      </c>
      <c r="H131" s="15">
        <v>29.43</v>
      </c>
      <c r="I131" s="15">
        <v>18.54</v>
      </c>
      <c r="J131" s="14"/>
      <c r="K131" s="15">
        <v>43.47</v>
      </c>
      <c r="L131" s="15">
        <v>65.239999999999995</v>
      </c>
      <c r="M131" s="15">
        <v>100.48</v>
      </c>
      <c r="N131" s="54"/>
      <c r="O131" s="15">
        <v>42.233534902999999</v>
      </c>
      <c r="P131" s="15">
        <v>2.2114204775999999</v>
      </c>
      <c r="Q131" s="15" t="s">
        <v>26</v>
      </c>
      <c r="R131" s="16" t="s">
        <v>26</v>
      </c>
      <c r="S131" s="37" t="s">
        <v>579</v>
      </c>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c r="JA131" s="11"/>
    </row>
    <row r="132" spans="2:261" s="12" customFormat="1" ht="65.099999999999994" customHeight="1" x14ac:dyDescent="0.25">
      <c r="B132" s="3"/>
      <c r="C132" s="19" t="s">
        <v>206</v>
      </c>
      <c r="D132" s="17" t="s">
        <v>207</v>
      </c>
      <c r="E132" s="62">
        <v>3.6</v>
      </c>
      <c r="F132" s="17">
        <v>2</v>
      </c>
      <c r="G132" s="14">
        <v>3.44</v>
      </c>
      <c r="H132" s="14">
        <v>3.26</v>
      </c>
      <c r="I132" s="14">
        <v>3.08</v>
      </c>
      <c r="J132" s="14"/>
      <c r="K132" s="14">
        <v>3.64</v>
      </c>
      <c r="L132" s="14">
        <v>3.99</v>
      </c>
      <c r="M132" s="14">
        <v>4.5599999999999996</v>
      </c>
      <c r="N132" s="54"/>
      <c r="O132" s="14">
        <v>52.268200290000003</v>
      </c>
      <c r="P132" s="31">
        <v>21.214311523999999</v>
      </c>
      <c r="Q132" s="31" t="s">
        <v>26</v>
      </c>
      <c r="R132" s="17" t="s">
        <v>26</v>
      </c>
      <c r="S132" s="38" t="s">
        <v>580</v>
      </c>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c r="JA132" s="11"/>
    </row>
    <row r="133" spans="2:261" s="12" customFormat="1" ht="65.099999999999994" customHeight="1" x14ac:dyDescent="0.25">
      <c r="B133" s="3"/>
      <c r="C133" s="9" t="s">
        <v>206</v>
      </c>
      <c r="D133" s="16" t="s">
        <v>208</v>
      </c>
      <c r="E133" s="61">
        <v>18.079999999999998</v>
      </c>
      <c r="F133" s="16">
        <v>2</v>
      </c>
      <c r="G133" s="15">
        <v>17.39</v>
      </c>
      <c r="H133" s="15">
        <v>16.45</v>
      </c>
      <c r="I133" s="15">
        <v>15.52</v>
      </c>
      <c r="J133" s="14"/>
      <c r="K133" s="15">
        <v>18.29</v>
      </c>
      <c r="L133" s="15">
        <v>20.149999999999999</v>
      </c>
      <c r="M133" s="15">
        <v>23.17</v>
      </c>
      <c r="N133" s="54"/>
      <c r="O133" s="15">
        <v>51.267560762000002</v>
      </c>
      <c r="P133" s="15">
        <v>153.78074843000002</v>
      </c>
      <c r="Q133" s="15" t="s">
        <v>26</v>
      </c>
      <c r="R133" s="16" t="s">
        <v>26</v>
      </c>
      <c r="S133" s="37" t="s">
        <v>581</v>
      </c>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c r="JA133" s="11"/>
    </row>
    <row r="134" spans="2:261" s="12" customFormat="1" ht="65.099999999999994" customHeight="1" x14ac:dyDescent="0.25">
      <c r="B134" s="3"/>
      <c r="C134" s="19" t="s">
        <v>582</v>
      </c>
      <c r="D134" s="17" t="s">
        <v>583</v>
      </c>
      <c r="E134" s="62">
        <v>27.32</v>
      </c>
      <c r="F134" s="17">
        <v>0</v>
      </c>
      <c r="G134" s="14">
        <v>27.17</v>
      </c>
      <c r="H134" s="14">
        <v>20.49</v>
      </c>
      <c r="I134" s="14">
        <v>13.81</v>
      </c>
      <c r="J134" s="14"/>
      <c r="K134" s="14">
        <v>28.92</v>
      </c>
      <c r="L134" s="14">
        <v>42.27</v>
      </c>
      <c r="M134" s="14">
        <v>63.89</v>
      </c>
      <c r="N134" s="54"/>
      <c r="O134" s="14">
        <v>35.574295008999997</v>
      </c>
      <c r="P134" s="31">
        <v>3.2345451357000004</v>
      </c>
      <c r="Q134" s="31" t="s">
        <v>26</v>
      </c>
      <c r="R134" s="17" t="s">
        <v>26</v>
      </c>
      <c r="S134" s="38" t="s">
        <v>584</v>
      </c>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c r="JA134" s="11"/>
    </row>
    <row r="135" spans="2:261" s="12" customFormat="1" ht="65.099999999999994" customHeight="1" x14ac:dyDescent="0.25">
      <c r="B135" s="3"/>
      <c r="C135" s="9" t="s">
        <v>209</v>
      </c>
      <c r="D135" s="16" t="s">
        <v>210</v>
      </c>
      <c r="E135" s="61">
        <v>7.43</v>
      </c>
      <c r="F135" s="16">
        <v>0</v>
      </c>
      <c r="G135" s="15">
        <v>7.35</v>
      </c>
      <c r="H135" s="15">
        <v>4.5999999999999996</v>
      </c>
      <c r="I135" s="15">
        <v>1.85</v>
      </c>
      <c r="J135" s="14"/>
      <c r="K135" s="15">
        <v>8.01</v>
      </c>
      <c r="L135" s="15">
        <v>13.5</v>
      </c>
      <c r="M135" s="15">
        <v>22.39</v>
      </c>
      <c r="N135" s="54"/>
      <c r="O135" s="15">
        <v>20.963378633000001</v>
      </c>
      <c r="P135" s="15">
        <v>24.477746809999999</v>
      </c>
      <c r="Q135" s="15" t="s">
        <v>26</v>
      </c>
      <c r="R135" s="16" t="s">
        <v>26</v>
      </c>
      <c r="S135" s="37" t="s">
        <v>585</v>
      </c>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c r="JA135" s="11"/>
    </row>
    <row r="136" spans="2:261" s="12" customFormat="1" ht="65.099999999999994" customHeight="1" x14ac:dyDescent="0.25">
      <c r="B136" s="3"/>
      <c r="C136" s="19" t="s">
        <v>211</v>
      </c>
      <c r="D136" s="17" t="s">
        <v>212</v>
      </c>
      <c r="E136" s="62">
        <v>2.57</v>
      </c>
      <c r="F136" s="17">
        <v>2</v>
      </c>
      <c r="G136" s="14">
        <v>2.41</v>
      </c>
      <c r="H136" s="14">
        <v>1.83</v>
      </c>
      <c r="I136" s="14">
        <v>1.26</v>
      </c>
      <c r="J136" s="14"/>
      <c r="K136" s="14">
        <v>2.58</v>
      </c>
      <c r="L136" s="14">
        <v>3.72</v>
      </c>
      <c r="M136" s="14">
        <v>5.57</v>
      </c>
      <c r="N136" s="54"/>
      <c r="O136" s="14">
        <v>27.818479391</v>
      </c>
      <c r="P136" s="31">
        <v>20.693482285999998</v>
      </c>
      <c r="Q136" s="31" t="s">
        <v>26</v>
      </c>
      <c r="R136" s="17" t="s">
        <v>26</v>
      </c>
      <c r="S136" s="38" t="s">
        <v>586</v>
      </c>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c r="JA136" s="11"/>
    </row>
    <row r="137" spans="2:261" s="12" customFormat="1" ht="65.099999999999994" customHeight="1" x14ac:dyDescent="0.25">
      <c r="B137" s="3"/>
      <c r="C137" s="9" t="s">
        <v>213</v>
      </c>
      <c r="D137" s="16" t="s">
        <v>214</v>
      </c>
      <c r="E137" s="61">
        <v>29.46</v>
      </c>
      <c r="F137" s="16">
        <v>2</v>
      </c>
      <c r="G137" s="15">
        <v>27.75</v>
      </c>
      <c r="H137" s="15">
        <v>18.89</v>
      </c>
      <c r="I137" s="15">
        <v>10.029999999999999</v>
      </c>
      <c r="J137" s="14"/>
      <c r="K137" s="15">
        <v>29.55</v>
      </c>
      <c r="L137" s="15">
        <v>47.26</v>
      </c>
      <c r="M137" s="15">
        <v>75.92</v>
      </c>
      <c r="N137" s="54"/>
      <c r="O137" s="15">
        <v>26.366736808999999</v>
      </c>
      <c r="P137" s="15">
        <v>923.67746690000001</v>
      </c>
      <c r="Q137" s="15" t="s">
        <v>26</v>
      </c>
      <c r="R137" s="16" t="s">
        <v>26</v>
      </c>
      <c r="S137" s="37" t="s">
        <v>587</v>
      </c>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c r="JA137" s="11"/>
    </row>
    <row r="138" spans="2:261" s="12" customFormat="1" ht="65.099999999999994" customHeight="1" x14ac:dyDescent="0.25">
      <c r="B138" s="3"/>
      <c r="C138" s="19" t="s">
        <v>213</v>
      </c>
      <c r="D138" s="17" t="s">
        <v>431</v>
      </c>
      <c r="E138" s="62">
        <v>28.46</v>
      </c>
      <c r="F138" s="17">
        <v>3</v>
      </c>
      <c r="G138" s="14">
        <v>26.87</v>
      </c>
      <c r="H138" s="14">
        <v>18.34</v>
      </c>
      <c r="I138" s="14">
        <v>9.81</v>
      </c>
      <c r="J138" s="14"/>
      <c r="K138" s="14">
        <v>28.76</v>
      </c>
      <c r="L138" s="14">
        <v>45.81</v>
      </c>
      <c r="M138" s="14">
        <v>73.41</v>
      </c>
      <c r="N138" s="54"/>
      <c r="O138" s="14">
        <v>25.930131966000001</v>
      </c>
      <c r="P138" s="31">
        <v>9.0176425713999997</v>
      </c>
      <c r="Q138" s="31" t="s">
        <v>26</v>
      </c>
      <c r="R138" s="17" t="s">
        <v>26</v>
      </c>
      <c r="S138" s="38" t="s">
        <v>588</v>
      </c>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c r="JA138" s="11"/>
    </row>
    <row r="139" spans="2:261" s="12" customFormat="1" ht="65.099999999999994" customHeight="1" x14ac:dyDescent="0.25">
      <c r="B139" s="3"/>
      <c r="C139" s="9" t="s">
        <v>215</v>
      </c>
      <c r="D139" s="16" t="s">
        <v>216</v>
      </c>
      <c r="E139" s="61">
        <v>20.75</v>
      </c>
      <c r="F139" s="16">
        <v>2</v>
      </c>
      <c r="G139" s="15">
        <v>20.260000000000002</v>
      </c>
      <c r="H139" s="15">
        <v>16.43</v>
      </c>
      <c r="I139" s="15">
        <v>12.61</v>
      </c>
      <c r="J139" s="14"/>
      <c r="K139" s="15">
        <v>20.83</v>
      </c>
      <c r="L139" s="15">
        <v>28.47</v>
      </c>
      <c r="M139" s="15">
        <v>40.840000000000003</v>
      </c>
      <c r="N139" s="54"/>
      <c r="O139" s="15">
        <v>29.962130287000001</v>
      </c>
      <c r="P139" s="15">
        <v>28.720803761999999</v>
      </c>
      <c r="Q139" s="15" t="s">
        <v>26</v>
      </c>
      <c r="R139" s="16" t="s">
        <v>26</v>
      </c>
      <c r="S139" s="37" t="s">
        <v>589</v>
      </c>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c r="JA139" s="11"/>
    </row>
    <row r="140" spans="2:261" s="12" customFormat="1" ht="65.099999999999994" customHeight="1" x14ac:dyDescent="0.25">
      <c r="B140" s="3"/>
      <c r="C140" s="19" t="s">
        <v>217</v>
      </c>
      <c r="D140" s="17" t="s">
        <v>218</v>
      </c>
      <c r="E140" s="62">
        <v>9.39</v>
      </c>
      <c r="F140" s="17">
        <v>2</v>
      </c>
      <c r="G140" s="14">
        <v>9.1</v>
      </c>
      <c r="H140" s="14">
        <v>7.09</v>
      </c>
      <c r="I140" s="14">
        <v>5.08</v>
      </c>
      <c r="J140" s="14"/>
      <c r="K140" s="14">
        <v>9.41</v>
      </c>
      <c r="L140" s="14">
        <v>13.42</v>
      </c>
      <c r="M140" s="14">
        <v>19.920000000000002</v>
      </c>
      <c r="N140" s="54"/>
      <c r="O140" s="14">
        <v>29.129734555999999</v>
      </c>
      <c r="P140" s="31">
        <v>447.94498351999999</v>
      </c>
      <c r="Q140" s="31" t="s">
        <v>26</v>
      </c>
      <c r="R140" s="17" t="s">
        <v>26</v>
      </c>
      <c r="S140" s="38" t="s">
        <v>590</v>
      </c>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c r="JA140" s="11"/>
    </row>
    <row r="141" spans="2:261" s="12" customFormat="1" ht="65.099999999999994" customHeight="1" x14ac:dyDescent="0.25">
      <c r="B141" s="3"/>
      <c r="C141" s="9" t="s">
        <v>219</v>
      </c>
      <c r="D141" s="16" t="s">
        <v>220</v>
      </c>
      <c r="E141" s="61">
        <v>3.12</v>
      </c>
      <c r="F141" s="16">
        <v>2</v>
      </c>
      <c r="G141" s="15">
        <v>3.02</v>
      </c>
      <c r="H141" s="15">
        <v>2.13</v>
      </c>
      <c r="I141" s="15">
        <v>1.25</v>
      </c>
      <c r="J141" s="14"/>
      <c r="K141" s="15">
        <v>3.14</v>
      </c>
      <c r="L141" s="15">
        <v>4.9000000000000004</v>
      </c>
      <c r="M141" s="15">
        <v>7.75</v>
      </c>
      <c r="N141" s="54"/>
      <c r="O141" s="15">
        <v>22.638531576999998</v>
      </c>
      <c r="P141" s="15">
        <v>28.249623332999999</v>
      </c>
      <c r="Q141" s="15" t="s">
        <v>26</v>
      </c>
      <c r="R141" s="16" t="s">
        <v>26</v>
      </c>
      <c r="S141" s="37" t="s">
        <v>591</v>
      </c>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c r="JA141" s="11"/>
    </row>
    <row r="142" spans="2:261" s="12" customFormat="1" ht="65.099999999999994" customHeight="1" x14ac:dyDescent="0.25">
      <c r="B142" s="3"/>
      <c r="C142" s="19" t="s">
        <v>221</v>
      </c>
      <c r="D142" s="17" t="s">
        <v>222</v>
      </c>
      <c r="E142" s="62">
        <v>16.34</v>
      </c>
      <c r="F142" s="17">
        <v>3</v>
      </c>
      <c r="G142" s="14">
        <v>15.6</v>
      </c>
      <c r="H142" s="14">
        <v>13.79</v>
      </c>
      <c r="I142" s="14">
        <v>11.99</v>
      </c>
      <c r="J142" s="14"/>
      <c r="K142" s="14">
        <v>16.64</v>
      </c>
      <c r="L142" s="14">
        <v>20.239999999999998</v>
      </c>
      <c r="M142" s="14">
        <v>26.06</v>
      </c>
      <c r="N142" s="54"/>
      <c r="O142" s="14">
        <v>39.445272217000003</v>
      </c>
      <c r="P142" s="31">
        <v>26.736034429</v>
      </c>
      <c r="Q142" s="31" t="s">
        <v>26</v>
      </c>
      <c r="R142" s="17" t="s">
        <v>26</v>
      </c>
      <c r="S142" s="38" t="s">
        <v>592</v>
      </c>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c r="JA142" s="11"/>
    </row>
    <row r="143" spans="2:261" s="12" customFormat="1" ht="65.099999999999994" customHeight="1" x14ac:dyDescent="0.25">
      <c r="B143" s="3"/>
      <c r="C143" s="9" t="s">
        <v>223</v>
      </c>
      <c r="D143" s="16" t="s">
        <v>224</v>
      </c>
      <c r="E143" s="61">
        <v>5.5</v>
      </c>
      <c r="F143" s="16">
        <v>2</v>
      </c>
      <c r="G143" s="15">
        <v>5.16</v>
      </c>
      <c r="H143" s="15">
        <v>2.0099999999999998</v>
      </c>
      <c r="I143" s="15">
        <v>-1.1200000000000001</v>
      </c>
      <c r="J143" s="14"/>
      <c r="K143" s="15">
        <v>5.5</v>
      </c>
      <c r="L143" s="15">
        <v>11.78</v>
      </c>
      <c r="M143" s="15">
        <v>21.95</v>
      </c>
      <c r="N143" s="54"/>
      <c r="O143" s="15">
        <v>33.294233067</v>
      </c>
      <c r="P143" s="15">
        <v>588.12483476</v>
      </c>
      <c r="Q143" s="15" t="s">
        <v>26</v>
      </c>
      <c r="R143" s="16" t="s">
        <v>26</v>
      </c>
      <c r="S143" s="37" t="s">
        <v>593</v>
      </c>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c r="JA143" s="11"/>
    </row>
    <row r="144" spans="2:261" s="12" customFormat="1" ht="65.099999999999994" customHeight="1" x14ac:dyDescent="0.25">
      <c r="B144" s="3"/>
      <c r="C144" s="19" t="s">
        <v>225</v>
      </c>
      <c r="D144" s="17" t="s">
        <v>226</v>
      </c>
      <c r="E144" s="62">
        <v>3.34</v>
      </c>
      <c r="F144" s="17">
        <v>0</v>
      </c>
      <c r="G144" s="14">
        <v>3.17</v>
      </c>
      <c r="H144" s="14">
        <v>2.46</v>
      </c>
      <c r="I144" s="14">
        <v>1.75</v>
      </c>
      <c r="J144" s="14"/>
      <c r="K144" s="14">
        <v>3.44</v>
      </c>
      <c r="L144" s="14">
        <v>4.8499999999999996</v>
      </c>
      <c r="M144" s="14">
        <v>7.13</v>
      </c>
      <c r="N144" s="54"/>
      <c r="O144" s="14">
        <v>20.391423064000001</v>
      </c>
      <c r="P144" s="31">
        <v>12.817971619</v>
      </c>
      <c r="Q144" s="31" t="s">
        <v>26</v>
      </c>
      <c r="R144" s="17" t="s">
        <v>26</v>
      </c>
      <c r="S144" s="38" t="s">
        <v>594</v>
      </c>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c r="JA144" s="11"/>
    </row>
    <row r="145" spans="2:261" s="12" customFormat="1" ht="65.099999999999994" customHeight="1" x14ac:dyDescent="0.25">
      <c r="B145" s="3"/>
      <c r="C145" s="9" t="s">
        <v>225</v>
      </c>
      <c r="D145" s="16" t="s">
        <v>227</v>
      </c>
      <c r="E145" s="61">
        <v>3.54</v>
      </c>
      <c r="F145" s="16">
        <v>0</v>
      </c>
      <c r="G145" s="15">
        <v>3.36</v>
      </c>
      <c r="H145" s="15">
        <v>2.58</v>
      </c>
      <c r="I145" s="15">
        <v>1.8</v>
      </c>
      <c r="J145" s="14"/>
      <c r="K145" s="15">
        <v>3.63</v>
      </c>
      <c r="L145" s="15">
        <v>5.18</v>
      </c>
      <c r="M145" s="15">
        <v>7.7</v>
      </c>
      <c r="N145" s="54"/>
      <c r="O145" s="15">
        <v>21.094491604000002</v>
      </c>
      <c r="P145" s="15">
        <v>113.74571090000001</v>
      </c>
      <c r="Q145" s="15" t="s">
        <v>26</v>
      </c>
      <c r="R145" s="16" t="s">
        <v>26</v>
      </c>
      <c r="S145" s="37" t="s">
        <v>595</v>
      </c>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c r="JA145" s="11"/>
    </row>
    <row r="146" spans="2:261" s="12" customFormat="1" ht="65.099999999999994" customHeight="1" x14ac:dyDescent="0.25">
      <c r="B146" s="3"/>
      <c r="C146" s="19" t="s">
        <v>228</v>
      </c>
      <c r="D146" s="17" t="s">
        <v>12</v>
      </c>
      <c r="E146" s="62">
        <v>15.91</v>
      </c>
      <c r="F146" s="17">
        <v>2</v>
      </c>
      <c r="G146" s="14">
        <v>15.8</v>
      </c>
      <c r="H146" s="14">
        <v>14.21</v>
      </c>
      <c r="I146" s="14">
        <v>12.63</v>
      </c>
      <c r="J146" s="14"/>
      <c r="K146" s="14">
        <v>16.34</v>
      </c>
      <c r="L146" s="14">
        <v>19.5</v>
      </c>
      <c r="M146" s="14">
        <v>24.62</v>
      </c>
      <c r="N146" s="54"/>
      <c r="O146" s="14">
        <v>33.155649474000001</v>
      </c>
      <c r="P146" s="31">
        <v>145.48183632999999</v>
      </c>
      <c r="Q146" s="31" t="s">
        <v>26</v>
      </c>
      <c r="R146" s="17" t="s">
        <v>26</v>
      </c>
      <c r="S146" s="38" t="s">
        <v>596</v>
      </c>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c r="JA146" s="11"/>
    </row>
    <row r="147" spans="2:261" s="12" customFormat="1" ht="65.099999999999994" customHeight="1" x14ac:dyDescent="0.25">
      <c r="B147" s="3"/>
      <c r="C147" s="9" t="s">
        <v>411</v>
      </c>
      <c r="D147" s="16" t="s">
        <v>412</v>
      </c>
      <c r="E147" s="61">
        <v>89.21</v>
      </c>
      <c r="F147" s="16">
        <v>0</v>
      </c>
      <c r="G147" s="15">
        <v>84.91</v>
      </c>
      <c r="H147" s="15">
        <v>64.63</v>
      </c>
      <c r="I147" s="15">
        <v>44.35</v>
      </c>
      <c r="J147" s="14"/>
      <c r="K147" s="15">
        <v>92.41</v>
      </c>
      <c r="L147" s="15">
        <v>132.96</v>
      </c>
      <c r="M147" s="15">
        <v>198.58</v>
      </c>
      <c r="N147" s="54"/>
      <c r="O147" s="15">
        <v>25.422410485</v>
      </c>
      <c r="P147" s="15">
        <v>13.081525686999999</v>
      </c>
      <c r="Q147" s="15" t="s">
        <v>26</v>
      </c>
      <c r="R147" s="16" t="s">
        <v>26</v>
      </c>
      <c r="S147" s="37" t="s">
        <v>597</v>
      </c>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c r="JA147" s="11"/>
    </row>
    <row r="148" spans="2:261" s="12" customFormat="1" ht="65.099999999999994" customHeight="1" x14ac:dyDescent="0.25">
      <c r="B148" s="3"/>
      <c r="C148" s="19" t="s">
        <v>598</v>
      </c>
      <c r="D148" s="17" t="s">
        <v>599</v>
      </c>
      <c r="E148" s="62">
        <v>120.67</v>
      </c>
      <c r="F148" s="17">
        <v>10</v>
      </c>
      <c r="G148" s="14">
        <v>111.72</v>
      </c>
      <c r="H148" s="14">
        <v>100.67</v>
      </c>
      <c r="I148" s="14">
        <v>89.63</v>
      </c>
      <c r="J148" s="14"/>
      <c r="K148" s="14">
        <v>120.67</v>
      </c>
      <c r="L148" s="14">
        <v>142.75</v>
      </c>
      <c r="M148" s="14">
        <v>178.49</v>
      </c>
      <c r="N148" s="54"/>
      <c r="O148" s="14">
        <v>87.595153183999997</v>
      </c>
      <c r="P148" s="31">
        <v>2.2318791162</v>
      </c>
      <c r="Q148" s="31" t="s">
        <v>27</v>
      </c>
      <c r="R148" s="17" t="s">
        <v>27</v>
      </c>
      <c r="S148" s="38" t="s">
        <v>600</v>
      </c>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c r="JA148" s="11"/>
    </row>
    <row r="149" spans="2:261" s="12" customFormat="1" ht="65.099999999999994" customHeight="1" x14ac:dyDescent="0.25">
      <c r="B149" s="3"/>
      <c r="C149" s="9" t="s">
        <v>229</v>
      </c>
      <c r="D149" s="16" t="s">
        <v>230</v>
      </c>
      <c r="E149" s="61">
        <v>73.8</v>
      </c>
      <c r="F149" s="16">
        <v>1</v>
      </c>
      <c r="G149" s="15">
        <v>73.8</v>
      </c>
      <c r="H149" s="15">
        <v>68.540000000000006</v>
      </c>
      <c r="I149" s="15">
        <v>63.29</v>
      </c>
      <c r="J149" s="14"/>
      <c r="K149" s="15">
        <v>80.650000000000006</v>
      </c>
      <c r="L149" s="15">
        <v>91.15</v>
      </c>
      <c r="M149" s="15">
        <v>108.15</v>
      </c>
      <c r="N149" s="54"/>
      <c r="O149" s="15">
        <v>37.788646108000002</v>
      </c>
      <c r="P149" s="15">
        <v>179.66127517000001</v>
      </c>
      <c r="Q149" s="15" t="s">
        <v>26</v>
      </c>
      <c r="R149" s="16" t="s">
        <v>26</v>
      </c>
      <c r="S149" s="37" t="s">
        <v>601</v>
      </c>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c r="JA149" s="11"/>
    </row>
    <row r="150" spans="2:261" s="12" customFormat="1" ht="65.099999999999994" customHeight="1" x14ac:dyDescent="0.25">
      <c r="B150" s="3"/>
      <c r="C150" s="19" t="s">
        <v>231</v>
      </c>
      <c r="D150" s="17" t="s">
        <v>232</v>
      </c>
      <c r="E150" s="62">
        <v>122.29</v>
      </c>
      <c r="F150" s="17">
        <v>3</v>
      </c>
      <c r="G150" s="14">
        <v>121.08</v>
      </c>
      <c r="H150" s="14">
        <v>105.8</v>
      </c>
      <c r="I150" s="14">
        <v>90.53</v>
      </c>
      <c r="J150" s="14"/>
      <c r="K150" s="14">
        <v>125.81</v>
      </c>
      <c r="L150" s="14">
        <v>156.35</v>
      </c>
      <c r="M150" s="14">
        <v>205.78</v>
      </c>
      <c r="N150" s="54"/>
      <c r="O150" s="14">
        <v>47.964690062000003</v>
      </c>
      <c r="P150" s="31">
        <v>47.641453193000004</v>
      </c>
      <c r="Q150" s="31" t="s">
        <v>27</v>
      </c>
      <c r="R150" s="17" t="s">
        <v>26</v>
      </c>
      <c r="S150" s="38" t="s">
        <v>602</v>
      </c>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c r="JA150" s="11"/>
    </row>
    <row r="151" spans="2:261" s="12" customFormat="1" ht="65.099999999999994" customHeight="1" x14ac:dyDescent="0.25">
      <c r="B151" s="3"/>
      <c r="C151" s="9" t="s">
        <v>233</v>
      </c>
      <c r="D151" s="16" t="s">
        <v>234</v>
      </c>
      <c r="E151" s="61">
        <v>31.44</v>
      </c>
      <c r="F151" s="16">
        <v>2</v>
      </c>
      <c r="G151" s="15">
        <v>30.14</v>
      </c>
      <c r="H151" s="15">
        <v>27.25</v>
      </c>
      <c r="I151" s="15">
        <v>24.36</v>
      </c>
      <c r="J151" s="14"/>
      <c r="K151" s="15">
        <v>31.44</v>
      </c>
      <c r="L151" s="15">
        <v>37.21</v>
      </c>
      <c r="M151" s="15">
        <v>46.56</v>
      </c>
      <c r="N151" s="54"/>
      <c r="O151" s="15">
        <v>34.893130610999997</v>
      </c>
      <c r="P151" s="15">
        <v>20.095225857000003</v>
      </c>
      <c r="Q151" s="15" t="s">
        <v>26</v>
      </c>
      <c r="R151" s="16" t="s">
        <v>26</v>
      </c>
      <c r="S151" s="37" t="s">
        <v>603</v>
      </c>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c r="JA151" s="11"/>
    </row>
    <row r="152" spans="2:261" s="12" customFormat="1" ht="65.099999999999994" customHeight="1" x14ac:dyDescent="0.25">
      <c r="B152" s="3"/>
      <c r="C152" s="19" t="s">
        <v>235</v>
      </c>
      <c r="D152" s="17" t="s">
        <v>236</v>
      </c>
      <c r="E152" s="62">
        <v>736.34</v>
      </c>
      <c r="F152" s="17">
        <v>3</v>
      </c>
      <c r="G152" s="14">
        <v>720.69</v>
      </c>
      <c r="H152" s="14">
        <v>616.19000000000005</v>
      </c>
      <c r="I152" s="14">
        <v>511.69</v>
      </c>
      <c r="J152" s="14"/>
      <c r="K152" s="14">
        <v>777.77</v>
      </c>
      <c r="L152" s="14">
        <v>986.76</v>
      </c>
      <c r="M152" s="14">
        <v>1324.93</v>
      </c>
      <c r="N152" s="54"/>
      <c r="O152" s="14">
        <v>38.181812854999997</v>
      </c>
      <c r="P152" s="31">
        <v>95.999302347000011</v>
      </c>
      <c r="Q152" s="31" t="s">
        <v>27</v>
      </c>
      <c r="R152" s="17" t="s">
        <v>26</v>
      </c>
      <c r="S152" s="38" t="s">
        <v>604</v>
      </c>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c r="JA152" s="11"/>
    </row>
    <row r="153" spans="2:261" s="12" customFormat="1" ht="65.099999999999994" customHeight="1" x14ac:dyDescent="0.25">
      <c r="B153" s="3"/>
      <c r="C153" s="9" t="s">
        <v>237</v>
      </c>
      <c r="D153" s="16" t="s">
        <v>238</v>
      </c>
      <c r="E153" s="61">
        <v>126.15</v>
      </c>
      <c r="F153" s="16">
        <v>10</v>
      </c>
      <c r="G153" s="15">
        <v>120.51</v>
      </c>
      <c r="H153" s="15">
        <v>105.89</v>
      </c>
      <c r="I153" s="15">
        <v>91.27</v>
      </c>
      <c r="J153" s="14"/>
      <c r="K153" s="15">
        <v>127.16</v>
      </c>
      <c r="L153" s="15">
        <v>156.38999999999999</v>
      </c>
      <c r="M153" s="15">
        <v>203.69</v>
      </c>
      <c r="N153" s="54"/>
      <c r="O153" s="15">
        <v>73.306267559000005</v>
      </c>
      <c r="P153" s="15">
        <v>58.578788021000001</v>
      </c>
      <c r="Q153" s="15" t="s">
        <v>27</v>
      </c>
      <c r="R153" s="16" t="s">
        <v>27</v>
      </c>
      <c r="S153" s="37" t="s">
        <v>605</v>
      </c>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c r="JA153" s="11"/>
    </row>
    <row r="154" spans="2:261" s="12" customFormat="1" ht="65.099999999999994" customHeight="1" x14ac:dyDescent="0.25">
      <c r="B154" s="3"/>
      <c r="C154" s="19" t="s">
        <v>239</v>
      </c>
      <c r="D154" s="17" t="s">
        <v>240</v>
      </c>
      <c r="E154" s="62">
        <v>16.23</v>
      </c>
      <c r="F154" s="17">
        <v>9</v>
      </c>
      <c r="G154" s="14">
        <v>15.85</v>
      </c>
      <c r="H154" s="14">
        <v>15.41</v>
      </c>
      <c r="I154" s="14">
        <v>14.97</v>
      </c>
      <c r="J154" s="14"/>
      <c r="K154" s="14">
        <v>16.27</v>
      </c>
      <c r="L154" s="14">
        <v>17.14</v>
      </c>
      <c r="M154" s="14">
        <v>18.55</v>
      </c>
      <c r="N154" s="54"/>
      <c r="O154" s="14">
        <v>59.442555960999997</v>
      </c>
      <c r="P154" s="31">
        <v>31.653300428999998</v>
      </c>
      <c r="Q154" s="31" t="s">
        <v>27</v>
      </c>
      <c r="R154" s="17" t="s">
        <v>27</v>
      </c>
      <c r="S154" s="38" t="s">
        <v>606</v>
      </c>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c r="JA154" s="11"/>
    </row>
    <row r="155" spans="2:261" s="12" customFormat="1" ht="65.099999999999994" customHeight="1" x14ac:dyDescent="0.25">
      <c r="B155" s="3"/>
      <c r="C155" s="9" t="s">
        <v>241</v>
      </c>
      <c r="D155" s="16" t="s">
        <v>242</v>
      </c>
      <c r="E155" s="61">
        <v>2.61</v>
      </c>
      <c r="F155" s="16">
        <v>2</v>
      </c>
      <c r="G155" s="15">
        <v>2.5</v>
      </c>
      <c r="H155" s="15">
        <v>1.78</v>
      </c>
      <c r="I155" s="15">
        <v>1.06</v>
      </c>
      <c r="J155" s="14"/>
      <c r="K155" s="15">
        <v>2.63</v>
      </c>
      <c r="L155" s="15">
        <v>4.0599999999999996</v>
      </c>
      <c r="M155" s="15">
        <v>6.39</v>
      </c>
      <c r="N155" s="54"/>
      <c r="O155" s="15">
        <v>20.61494175</v>
      </c>
      <c r="P155" s="15">
        <v>108.03400904</v>
      </c>
      <c r="Q155" s="15" t="s">
        <v>26</v>
      </c>
      <c r="R155" s="16" t="s">
        <v>26</v>
      </c>
      <c r="S155" s="37" t="s">
        <v>607</v>
      </c>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c r="JA155" s="11"/>
    </row>
    <row r="156" spans="2:261" s="12" customFormat="1" ht="65.099999999999994" customHeight="1" x14ac:dyDescent="0.25">
      <c r="B156" s="3"/>
      <c r="C156" s="19" t="s">
        <v>608</v>
      </c>
      <c r="D156" s="17" t="s">
        <v>609</v>
      </c>
      <c r="E156" s="62">
        <v>71.14</v>
      </c>
      <c r="F156" s="17">
        <v>10</v>
      </c>
      <c r="G156" s="14">
        <v>63</v>
      </c>
      <c r="H156" s="14">
        <v>45.14</v>
      </c>
      <c r="I156" s="14">
        <v>27.29</v>
      </c>
      <c r="J156" s="14"/>
      <c r="K156" s="14">
        <v>71.14</v>
      </c>
      <c r="L156" s="14">
        <v>106.84</v>
      </c>
      <c r="M156" s="14">
        <v>164.62</v>
      </c>
      <c r="N156" s="54"/>
      <c r="O156" s="14">
        <v>75.178270334999993</v>
      </c>
      <c r="P156" s="31">
        <v>10.069512874000001</v>
      </c>
      <c r="Q156" s="31" t="s">
        <v>27</v>
      </c>
      <c r="R156" s="17" t="s">
        <v>27</v>
      </c>
      <c r="S156" s="38" t="s">
        <v>610</v>
      </c>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c r="JA156" s="11"/>
    </row>
    <row r="157" spans="2:261" s="12" customFormat="1" ht="65.099999999999994" customHeight="1" x14ac:dyDescent="0.25">
      <c r="B157" s="3"/>
      <c r="C157" s="9" t="s">
        <v>243</v>
      </c>
      <c r="D157" s="16" t="s">
        <v>244</v>
      </c>
      <c r="E157" s="61">
        <v>14.58</v>
      </c>
      <c r="F157" s="16">
        <v>2</v>
      </c>
      <c r="G157" s="15">
        <v>14.12</v>
      </c>
      <c r="H157" s="15">
        <v>11.36</v>
      </c>
      <c r="I157" s="15">
        <v>8.61</v>
      </c>
      <c r="J157" s="14"/>
      <c r="K157" s="15">
        <v>14.82</v>
      </c>
      <c r="L157" s="15">
        <v>20.32</v>
      </c>
      <c r="M157" s="15">
        <v>29.23</v>
      </c>
      <c r="N157" s="54"/>
      <c r="O157" s="15">
        <v>27.388159931000001</v>
      </c>
      <c r="P157" s="15">
        <v>418.33575329000001</v>
      </c>
      <c r="Q157" s="15" t="s">
        <v>26</v>
      </c>
      <c r="R157" s="16" t="s">
        <v>26</v>
      </c>
      <c r="S157" s="37" t="s">
        <v>611</v>
      </c>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c r="JA157" s="11"/>
    </row>
    <row r="158" spans="2:261" s="12" customFormat="1" ht="65.099999999999994" customHeight="1" x14ac:dyDescent="0.25">
      <c r="B158" s="3"/>
      <c r="C158" s="19" t="s">
        <v>245</v>
      </c>
      <c r="D158" s="17" t="s">
        <v>246</v>
      </c>
      <c r="E158" s="62">
        <v>16.77</v>
      </c>
      <c r="F158" s="17">
        <v>2</v>
      </c>
      <c r="G158" s="14">
        <v>16.32</v>
      </c>
      <c r="H158" s="14">
        <v>10.75</v>
      </c>
      <c r="I158" s="14">
        <v>5.18</v>
      </c>
      <c r="J158" s="14"/>
      <c r="K158" s="14">
        <v>17.100000000000001</v>
      </c>
      <c r="L158" s="14">
        <v>28.23</v>
      </c>
      <c r="M158" s="14">
        <v>46.25</v>
      </c>
      <c r="N158" s="54"/>
      <c r="O158" s="14">
        <v>24.278299155999999</v>
      </c>
      <c r="P158" s="31">
        <v>68.096912905000011</v>
      </c>
      <c r="Q158" s="31" t="s">
        <v>26</v>
      </c>
      <c r="R158" s="17" t="s">
        <v>26</v>
      </c>
      <c r="S158" s="38" t="s">
        <v>612</v>
      </c>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c r="JA158" s="11"/>
    </row>
    <row r="159" spans="2:261" s="12" customFormat="1" ht="65.099999999999994" customHeight="1" x14ac:dyDescent="0.25">
      <c r="B159" s="3"/>
      <c r="C159" s="9" t="s">
        <v>247</v>
      </c>
      <c r="D159" s="16" t="s">
        <v>248</v>
      </c>
      <c r="E159" s="61">
        <v>5.93</v>
      </c>
      <c r="F159" s="16">
        <v>2</v>
      </c>
      <c r="G159" s="15">
        <v>5.58</v>
      </c>
      <c r="H159" s="15">
        <v>0.9</v>
      </c>
      <c r="I159" s="15">
        <v>-3.77</v>
      </c>
      <c r="J159" s="14"/>
      <c r="K159" s="15">
        <v>5.93</v>
      </c>
      <c r="L159" s="15">
        <v>15.28</v>
      </c>
      <c r="M159" s="15">
        <v>30.42</v>
      </c>
      <c r="N159" s="54"/>
      <c r="O159" s="15">
        <v>26.033930233</v>
      </c>
      <c r="P159" s="15">
        <v>270.90850995</v>
      </c>
      <c r="Q159" s="15" t="s">
        <v>26</v>
      </c>
      <c r="R159" s="16" t="s">
        <v>26</v>
      </c>
      <c r="S159" s="37" t="s">
        <v>613</v>
      </c>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c r="JA159" s="11"/>
    </row>
    <row r="160" spans="2:261" s="12" customFormat="1" ht="65.099999999999994" customHeight="1" x14ac:dyDescent="0.25">
      <c r="B160" s="3"/>
      <c r="C160" s="19" t="s">
        <v>249</v>
      </c>
      <c r="D160" s="17" t="s">
        <v>250</v>
      </c>
      <c r="E160" s="62">
        <v>4.04</v>
      </c>
      <c r="F160" s="17">
        <v>2</v>
      </c>
      <c r="G160" s="14">
        <v>4</v>
      </c>
      <c r="H160" s="14">
        <v>2.54</v>
      </c>
      <c r="I160" s="14">
        <v>1.0900000000000001</v>
      </c>
      <c r="J160" s="14"/>
      <c r="K160" s="14">
        <v>4.18</v>
      </c>
      <c r="L160" s="14">
        <v>7.08</v>
      </c>
      <c r="M160" s="14">
        <v>11.78</v>
      </c>
      <c r="N160" s="54"/>
      <c r="O160" s="14">
        <v>23.230126583000001</v>
      </c>
      <c r="P160" s="31">
        <v>155.13602967</v>
      </c>
      <c r="Q160" s="31" t="s">
        <v>26</v>
      </c>
      <c r="R160" s="17" t="s">
        <v>26</v>
      </c>
      <c r="S160" s="38" t="s">
        <v>614</v>
      </c>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c r="JA160" s="11"/>
    </row>
    <row r="161" spans="2:261" s="12" customFormat="1" ht="65.099999999999994" customHeight="1" x14ac:dyDescent="0.25">
      <c r="B161" s="3"/>
      <c r="C161" s="9" t="s">
        <v>251</v>
      </c>
      <c r="D161" s="16" t="s">
        <v>252</v>
      </c>
      <c r="E161" s="61">
        <v>26.45</v>
      </c>
      <c r="F161" s="16">
        <v>2</v>
      </c>
      <c r="G161" s="15">
        <v>24.98</v>
      </c>
      <c r="H161" s="15">
        <v>19.760000000000002</v>
      </c>
      <c r="I161" s="15">
        <v>14.55</v>
      </c>
      <c r="J161" s="14"/>
      <c r="K161" s="15">
        <v>26.45</v>
      </c>
      <c r="L161" s="15">
        <v>36.869999999999997</v>
      </c>
      <c r="M161" s="15">
        <v>53.74</v>
      </c>
      <c r="N161" s="54"/>
      <c r="O161" s="15">
        <v>28.712491232000001</v>
      </c>
      <c r="P161" s="15">
        <v>367.57690061999995</v>
      </c>
      <c r="Q161" s="15" t="s">
        <v>26</v>
      </c>
      <c r="R161" s="16" t="s">
        <v>26</v>
      </c>
      <c r="S161" s="37" t="s">
        <v>615</v>
      </c>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c r="JA161" s="11"/>
    </row>
    <row r="162" spans="2:261" s="12" customFormat="1" ht="65.099999999999994" customHeight="1" x14ac:dyDescent="0.25">
      <c r="B162" s="3"/>
      <c r="C162" s="19" t="s">
        <v>253</v>
      </c>
      <c r="D162" s="17" t="s">
        <v>254</v>
      </c>
      <c r="E162" s="62">
        <v>5.42</v>
      </c>
      <c r="F162" s="17">
        <v>2</v>
      </c>
      <c r="G162" s="14">
        <v>5.09</v>
      </c>
      <c r="H162" s="14">
        <v>3.51</v>
      </c>
      <c r="I162" s="14">
        <v>1.94</v>
      </c>
      <c r="J162" s="14"/>
      <c r="K162" s="14">
        <v>5.42</v>
      </c>
      <c r="L162" s="14">
        <v>8.56</v>
      </c>
      <c r="M162" s="14">
        <v>13.65</v>
      </c>
      <c r="N162" s="54"/>
      <c r="O162" s="14">
        <v>36.304671157000001</v>
      </c>
      <c r="P162" s="31">
        <v>98.549655048000005</v>
      </c>
      <c r="Q162" s="31" t="s">
        <v>26</v>
      </c>
      <c r="R162" s="17" t="s">
        <v>26</v>
      </c>
      <c r="S162" s="38" t="s">
        <v>616</v>
      </c>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c r="JA162" s="11"/>
    </row>
    <row r="163" spans="2:261" s="12" customFormat="1" ht="65.099999999999994" customHeight="1" x14ac:dyDescent="0.25">
      <c r="B163" s="3"/>
      <c r="C163" s="9" t="s">
        <v>617</v>
      </c>
      <c r="D163" s="16" t="s">
        <v>618</v>
      </c>
      <c r="E163" s="61">
        <v>73.77</v>
      </c>
      <c r="F163" s="16">
        <v>3</v>
      </c>
      <c r="G163" s="15">
        <v>72.8</v>
      </c>
      <c r="H163" s="15">
        <v>63.24</v>
      </c>
      <c r="I163" s="15">
        <v>53.69</v>
      </c>
      <c r="J163" s="14"/>
      <c r="K163" s="15">
        <v>74.459999999999994</v>
      </c>
      <c r="L163" s="15">
        <v>93.56</v>
      </c>
      <c r="M163" s="15">
        <v>124.48</v>
      </c>
      <c r="N163" s="54"/>
      <c r="O163" s="15">
        <v>37.447758333000003</v>
      </c>
      <c r="P163" s="15">
        <v>3.1130169599999999</v>
      </c>
      <c r="Q163" s="15" t="s">
        <v>27</v>
      </c>
      <c r="R163" s="16" t="s">
        <v>26</v>
      </c>
      <c r="S163" s="37" t="s">
        <v>619</v>
      </c>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c r="JA163" s="11"/>
    </row>
    <row r="164" spans="2:261" s="12" customFormat="1" ht="65.099999999999994" customHeight="1" x14ac:dyDescent="0.25">
      <c r="B164" s="3"/>
      <c r="C164" s="19" t="s">
        <v>620</v>
      </c>
      <c r="D164" s="17" t="s">
        <v>621</v>
      </c>
      <c r="E164" s="62">
        <v>7.28</v>
      </c>
      <c r="F164" s="17">
        <v>7</v>
      </c>
      <c r="G164" s="14">
        <v>7.02</v>
      </c>
      <c r="H164" s="14">
        <v>6.35</v>
      </c>
      <c r="I164" s="14">
        <v>5.68</v>
      </c>
      <c r="J164" s="14"/>
      <c r="K164" s="14">
        <v>7.43</v>
      </c>
      <c r="L164" s="14">
        <v>8.76</v>
      </c>
      <c r="M164" s="14">
        <v>10.92</v>
      </c>
      <c r="N164" s="54"/>
      <c r="O164" s="14">
        <v>60.726109467999997</v>
      </c>
      <c r="P164" s="31">
        <v>9.2232203899999998</v>
      </c>
      <c r="Q164" s="31" t="s">
        <v>26</v>
      </c>
      <c r="R164" s="17" t="s">
        <v>27</v>
      </c>
      <c r="S164" s="38" t="s">
        <v>622</v>
      </c>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c r="JA164" s="11"/>
    </row>
    <row r="165" spans="2:261" s="12" customFormat="1" ht="65.099999999999994" customHeight="1" x14ac:dyDescent="0.25">
      <c r="B165" s="3"/>
      <c r="C165" s="9" t="s">
        <v>255</v>
      </c>
      <c r="D165" s="16" t="s">
        <v>256</v>
      </c>
      <c r="E165" s="61">
        <v>10.94</v>
      </c>
      <c r="F165" s="16">
        <v>2</v>
      </c>
      <c r="G165" s="15">
        <v>10.72</v>
      </c>
      <c r="H165" s="15">
        <v>9.5299999999999994</v>
      </c>
      <c r="I165" s="15">
        <v>8.35</v>
      </c>
      <c r="J165" s="14"/>
      <c r="K165" s="15">
        <v>11.08</v>
      </c>
      <c r="L165" s="15">
        <v>13.44</v>
      </c>
      <c r="M165" s="15">
        <v>17.27</v>
      </c>
      <c r="N165" s="54"/>
      <c r="O165" s="15">
        <v>37.633618435000002</v>
      </c>
      <c r="P165" s="15">
        <v>202.60753183</v>
      </c>
      <c r="Q165" s="15" t="s">
        <v>26</v>
      </c>
      <c r="R165" s="16" t="s">
        <v>26</v>
      </c>
      <c r="S165" s="37" t="s">
        <v>623</v>
      </c>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c r="JA165" s="11"/>
    </row>
    <row r="166" spans="2:261" s="12" customFormat="1" ht="65.099999999999994" customHeight="1" x14ac:dyDescent="0.25">
      <c r="B166" s="3"/>
      <c r="C166" s="19" t="s">
        <v>257</v>
      </c>
      <c r="D166" s="17" t="s">
        <v>258</v>
      </c>
      <c r="E166" s="62">
        <v>22.87</v>
      </c>
      <c r="F166" s="17">
        <v>4</v>
      </c>
      <c r="G166" s="14">
        <v>22.82</v>
      </c>
      <c r="H166" s="14">
        <v>21.07</v>
      </c>
      <c r="I166" s="14">
        <v>19.329999999999998</v>
      </c>
      <c r="J166" s="14"/>
      <c r="K166" s="14">
        <v>23.59</v>
      </c>
      <c r="L166" s="14">
        <v>27.07</v>
      </c>
      <c r="M166" s="14">
        <v>32.700000000000003</v>
      </c>
      <c r="N166" s="54"/>
      <c r="O166" s="14">
        <v>42.170256744</v>
      </c>
      <c r="P166" s="31">
        <v>118.01355436</v>
      </c>
      <c r="Q166" s="31" t="s">
        <v>27</v>
      </c>
      <c r="R166" s="17" t="s">
        <v>26</v>
      </c>
      <c r="S166" s="38" t="s">
        <v>624</v>
      </c>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c r="JA166" s="11"/>
    </row>
    <row r="167" spans="2:261" s="12" customFormat="1" ht="65.099999999999994" customHeight="1" x14ac:dyDescent="0.25">
      <c r="B167" s="3"/>
      <c r="C167" s="9" t="s">
        <v>407</v>
      </c>
      <c r="D167" s="16" t="s">
        <v>259</v>
      </c>
      <c r="E167" s="61">
        <v>9.5399999999999991</v>
      </c>
      <c r="F167" s="16">
        <v>2</v>
      </c>
      <c r="G167" s="15">
        <v>9.33</v>
      </c>
      <c r="H167" s="15">
        <v>8.09</v>
      </c>
      <c r="I167" s="15">
        <v>6.85</v>
      </c>
      <c r="J167" s="14"/>
      <c r="K167" s="15">
        <v>9.76</v>
      </c>
      <c r="L167" s="15">
        <v>12.23</v>
      </c>
      <c r="M167" s="15">
        <v>16.23</v>
      </c>
      <c r="N167" s="54"/>
      <c r="O167" s="15">
        <v>51.448547798</v>
      </c>
      <c r="P167" s="15">
        <v>32.512865333000001</v>
      </c>
      <c r="Q167" s="15" t="s">
        <v>26</v>
      </c>
      <c r="R167" s="16" t="s">
        <v>26</v>
      </c>
      <c r="S167" s="37" t="s">
        <v>625</v>
      </c>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c r="JA167" s="11"/>
    </row>
    <row r="168" spans="2:261" s="12" customFormat="1" ht="65.099999999999994" customHeight="1" x14ac:dyDescent="0.25">
      <c r="B168" s="3"/>
      <c r="C168" s="19" t="s">
        <v>626</v>
      </c>
      <c r="D168" s="17" t="s">
        <v>627</v>
      </c>
      <c r="E168" s="62">
        <v>51.49</v>
      </c>
      <c r="F168" s="17">
        <v>6</v>
      </c>
      <c r="G168" s="14">
        <v>49.8</v>
      </c>
      <c r="H168" s="14">
        <v>41.2</v>
      </c>
      <c r="I168" s="14">
        <v>32.61</v>
      </c>
      <c r="J168" s="14"/>
      <c r="K168" s="14">
        <v>51.68</v>
      </c>
      <c r="L168" s="14">
        <v>68.86</v>
      </c>
      <c r="M168" s="14">
        <v>96.66</v>
      </c>
      <c r="N168" s="54"/>
      <c r="O168" s="14">
        <v>42.338894232000001</v>
      </c>
      <c r="P168" s="31">
        <v>3.5190379923999999</v>
      </c>
      <c r="Q168" s="31" t="s">
        <v>27</v>
      </c>
      <c r="R168" s="17" t="s">
        <v>26</v>
      </c>
      <c r="S168" s="38" t="s">
        <v>628</v>
      </c>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c r="JA168" s="11"/>
    </row>
    <row r="169" spans="2:261" s="12" customFormat="1" ht="65.099999999999994" customHeight="1" x14ac:dyDescent="0.25">
      <c r="B169" s="3"/>
      <c r="C169" s="9" t="s">
        <v>260</v>
      </c>
      <c r="D169" s="16" t="s">
        <v>261</v>
      </c>
      <c r="E169" s="61">
        <v>112.55</v>
      </c>
      <c r="F169" s="16">
        <v>0</v>
      </c>
      <c r="G169" s="15">
        <v>108.9</v>
      </c>
      <c r="H169" s="15">
        <v>94.38</v>
      </c>
      <c r="I169" s="15">
        <v>79.86</v>
      </c>
      <c r="J169" s="14"/>
      <c r="K169" s="15">
        <v>118.21</v>
      </c>
      <c r="L169" s="15">
        <v>147.24</v>
      </c>
      <c r="M169" s="15">
        <v>194.22</v>
      </c>
      <c r="N169" s="54"/>
      <c r="O169" s="15">
        <v>45.439415474</v>
      </c>
      <c r="P169" s="15">
        <v>19.712573442</v>
      </c>
      <c r="Q169" s="15" t="s">
        <v>26</v>
      </c>
      <c r="R169" s="16" t="s">
        <v>26</v>
      </c>
      <c r="S169" s="37" t="s">
        <v>629</v>
      </c>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c r="JA169" s="11"/>
    </row>
    <row r="170" spans="2:261" s="12" customFormat="1" ht="65.099999999999994" customHeight="1" x14ac:dyDescent="0.25">
      <c r="B170" s="3"/>
      <c r="C170" s="19" t="s">
        <v>262</v>
      </c>
      <c r="D170" s="17" t="s">
        <v>263</v>
      </c>
      <c r="E170" s="62">
        <v>7</v>
      </c>
      <c r="F170" s="17">
        <v>6</v>
      </c>
      <c r="G170" s="14">
        <v>6.84</v>
      </c>
      <c r="H170" s="14">
        <v>6.04</v>
      </c>
      <c r="I170" s="14">
        <v>5.25</v>
      </c>
      <c r="J170" s="14"/>
      <c r="K170" s="14">
        <v>7.21</v>
      </c>
      <c r="L170" s="14">
        <v>8.7899999999999991</v>
      </c>
      <c r="M170" s="14">
        <v>11.35</v>
      </c>
      <c r="N170" s="54"/>
      <c r="O170" s="14">
        <v>52.137068626000001</v>
      </c>
      <c r="P170" s="31">
        <v>9.6909419048000007</v>
      </c>
      <c r="Q170" s="31" t="s">
        <v>27</v>
      </c>
      <c r="R170" s="17" t="s">
        <v>26</v>
      </c>
      <c r="S170" s="38" t="s">
        <v>630</v>
      </c>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c r="JA170" s="11"/>
    </row>
    <row r="171" spans="2:261" s="12" customFormat="1" ht="65.099999999999994" customHeight="1" x14ac:dyDescent="0.25">
      <c r="B171" s="3"/>
      <c r="C171" s="9" t="s">
        <v>410</v>
      </c>
      <c r="D171" s="16" t="s">
        <v>264</v>
      </c>
      <c r="E171" s="61">
        <v>16.420000000000002</v>
      </c>
      <c r="F171" s="16">
        <v>2</v>
      </c>
      <c r="G171" s="15">
        <v>15.69</v>
      </c>
      <c r="H171" s="15">
        <v>13.17</v>
      </c>
      <c r="I171" s="15">
        <v>10.65</v>
      </c>
      <c r="J171" s="14"/>
      <c r="K171" s="15">
        <v>16.43</v>
      </c>
      <c r="L171" s="15">
        <v>21.46</v>
      </c>
      <c r="M171" s="15">
        <v>29.61</v>
      </c>
      <c r="N171" s="54"/>
      <c r="O171" s="15">
        <v>37.303526652000002</v>
      </c>
      <c r="P171" s="15">
        <v>100.45055842000001</v>
      </c>
      <c r="Q171" s="15" t="s">
        <v>26</v>
      </c>
      <c r="R171" s="16" t="s">
        <v>26</v>
      </c>
      <c r="S171" s="37" t="s">
        <v>631</v>
      </c>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c r="JA171" s="11"/>
    </row>
    <row r="172" spans="2:261" s="12" customFormat="1" ht="65.099999999999994" customHeight="1" x14ac:dyDescent="0.25">
      <c r="B172" s="3"/>
      <c r="C172" s="19" t="s">
        <v>632</v>
      </c>
      <c r="D172" s="17" t="s">
        <v>633</v>
      </c>
      <c r="E172" s="62">
        <v>2.2999999999999998</v>
      </c>
      <c r="F172" s="17">
        <v>2</v>
      </c>
      <c r="G172" s="14">
        <v>2.11</v>
      </c>
      <c r="H172" s="14">
        <v>1.52</v>
      </c>
      <c r="I172" s="14">
        <v>0.94</v>
      </c>
      <c r="J172" s="14"/>
      <c r="K172" s="14">
        <v>2.33</v>
      </c>
      <c r="L172" s="14">
        <v>3.49</v>
      </c>
      <c r="M172" s="14">
        <v>5.38</v>
      </c>
      <c r="N172" s="54"/>
      <c r="O172" s="14">
        <v>37.214643772000002</v>
      </c>
      <c r="P172" s="31">
        <v>22.501057143000001</v>
      </c>
      <c r="Q172" s="31" t="s">
        <v>26</v>
      </c>
      <c r="R172" s="17" t="s">
        <v>26</v>
      </c>
      <c r="S172" s="38" t="s">
        <v>634</v>
      </c>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c r="JA172" s="11"/>
    </row>
    <row r="173" spans="2:261" s="12" customFormat="1" ht="65.099999999999994" customHeight="1" x14ac:dyDescent="0.25">
      <c r="B173" s="3"/>
      <c r="C173" s="9" t="s">
        <v>408</v>
      </c>
      <c r="D173" s="16" t="s">
        <v>265</v>
      </c>
      <c r="E173" s="61">
        <v>2.54</v>
      </c>
      <c r="F173" s="16">
        <v>0</v>
      </c>
      <c r="G173" s="15">
        <v>2.4500000000000002</v>
      </c>
      <c r="H173" s="15">
        <v>1.38</v>
      </c>
      <c r="I173" s="15">
        <v>0.31</v>
      </c>
      <c r="J173" s="14"/>
      <c r="K173" s="15">
        <v>2.64</v>
      </c>
      <c r="L173" s="15">
        <v>4.7699999999999996</v>
      </c>
      <c r="M173" s="15">
        <v>8.23</v>
      </c>
      <c r="N173" s="54"/>
      <c r="O173" s="15">
        <v>25.257075298</v>
      </c>
      <c r="P173" s="15">
        <v>73.293446238000001</v>
      </c>
      <c r="Q173" s="15" t="s">
        <v>26</v>
      </c>
      <c r="R173" s="16" t="s">
        <v>26</v>
      </c>
      <c r="S173" s="37" t="s">
        <v>635</v>
      </c>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c r="JA173" s="11"/>
    </row>
    <row r="174" spans="2:261" s="12" customFormat="1" ht="65.099999999999994" customHeight="1" x14ac:dyDescent="0.25">
      <c r="B174" s="3"/>
      <c r="C174" s="19" t="s">
        <v>432</v>
      </c>
      <c r="D174" s="17" t="s">
        <v>433</v>
      </c>
      <c r="E174" s="62">
        <v>315</v>
      </c>
      <c r="F174" s="17">
        <v>3</v>
      </c>
      <c r="G174" s="14">
        <v>299.99</v>
      </c>
      <c r="H174" s="14">
        <v>250.51</v>
      </c>
      <c r="I174" s="14">
        <v>201.04</v>
      </c>
      <c r="J174" s="14"/>
      <c r="K174" s="14">
        <v>323.74</v>
      </c>
      <c r="L174" s="14">
        <v>422.68</v>
      </c>
      <c r="M174" s="14">
        <v>582.79</v>
      </c>
      <c r="N174" s="54"/>
      <c r="O174" s="14">
        <v>40.09017644</v>
      </c>
      <c r="P174" s="31">
        <v>13.078784476999999</v>
      </c>
      <c r="Q174" s="31" t="s">
        <v>27</v>
      </c>
      <c r="R174" s="17" t="s">
        <v>26</v>
      </c>
      <c r="S174" s="38" t="s">
        <v>636</v>
      </c>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c r="JA174" s="11"/>
    </row>
    <row r="175" spans="2:261" s="12" customFormat="1" ht="65.099999999999994" customHeight="1" x14ac:dyDescent="0.25">
      <c r="B175" s="3"/>
      <c r="C175" s="9" t="s">
        <v>637</v>
      </c>
      <c r="D175" s="16" t="s">
        <v>638</v>
      </c>
      <c r="E175" s="61">
        <v>31.6</v>
      </c>
      <c r="F175" s="16">
        <v>3</v>
      </c>
      <c r="G175" s="15">
        <v>31.34</v>
      </c>
      <c r="H175" s="15">
        <v>27.65</v>
      </c>
      <c r="I175" s="15">
        <v>23.97</v>
      </c>
      <c r="J175" s="14"/>
      <c r="K175" s="15">
        <v>32.9</v>
      </c>
      <c r="L175" s="15">
        <v>40.26</v>
      </c>
      <c r="M175" s="15">
        <v>52.17</v>
      </c>
      <c r="N175" s="54"/>
      <c r="O175" s="15">
        <v>44.424691256999999</v>
      </c>
      <c r="P175" s="15">
        <v>10.213672624000001</v>
      </c>
      <c r="Q175" s="15" t="s">
        <v>27</v>
      </c>
      <c r="R175" s="16" t="s">
        <v>26</v>
      </c>
      <c r="S175" s="37" t="s">
        <v>639</v>
      </c>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c r="JA175" s="11"/>
    </row>
    <row r="176" spans="2:261" s="12" customFormat="1" ht="65.099999999999994" customHeight="1" x14ac:dyDescent="0.25">
      <c r="B176" s="3"/>
      <c r="C176" s="19" t="s">
        <v>266</v>
      </c>
      <c r="D176" s="17" t="s">
        <v>267</v>
      </c>
      <c r="E176" s="62">
        <v>53.4</v>
      </c>
      <c r="F176" s="17">
        <v>3</v>
      </c>
      <c r="G176" s="14">
        <v>52.88</v>
      </c>
      <c r="H176" s="14">
        <v>44.77</v>
      </c>
      <c r="I176" s="14">
        <v>36.67</v>
      </c>
      <c r="J176" s="14"/>
      <c r="K176" s="14">
        <v>57.5</v>
      </c>
      <c r="L176" s="14">
        <v>73.7</v>
      </c>
      <c r="M176" s="14">
        <v>99.92</v>
      </c>
      <c r="N176" s="54"/>
      <c r="O176" s="14">
        <v>23.950362578</v>
      </c>
      <c r="P176" s="31">
        <v>1149.9480060000001</v>
      </c>
      <c r="Q176" s="31" t="s">
        <v>27</v>
      </c>
      <c r="R176" s="17" t="s">
        <v>26</v>
      </c>
      <c r="S176" s="38" t="s">
        <v>640</v>
      </c>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c r="JA176" s="11"/>
    </row>
    <row r="177" spans="2:261" s="12" customFormat="1" ht="65.099999999999994" customHeight="1" x14ac:dyDescent="0.25">
      <c r="B177" s="3"/>
      <c r="C177" s="9" t="s">
        <v>266</v>
      </c>
      <c r="D177" s="16" t="s">
        <v>268</v>
      </c>
      <c r="E177" s="61">
        <v>47.12</v>
      </c>
      <c r="F177" s="16">
        <v>3</v>
      </c>
      <c r="G177" s="15">
        <v>46.64</v>
      </c>
      <c r="H177" s="15">
        <v>39.43</v>
      </c>
      <c r="I177" s="15">
        <v>32.22</v>
      </c>
      <c r="J177" s="14"/>
      <c r="K177" s="15">
        <v>50.31</v>
      </c>
      <c r="L177" s="15">
        <v>64.72</v>
      </c>
      <c r="M177" s="15">
        <v>88.04</v>
      </c>
      <c r="N177" s="54"/>
      <c r="O177" s="15">
        <v>22.872954178000001</v>
      </c>
      <c r="P177" s="15">
        <v>3362.8435792</v>
      </c>
      <c r="Q177" s="15" t="s">
        <v>27</v>
      </c>
      <c r="R177" s="16" t="s">
        <v>26</v>
      </c>
      <c r="S177" s="37" t="s">
        <v>641</v>
      </c>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c r="JA177" s="11"/>
    </row>
    <row r="178" spans="2:261" s="12" customFormat="1" ht="65.099999999999994" customHeight="1" x14ac:dyDescent="0.25">
      <c r="B178" s="3"/>
      <c r="C178" s="19" t="s">
        <v>395</v>
      </c>
      <c r="D178" s="17" t="s">
        <v>269</v>
      </c>
      <c r="E178" s="62">
        <v>10.36</v>
      </c>
      <c r="F178" s="17">
        <v>0</v>
      </c>
      <c r="G178" s="14">
        <v>10.33</v>
      </c>
      <c r="H178" s="14">
        <v>9.17</v>
      </c>
      <c r="I178" s="14">
        <v>8.02</v>
      </c>
      <c r="J178" s="14"/>
      <c r="K178" s="14">
        <v>10.87</v>
      </c>
      <c r="L178" s="14">
        <v>13.17</v>
      </c>
      <c r="M178" s="14">
        <v>16.899999999999999</v>
      </c>
      <c r="N178" s="54"/>
      <c r="O178" s="14">
        <v>30.077979379999999</v>
      </c>
      <c r="P178" s="31">
        <v>30.125883000000002</v>
      </c>
      <c r="Q178" s="31" t="s">
        <v>26</v>
      </c>
      <c r="R178" s="17" t="s">
        <v>26</v>
      </c>
      <c r="S178" s="38" t="s">
        <v>642</v>
      </c>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c r="JA178" s="11"/>
    </row>
    <row r="179" spans="2:261" s="12" customFormat="1" ht="65.099999999999994" customHeight="1" x14ac:dyDescent="0.25">
      <c r="B179" s="3"/>
      <c r="C179" s="9" t="s">
        <v>401</v>
      </c>
      <c r="D179" s="16" t="s">
        <v>270</v>
      </c>
      <c r="E179" s="61">
        <v>62.14</v>
      </c>
      <c r="F179" s="16">
        <v>3</v>
      </c>
      <c r="G179" s="15">
        <v>62.14</v>
      </c>
      <c r="H179" s="15">
        <v>55.03</v>
      </c>
      <c r="I179" s="15">
        <v>47.93</v>
      </c>
      <c r="J179" s="14"/>
      <c r="K179" s="15">
        <v>67.55</v>
      </c>
      <c r="L179" s="15">
        <v>81.75</v>
      </c>
      <c r="M179" s="15">
        <v>104.73</v>
      </c>
      <c r="N179" s="54"/>
      <c r="O179" s="15">
        <v>29.15963416</v>
      </c>
      <c r="P179" s="15">
        <v>765.20212086000004</v>
      </c>
      <c r="Q179" s="15" t="s">
        <v>27</v>
      </c>
      <c r="R179" s="16" t="s">
        <v>26</v>
      </c>
      <c r="S179" s="37" t="s">
        <v>643</v>
      </c>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c r="JA179" s="11"/>
    </row>
    <row r="180" spans="2:261" s="12" customFormat="1" ht="65.099999999999994" customHeight="1" x14ac:dyDescent="0.25">
      <c r="B180" s="3"/>
      <c r="C180" s="19" t="s">
        <v>413</v>
      </c>
      <c r="D180" s="17" t="s">
        <v>271</v>
      </c>
      <c r="E180" s="62">
        <v>3.87</v>
      </c>
      <c r="F180" s="17">
        <v>5</v>
      </c>
      <c r="G180" s="14">
        <v>3.79</v>
      </c>
      <c r="H180" s="14">
        <v>3.07</v>
      </c>
      <c r="I180" s="14">
        <v>2.35</v>
      </c>
      <c r="J180" s="14"/>
      <c r="K180" s="14">
        <v>3.94</v>
      </c>
      <c r="L180" s="14">
        <v>5.37</v>
      </c>
      <c r="M180" s="14">
        <v>7.69</v>
      </c>
      <c r="N180" s="54"/>
      <c r="O180" s="14">
        <v>28.941598987999999</v>
      </c>
      <c r="P180" s="31">
        <v>30.310170524</v>
      </c>
      <c r="Q180" s="31" t="s">
        <v>27</v>
      </c>
      <c r="R180" s="17" t="s">
        <v>26</v>
      </c>
      <c r="S180" s="38" t="s">
        <v>644</v>
      </c>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c r="JA180" s="11"/>
    </row>
    <row r="181" spans="2:261" s="12" customFormat="1" ht="65.099999999999994" customHeight="1" x14ac:dyDescent="0.25">
      <c r="B181" s="3"/>
      <c r="C181" s="9" t="s">
        <v>400</v>
      </c>
      <c r="D181" s="16" t="s">
        <v>272</v>
      </c>
      <c r="E181" s="61">
        <v>10.3</v>
      </c>
      <c r="F181" s="16">
        <v>2</v>
      </c>
      <c r="G181" s="15">
        <v>9.99</v>
      </c>
      <c r="H181" s="15">
        <v>7.46</v>
      </c>
      <c r="I181" s="15">
        <v>4.9400000000000004</v>
      </c>
      <c r="J181" s="14"/>
      <c r="K181" s="15">
        <v>10.37</v>
      </c>
      <c r="L181" s="15">
        <v>15.41</v>
      </c>
      <c r="M181" s="15">
        <v>23.58</v>
      </c>
      <c r="N181" s="54"/>
      <c r="O181" s="15">
        <v>28.953297929000001</v>
      </c>
      <c r="P181" s="15">
        <v>24.178111667</v>
      </c>
      <c r="Q181" s="15" t="s">
        <v>26</v>
      </c>
      <c r="R181" s="16" t="s">
        <v>26</v>
      </c>
      <c r="S181" s="37" t="s">
        <v>645</v>
      </c>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c r="JA181" s="11"/>
    </row>
    <row r="182" spans="2:261" s="12" customFormat="1" ht="65.099999999999994" customHeight="1" x14ac:dyDescent="0.25">
      <c r="B182" s="3"/>
      <c r="C182" s="19" t="s">
        <v>404</v>
      </c>
      <c r="D182" s="17" t="s">
        <v>273</v>
      </c>
      <c r="E182" s="62">
        <v>4.54</v>
      </c>
      <c r="F182" s="17">
        <v>2</v>
      </c>
      <c r="G182" s="14">
        <v>4.3499999999999996</v>
      </c>
      <c r="H182" s="14">
        <v>2.82</v>
      </c>
      <c r="I182" s="14">
        <v>1.29</v>
      </c>
      <c r="J182" s="14"/>
      <c r="K182" s="14">
        <v>4.6500000000000004</v>
      </c>
      <c r="L182" s="14">
        <v>7.7</v>
      </c>
      <c r="M182" s="14">
        <v>12.65</v>
      </c>
      <c r="N182" s="54"/>
      <c r="O182" s="14">
        <v>27.159569243</v>
      </c>
      <c r="P182" s="31">
        <v>36.485786570999998</v>
      </c>
      <c r="Q182" s="31" t="s">
        <v>26</v>
      </c>
      <c r="R182" s="17" t="s">
        <v>26</v>
      </c>
      <c r="S182" s="38" t="s">
        <v>646</v>
      </c>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c r="JA182" s="11"/>
    </row>
    <row r="183" spans="2:261" s="12" customFormat="1" ht="65.099999999999994" customHeight="1" x14ac:dyDescent="0.25">
      <c r="B183" s="3"/>
      <c r="C183" s="9" t="s">
        <v>396</v>
      </c>
      <c r="D183" s="16" t="s">
        <v>275</v>
      </c>
      <c r="E183" s="61">
        <v>44.89</v>
      </c>
      <c r="F183" s="16">
        <v>3</v>
      </c>
      <c r="G183" s="15">
        <v>44.34</v>
      </c>
      <c r="H183" s="15">
        <v>40.92</v>
      </c>
      <c r="I183" s="15">
        <v>37.51</v>
      </c>
      <c r="J183" s="14"/>
      <c r="K183" s="15">
        <v>45.66</v>
      </c>
      <c r="L183" s="15">
        <v>52.48</v>
      </c>
      <c r="M183" s="15">
        <v>63.53</v>
      </c>
      <c r="N183" s="54"/>
      <c r="O183" s="15">
        <v>24.101121039999999</v>
      </c>
      <c r="P183" s="15">
        <v>143.00162533</v>
      </c>
      <c r="Q183" s="15" t="s">
        <v>26</v>
      </c>
      <c r="R183" s="16" t="s">
        <v>26</v>
      </c>
      <c r="S183" s="37" t="s">
        <v>647</v>
      </c>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c r="JA183" s="11"/>
    </row>
    <row r="184" spans="2:261" s="12" customFormat="1" ht="65.099999999999994" customHeight="1" x14ac:dyDescent="0.25">
      <c r="B184" s="3"/>
      <c r="C184" s="19" t="s">
        <v>276</v>
      </c>
      <c r="D184" s="17" t="s">
        <v>277</v>
      </c>
      <c r="E184" s="62">
        <v>12.98</v>
      </c>
      <c r="F184" s="17">
        <v>2</v>
      </c>
      <c r="G184" s="14">
        <v>12.55</v>
      </c>
      <c r="H184" s="14">
        <v>9.1300000000000008</v>
      </c>
      <c r="I184" s="14">
        <v>5.71</v>
      </c>
      <c r="J184" s="14"/>
      <c r="K184" s="14">
        <v>13.11</v>
      </c>
      <c r="L184" s="14">
        <v>19.940000000000001</v>
      </c>
      <c r="M184" s="14">
        <v>30.99</v>
      </c>
      <c r="N184" s="54"/>
      <c r="O184" s="14">
        <v>23.475513152000001</v>
      </c>
      <c r="P184" s="31">
        <v>22.235115429</v>
      </c>
      <c r="Q184" s="31" t="s">
        <v>26</v>
      </c>
      <c r="R184" s="17" t="s">
        <v>26</v>
      </c>
      <c r="S184" s="38" t="s">
        <v>648</v>
      </c>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c r="JA184" s="11"/>
    </row>
    <row r="185" spans="2:261" s="12" customFormat="1" ht="65.099999999999994" customHeight="1" x14ac:dyDescent="0.25">
      <c r="B185" s="3"/>
      <c r="C185" s="9" t="s">
        <v>649</v>
      </c>
      <c r="D185" s="16" t="s">
        <v>650</v>
      </c>
      <c r="E185" s="61">
        <v>77.680000000000007</v>
      </c>
      <c r="F185" s="16">
        <v>9</v>
      </c>
      <c r="G185" s="15">
        <v>73.23</v>
      </c>
      <c r="H185" s="15">
        <v>64.319999999999993</v>
      </c>
      <c r="I185" s="15">
        <v>55.41</v>
      </c>
      <c r="J185" s="14"/>
      <c r="K185" s="15">
        <v>83.09</v>
      </c>
      <c r="L185" s="15">
        <v>100.9</v>
      </c>
      <c r="M185" s="15">
        <v>129.72999999999999</v>
      </c>
      <c r="N185" s="54"/>
      <c r="O185" s="15">
        <v>51.551563321000003</v>
      </c>
      <c r="P185" s="15">
        <v>3.0680904343000002</v>
      </c>
      <c r="Q185" s="15" t="s">
        <v>27</v>
      </c>
      <c r="R185" s="16" t="s">
        <v>27</v>
      </c>
      <c r="S185" s="37" t="s">
        <v>651</v>
      </c>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c r="JA185" s="11"/>
    </row>
    <row r="186" spans="2:261" s="12" customFormat="1" ht="65.099999999999994" customHeight="1" x14ac:dyDescent="0.25">
      <c r="B186" s="3"/>
      <c r="C186" s="19" t="s">
        <v>278</v>
      </c>
      <c r="D186" s="17" t="s">
        <v>279</v>
      </c>
      <c r="E186" s="62">
        <v>1.48</v>
      </c>
      <c r="F186" s="17">
        <v>2</v>
      </c>
      <c r="G186" s="14">
        <v>1.35</v>
      </c>
      <c r="H186" s="14">
        <v>0.98</v>
      </c>
      <c r="I186" s="14">
        <v>0.61</v>
      </c>
      <c r="J186" s="14"/>
      <c r="K186" s="14">
        <v>1.48</v>
      </c>
      <c r="L186" s="14">
        <v>2.21</v>
      </c>
      <c r="M186" s="14">
        <v>3.4</v>
      </c>
      <c r="N186" s="54"/>
      <c r="O186" s="14">
        <v>40.673561362999997</v>
      </c>
      <c r="P186" s="31">
        <v>13.091942095</v>
      </c>
      <c r="Q186" s="31" t="s">
        <v>26</v>
      </c>
      <c r="R186" s="17" t="s">
        <v>26</v>
      </c>
      <c r="S186" s="38" t="s">
        <v>652</v>
      </c>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c r="JA186" s="11"/>
    </row>
    <row r="187" spans="2:261" s="12" customFormat="1" ht="65.099999999999994" customHeight="1" x14ac:dyDescent="0.25">
      <c r="B187" s="3"/>
      <c r="C187" s="9" t="s">
        <v>399</v>
      </c>
      <c r="D187" s="16" t="s">
        <v>392</v>
      </c>
      <c r="E187" s="61">
        <v>1.1299999999999999</v>
      </c>
      <c r="F187" s="16">
        <v>2</v>
      </c>
      <c r="G187" s="15">
        <v>0.98</v>
      </c>
      <c r="H187" s="15">
        <v>0.23</v>
      </c>
      <c r="I187" s="15">
        <v>-0.51</v>
      </c>
      <c r="J187" s="14"/>
      <c r="K187" s="15">
        <v>1.1299999999999999</v>
      </c>
      <c r="L187" s="15">
        <v>2.62</v>
      </c>
      <c r="M187" s="15">
        <v>5.04</v>
      </c>
      <c r="N187" s="54"/>
      <c r="O187" s="15">
        <v>34.406725749000003</v>
      </c>
      <c r="P187" s="15">
        <v>16.900851761999999</v>
      </c>
      <c r="Q187" s="15" t="s">
        <v>26</v>
      </c>
      <c r="R187" s="16" t="s">
        <v>26</v>
      </c>
      <c r="S187" s="37" t="s">
        <v>653</v>
      </c>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c r="JA187" s="11"/>
    </row>
    <row r="188" spans="2:261" s="12" customFormat="1" ht="65.099999999999994" customHeight="1" x14ac:dyDescent="0.25">
      <c r="B188" s="3"/>
      <c r="C188" s="19" t="s">
        <v>280</v>
      </c>
      <c r="D188" s="17" t="s">
        <v>281</v>
      </c>
      <c r="E188" s="62">
        <v>15.44</v>
      </c>
      <c r="F188" s="17">
        <v>3</v>
      </c>
      <c r="G188" s="14">
        <v>14.7</v>
      </c>
      <c r="H188" s="14">
        <v>11.72</v>
      </c>
      <c r="I188" s="14">
        <v>8.74</v>
      </c>
      <c r="J188" s="14"/>
      <c r="K188" s="14">
        <v>15.65</v>
      </c>
      <c r="L188" s="14">
        <v>21.6</v>
      </c>
      <c r="M188" s="14">
        <v>31.23</v>
      </c>
      <c r="N188" s="54"/>
      <c r="O188" s="14">
        <v>28.054400645000001</v>
      </c>
      <c r="P188" s="31">
        <v>294.92584024000001</v>
      </c>
      <c r="Q188" s="31" t="s">
        <v>26</v>
      </c>
      <c r="R188" s="17" t="s">
        <v>26</v>
      </c>
      <c r="S188" s="38" t="s">
        <v>654</v>
      </c>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c r="JA188" s="11"/>
    </row>
    <row r="189" spans="2:261" s="12" customFormat="1" ht="65.099999999999994" customHeight="1" x14ac:dyDescent="0.25">
      <c r="B189" s="3"/>
      <c r="C189" s="9" t="s">
        <v>282</v>
      </c>
      <c r="D189" s="16" t="s">
        <v>283</v>
      </c>
      <c r="E189" s="61" t="s">
        <v>415</v>
      </c>
      <c r="F189" s="16">
        <v>8</v>
      </c>
      <c r="G189" s="15">
        <v>0.27</v>
      </c>
      <c r="H189" s="15">
        <v>0.19</v>
      </c>
      <c r="I189" s="15">
        <v>0.12</v>
      </c>
      <c r="J189" s="14"/>
      <c r="K189" s="15">
        <v>0.45</v>
      </c>
      <c r="L189" s="15">
        <v>0.59</v>
      </c>
      <c r="M189" s="15">
        <v>0.83</v>
      </c>
      <c r="N189" s="54"/>
      <c r="O189" s="15">
        <v>37.921576250000001</v>
      </c>
      <c r="P189" s="15">
        <v>9.8516611905000016</v>
      </c>
      <c r="Q189" s="15" t="s">
        <v>27</v>
      </c>
      <c r="R189" s="16" t="s">
        <v>27</v>
      </c>
      <c r="S189" s="37" t="s">
        <v>655</v>
      </c>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c r="JA189" s="11"/>
    </row>
    <row r="190" spans="2:261" s="12" customFormat="1" ht="65.099999999999994" customHeight="1" x14ac:dyDescent="0.25">
      <c r="B190" s="3"/>
      <c r="C190" s="19" t="s">
        <v>284</v>
      </c>
      <c r="D190" s="17" t="s">
        <v>285</v>
      </c>
      <c r="E190" s="62">
        <v>3.56</v>
      </c>
      <c r="F190" s="17">
        <v>2</v>
      </c>
      <c r="G190" s="14">
        <v>3.46</v>
      </c>
      <c r="H190" s="14">
        <v>1.92</v>
      </c>
      <c r="I190" s="14">
        <v>0.38</v>
      </c>
      <c r="J190" s="14"/>
      <c r="K190" s="14">
        <v>3.6</v>
      </c>
      <c r="L190" s="14">
        <v>6.67</v>
      </c>
      <c r="M190" s="14">
        <v>11.65</v>
      </c>
      <c r="N190" s="54"/>
      <c r="O190" s="14">
        <v>24.829162831000001</v>
      </c>
      <c r="P190" s="31">
        <v>44.441411809999998</v>
      </c>
      <c r="Q190" s="31" t="s">
        <v>26</v>
      </c>
      <c r="R190" s="17" t="s">
        <v>26</v>
      </c>
      <c r="S190" s="38" t="s">
        <v>656</v>
      </c>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c r="JA190" s="11"/>
    </row>
    <row r="191" spans="2:261" s="12" customFormat="1" ht="65.099999999999994" customHeight="1" x14ac:dyDescent="0.25">
      <c r="B191" s="3"/>
      <c r="C191" s="9" t="s">
        <v>286</v>
      </c>
      <c r="D191" s="16" t="s">
        <v>287</v>
      </c>
      <c r="E191" s="61">
        <v>32.54</v>
      </c>
      <c r="F191" s="16">
        <v>2</v>
      </c>
      <c r="G191" s="15">
        <v>31.48</v>
      </c>
      <c r="H191" s="15">
        <v>26.5</v>
      </c>
      <c r="I191" s="15">
        <v>21.53</v>
      </c>
      <c r="J191" s="14"/>
      <c r="K191" s="15">
        <v>32.78</v>
      </c>
      <c r="L191" s="15">
        <v>42.72</v>
      </c>
      <c r="M191" s="15">
        <v>58.81</v>
      </c>
      <c r="N191" s="54"/>
      <c r="O191" s="15">
        <v>25.891601592000001</v>
      </c>
      <c r="P191" s="15">
        <v>495.13425066999997</v>
      </c>
      <c r="Q191" s="15" t="s">
        <v>26</v>
      </c>
      <c r="R191" s="16" t="s">
        <v>26</v>
      </c>
      <c r="S191" s="37" t="s">
        <v>657</v>
      </c>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c r="JA191" s="11"/>
    </row>
    <row r="192" spans="2:261" s="12" customFormat="1" ht="65.099999999999994" customHeight="1" x14ac:dyDescent="0.25">
      <c r="B192" s="3"/>
      <c r="C192" s="19" t="s">
        <v>274</v>
      </c>
      <c r="D192" s="17" t="s">
        <v>288</v>
      </c>
      <c r="E192" s="62">
        <v>6.14</v>
      </c>
      <c r="F192" s="17">
        <v>2</v>
      </c>
      <c r="G192" s="14">
        <v>5.94</v>
      </c>
      <c r="H192" s="14">
        <v>4.13</v>
      </c>
      <c r="I192" s="14">
        <v>2.33</v>
      </c>
      <c r="J192" s="14"/>
      <c r="K192" s="14">
        <v>6.22</v>
      </c>
      <c r="L192" s="14">
        <v>9.82</v>
      </c>
      <c r="M192" s="14">
        <v>15.65</v>
      </c>
      <c r="N192" s="54"/>
      <c r="O192" s="14">
        <v>31.696229411000001</v>
      </c>
      <c r="P192" s="31">
        <v>34.953018285999995</v>
      </c>
      <c r="Q192" s="31" t="s">
        <v>26</v>
      </c>
      <c r="R192" s="17" t="s">
        <v>26</v>
      </c>
      <c r="S192" s="38" t="s">
        <v>658</v>
      </c>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c r="JA192" s="11"/>
    </row>
    <row r="193" spans="2:261" s="12" customFormat="1" ht="65.099999999999994" customHeight="1" x14ac:dyDescent="0.25">
      <c r="B193" s="3"/>
      <c r="C193" s="9" t="s">
        <v>289</v>
      </c>
      <c r="D193" s="16" t="s">
        <v>290</v>
      </c>
      <c r="E193" s="61">
        <v>14.3</v>
      </c>
      <c r="F193" s="16">
        <v>2</v>
      </c>
      <c r="G193" s="15">
        <v>13.81</v>
      </c>
      <c r="H193" s="15">
        <v>11.75</v>
      </c>
      <c r="I193" s="15">
        <v>9.6999999999999993</v>
      </c>
      <c r="J193" s="14"/>
      <c r="K193" s="15">
        <v>14.39</v>
      </c>
      <c r="L193" s="15">
        <v>18.489999999999998</v>
      </c>
      <c r="M193" s="15">
        <v>25.14</v>
      </c>
      <c r="N193" s="54"/>
      <c r="O193" s="15">
        <v>27.972406265</v>
      </c>
      <c r="P193" s="15">
        <v>351.38066976000005</v>
      </c>
      <c r="Q193" s="15" t="s">
        <v>26</v>
      </c>
      <c r="R193" s="16" t="s">
        <v>26</v>
      </c>
      <c r="S193" s="37" t="s">
        <v>659</v>
      </c>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c r="JA193" s="11"/>
    </row>
    <row r="194" spans="2:261" s="12" customFormat="1" ht="65.099999999999994" customHeight="1" x14ac:dyDescent="0.25">
      <c r="B194" s="3"/>
      <c r="C194" s="19" t="s">
        <v>291</v>
      </c>
      <c r="D194" s="17" t="s">
        <v>292</v>
      </c>
      <c r="E194" s="62" t="s">
        <v>107</v>
      </c>
      <c r="F194" s="17">
        <v>2</v>
      </c>
      <c r="G194" s="14" t="s">
        <v>107</v>
      </c>
      <c r="H194" s="14" t="s">
        <v>107</v>
      </c>
      <c r="I194" s="14" t="s">
        <v>107</v>
      </c>
      <c r="J194" s="14"/>
      <c r="K194" s="14" t="s">
        <v>107</v>
      </c>
      <c r="L194" s="14" t="s">
        <v>107</v>
      </c>
      <c r="M194" s="14" t="s">
        <v>107</v>
      </c>
      <c r="N194" s="54"/>
      <c r="O194" s="14" t="s">
        <v>107</v>
      </c>
      <c r="P194" s="31" t="s">
        <v>107</v>
      </c>
      <c r="Q194" s="31" t="s">
        <v>107</v>
      </c>
      <c r="R194" s="17" t="s">
        <v>107</v>
      </c>
      <c r="S194" s="38" t="s">
        <v>108</v>
      </c>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c r="JA194" s="11"/>
    </row>
    <row r="195" spans="2:261" s="12" customFormat="1" ht="65.099999999999994" customHeight="1" x14ac:dyDescent="0.25">
      <c r="B195" s="3"/>
      <c r="C195" s="9" t="s">
        <v>293</v>
      </c>
      <c r="D195" s="16" t="s">
        <v>294</v>
      </c>
      <c r="E195" s="61">
        <v>6.15</v>
      </c>
      <c r="F195" s="16">
        <v>2</v>
      </c>
      <c r="G195" s="15">
        <v>5.98</v>
      </c>
      <c r="H195" s="15">
        <v>5.05</v>
      </c>
      <c r="I195" s="15">
        <v>4.12</v>
      </c>
      <c r="J195" s="14"/>
      <c r="K195" s="15">
        <v>6.19</v>
      </c>
      <c r="L195" s="15">
        <v>8.0399999999999991</v>
      </c>
      <c r="M195" s="15">
        <v>11.04</v>
      </c>
      <c r="N195" s="54"/>
      <c r="O195" s="15">
        <v>31.307310457</v>
      </c>
      <c r="P195" s="15">
        <v>25.483485999999999</v>
      </c>
      <c r="Q195" s="15" t="s">
        <v>26</v>
      </c>
      <c r="R195" s="16" t="s">
        <v>26</v>
      </c>
      <c r="S195" s="37" t="s">
        <v>660</v>
      </c>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c r="JA195" s="11"/>
    </row>
    <row r="196" spans="2:261" s="12" customFormat="1" ht="65.099999999999994" customHeight="1" x14ac:dyDescent="0.25">
      <c r="B196" s="3"/>
      <c r="C196" s="19" t="s">
        <v>293</v>
      </c>
      <c r="D196" s="17" t="s">
        <v>295</v>
      </c>
      <c r="E196" s="62">
        <v>31.19</v>
      </c>
      <c r="F196" s="17">
        <v>2</v>
      </c>
      <c r="G196" s="14">
        <v>30</v>
      </c>
      <c r="H196" s="14">
        <v>24.85</v>
      </c>
      <c r="I196" s="14">
        <v>19.71</v>
      </c>
      <c r="J196" s="14"/>
      <c r="K196" s="14">
        <v>31.19</v>
      </c>
      <c r="L196" s="14">
        <v>41.47</v>
      </c>
      <c r="M196" s="14">
        <v>58.12</v>
      </c>
      <c r="N196" s="54"/>
      <c r="O196" s="14">
        <v>31.379960624999999</v>
      </c>
      <c r="P196" s="31">
        <v>115.62625676</v>
      </c>
      <c r="Q196" s="31" t="s">
        <v>26</v>
      </c>
      <c r="R196" s="17" t="s">
        <v>26</v>
      </c>
      <c r="S196" s="38" t="s">
        <v>661</v>
      </c>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c r="JA196" s="11"/>
    </row>
    <row r="197" spans="2:261" s="12" customFormat="1" ht="65.099999999999994" customHeight="1" x14ac:dyDescent="0.25">
      <c r="B197" s="3"/>
      <c r="C197" s="9" t="s">
        <v>296</v>
      </c>
      <c r="D197" s="16" t="s">
        <v>297</v>
      </c>
      <c r="E197" s="61">
        <v>25.81</v>
      </c>
      <c r="F197" s="16">
        <v>2</v>
      </c>
      <c r="G197" s="15">
        <v>25.74</v>
      </c>
      <c r="H197" s="15">
        <v>23.71</v>
      </c>
      <c r="I197" s="15">
        <v>21.69</v>
      </c>
      <c r="J197" s="14"/>
      <c r="K197" s="15">
        <v>26.14</v>
      </c>
      <c r="L197" s="15">
        <v>30.18</v>
      </c>
      <c r="M197" s="15">
        <v>36.72</v>
      </c>
      <c r="N197" s="54"/>
      <c r="O197" s="15">
        <v>44.286817020999997</v>
      </c>
      <c r="P197" s="15">
        <v>209.72702509999999</v>
      </c>
      <c r="Q197" s="15" t="s">
        <v>26</v>
      </c>
      <c r="R197" s="16" t="s">
        <v>26</v>
      </c>
      <c r="S197" s="37" t="s">
        <v>662</v>
      </c>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c r="JA197" s="11"/>
    </row>
    <row r="198" spans="2:261" s="12" customFormat="1" ht="65.099999999999994" customHeight="1" x14ac:dyDescent="0.25">
      <c r="B198" s="3"/>
      <c r="C198" s="19" t="s">
        <v>298</v>
      </c>
      <c r="D198" s="17" t="s">
        <v>299</v>
      </c>
      <c r="E198" s="62">
        <v>20.7</v>
      </c>
      <c r="F198" s="17">
        <v>7</v>
      </c>
      <c r="G198" s="14">
        <v>20.28</v>
      </c>
      <c r="H198" s="14">
        <v>17.75</v>
      </c>
      <c r="I198" s="14">
        <v>15.23</v>
      </c>
      <c r="J198" s="14"/>
      <c r="K198" s="14">
        <v>21.91</v>
      </c>
      <c r="L198" s="14">
        <v>26.95</v>
      </c>
      <c r="M198" s="14">
        <v>35.11</v>
      </c>
      <c r="N198" s="54"/>
      <c r="O198" s="14">
        <v>54.660004119</v>
      </c>
      <c r="P198" s="31">
        <v>48.333154429000004</v>
      </c>
      <c r="Q198" s="31" t="s">
        <v>27</v>
      </c>
      <c r="R198" s="17" t="s">
        <v>27</v>
      </c>
      <c r="S198" s="38" t="s">
        <v>663</v>
      </c>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c r="JA198" s="11"/>
    </row>
    <row r="199" spans="2:261" s="12" customFormat="1" ht="65.099999999999994" customHeight="1" x14ac:dyDescent="0.25">
      <c r="B199" s="3"/>
      <c r="C199" s="9" t="s">
        <v>664</v>
      </c>
      <c r="D199" s="16" t="s">
        <v>665</v>
      </c>
      <c r="E199" s="61">
        <v>55.64</v>
      </c>
      <c r="F199" s="16">
        <v>0</v>
      </c>
      <c r="G199" s="15">
        <v>55.4</v>
      </c>
      <c r="H199" s="15">
        <v>42.96</v>
      </c>
      <c r="I199" s="15">
        <v>30.53</v>
      </c>
      <c r="J199" s="14"/>
      <c r="K199" s="15">
        <v>59</v>
      </c>
      <c r="L199" s="15">
        <v>83.86</v>
      </c>
      <c r="M199" s="15">
        <v>124.1</v>
      </c>
      <c r="N199" s="54"/>
      <c r="O199" s="15">
        <v>31.185050291</v>
      </c>
      <c r="P199" s="15">
        <v>4.1589851681000001</v>
      </c>
      <c r="Q199" s="15" t="s">
        <v>26</v>
      </c>
      <c r="R199" s="16" t="s">
        <v>26</v>
      </c>
      <c r="S199" s="37" t="s">
        <v>666</v>
      </c>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c r="JA199" s="11"/>
    </row>
    <row r="200" spans="2:261" s="12" customFormat="1" ht="65.099999999999994" customHeight="1" x14ac:dyDescent="0.25">
      <c r="B200" s="3"/>
      <c r="C200" s="19" t="s">
        <v>300</v>
      </c>
      <c r="D200" s="17" t="s">
        <v>301</v>
      </c>
      <c r="E200" s="62">
        <v>10.85</v>
      </c>
      <c r="F200" s="17">
        <v>2</v>
      </c>
      <c r="G200" s="14">
        <v>10.52</v>
      </c>
      <c r="H200" s="14">
        <v>7.82</v>
      </c>
      <c r="I200" s="14">
        <v>5.12</v>
      </c>
      <c r="J200" s="14"/>
      <c r="K200" s="14">
        <v>10.99</v>
      </c>
      <c r="L200" s="14">
        <v>16.38</v>
      </c>
      <c r="M200" s="14">
        <v>25.11</v>
      </c>
      <c r="N200" s="54"/>
      <c r="O200" s="14">
        <v>27.721108531999999</v>
      </c>
      <c r="P200" s="31">
        <v>19.347910951999999</v>
      </c>
      <c r="Q200" s="31" t="s">
        <v>26</v>
      </c>
      <c r="R200" s="17" t="s">
        <v>26</v>
      </c>
      <c r="S200" s="38" t="s">
        <v>667</v>
      </c>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c r="JA200" s="11"/>
    </row>
    <row r="201" spans="2:261" s="12" customFormat="1" ht="65.099999999999994" customHeight="1" x14ac:dyDescent="0.25">
      <c r="B201" s="3"/>
      <c r="C201" s="9" t="s">
        <v>418</v>
      </c>
      <c r="D201" s="16" t="s">
        <v>302</v>
      </c>
      <c r="E201" s="61">
        <v>4.08</v>
      </c>
      <c r="F201" s="16">
        <v>2</v>
      </c>
      <c r="G201" s="15">
        <v>3.95</v>
      </c>
      <c r="H201" s="15">
        <v>2.87</v>
      </c>
      <c r="I201" s="15">
        <v>1.79</v>
      </c>
      <c r="J201" s="14"/>
      <c r="K201" s="15">
        <v>4.13</v>
      </c>
      <c r="L201" s="15">
        <v>6.28</v>
      </c>
      <c r="M201" s="15">
        <v>9.76</v>
      </c>
      <c r="N201" s="54"/>
      <c r="O201" s="15">
        <v>29.329115905999998</v>
      </c>
      <c r="P201" s="15">
        <v>133.93384824</v>
      </c>
      <c r="Q201" s="15" t="s">
        <v>26</v>
      </c>
      <c r="R201" s="16" t="s">
        <v>26</v>
      </c>
      <c r="S201" s="37" t="s">
        <v>668</v>
      </c>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c r="JA201" s="11"/>
    </row>
    <row r="202" spans="2:261" s="12" customFormat="1" ht="65.099999999999994" customHeight="1" x14ac:dyDescent="0.25">
      <c r="B202" s="3"/>
      <c r="C202" s="19" t="s">
        <v>303</v>
      </c>
      <c r="D202" s="17" t="s">
        <v>304</v>
      </c>
      <c r="E202" s="62">
        <v>5.54</v>
      </c>
      <c r="F202" s="17">
        <v>2</v>
      </c>
      <c r="G202" s="14">
        <v>5.35</v>
      </c>
      <c r="H202" s="14">
        <v>1.39</v>
      </c>
      <c r="I202" s="14">
        <v>-2.56</v>
      </c>
      <c r="J202" s="14"/>
      <c r="K202" s="14">
        <v>5.69</v>
      </c>
      <c r="L202" s="14">
        <v>13.6</v>
      </c>
      <c r="M202" s="14">
        <v>26.4</v>
      </c>
      <c r="N202" s="54"/>
      <c r="O202" s="14">
        <v>27.686231292999999</v>
      </c>
      <c r="P202" s="31">
        <v>136.41607386000001</v>
      </c>
      <c r="Q202" s="31" t="s">
        <v>26</v>
      </c>
      <c r="R202" s="17" t="s">
        <v>26</v>
      </c>
      <c r="S202" s="38" t="s">
        <v>669</v>
      </c>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c r="JA202" s="11"/>
    </row>
    <row r="203" spans="2:261" s="12" customFormat="1" ht="65.099999999999994" customHeight="1" x14ac:dyDescent="0.25">
      <c r="B203" s="3"/>
      <c r="C203" s="9" t="s">
        <v>305</v>
      </c>
      <c r="D203" s="16" t="s">
        <v>306</v>
      </c>
      <c r="E203" s="61">
        <v>16.600000000000001</v>
      </c>
      <c r="F203" s="16">
        <v>3</v>
      </c>
      <c r="G203" s="15">
        <v>16.2</v>
      </c>
      <c r="H203" s="15">
        <v>14.31</v>
      </c>
      <c r="I203" s="15">
        <v>12.43</v>
      </c>
      <c r="J203" s="14"/>
      <c r="K203" s="15">
        <v>16.82</v>
      </c>
      <c r="L203" s="15">
        <v>20.58</v>
      </c>
      <c r="M203" s="15">
        <v>26.68</v>
      </c>
      <c r="N203" s="54"/>
      <c r="O203" s="15">
        <v>35.932226833999998</v>
      </c>
      <c r="P203" s="15">
        <v>60.410702381</v>
      </c>
      <c r="Q203" s="15" t="s">
        <v>27</v>
      </c>
      <c r="R203" s="16" t="s">
        <v>26</v>
      </c>
      <c r="S203" s="37" t="s">
        <v>670</v>
      </c>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c r="JA203" s="11"/>
    </row>
    <row r="204" spans="2:261" s="12" customFormat="1" ht="65.099999999999994" customHeight="1" x14ac:dyDescent="0.25">
      <c r="B204" s="3"/>
      <c r="C204" s="19" t="s">
        <v>307</v>
      </c>
      <c r="D204" s="17" t="s">
        <v>308</v>
      </c>
      <c r="E204" s="62">
        <v>16.79</v>
      </c>
      <c r="F204" s="17">
        <v>2</v>
      </c>
      <c r="G204" s="14">
        <v>15.92</v>
      </c>
      <c r="H204" s="14">
        <v>12.18</v>
      </c>
      <c r="I204" s="14">
        <v>8.44</v>
      </c>
      <c r="J204" s="14"/>
      <c r="K204" s="14">
        <v>16.93</v>
      </c>
      <c r="L204" s="14">
        <v>24.4</v>
      </c>
      <c r="M204" s="14">
        <v>36.5</v>
      </c>
      <c r="N204" s="54"/>
      <c r="O204" s="14">
        <v>34.211643690000002</v>
      </c>
      <c r="P204" s="31">
        <v>355.53192604999998</v>
      </c>
      <c r="Q204" s="31" t="s">
        <v>26</v>
      </c>
      <c r="R204" s="17" t="s">
        <v>26</v>
      </c>
      <c r="S204" s="38" t="s">
        <v>671</v>
      </c>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c r="JA204" s="11"/>
    </row>
    <row r="205" spans="2:261" s="12" customFormat="1" ht="65.099999999999994" customHeight="1" x14ac:dyDescent="0.25">
      <c r="B205" s="3"/>
      <c r="C205" s="9" t="s">
        <v>672</v>
      </c>
      <c r="D205" s="16" t="s">
        <v>673</v>
      </c>
      <c r="E205" s="61">
        <v>39.78</v>
      </c>
      <c r="F205" s="16">
        <v>3</v>
      </c>
      <c r="G205" s="15">
        <v>38.64</v>
      </c>
      <c r="H205" s="15">
        <v>33.6</v>
      </c>
      <c r="I205" s="15">
        <v>28.57</v>
      </c>
      <c r="J205" s="14"/>
      <c r="K205" s="15">
        <v>40.24</v>
      </c>
      <c r="L205" s="15">
        <v>50.3</v>
      </c>
      <c r="M205" s="15">
        <v>66.58</v>
      </c>
      <c r="N205" s="54"/>
      <c r="O205" s="15">
        <v>38.989916045999998</v>
      </c>
      <c r="P205" s="15">
        <v>2.7991364371</v>
      </c>
      <c r="Q205" s="15" t="s">
        <v>27</v>
      </c>
      <c r="R205" s="16" t="s">
        <v>26</v>
      </c>
      <c r="S205" s="37" t="s">
        <v>674</v>
      </c>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c r="JA205" s="11"/>
    </row>
    <row r="206" spans="2:261" s="12" customFormat="1" ht="65.099999999999994" customHeight="1" x14ac:dyDescent="0.25">
      <c r="B206" s="3"/>
      <c r="C206" s="19" t="s">
        <v>309</v>
      </c>
      <c r="D206" s="17" t="s">
        <v>310</v>
      </c>
      <c r="E206" s="62">
        <v>49.5</v>
      </c>
      <c r="F206" s="17">
        <v>1</v>
      </c>
      <c r="G206" s="14">
        <v>47.26</v>
      </c>
      <c r="H206" s="14">
        <v>40.15</v>
      </c>
      <c r="I206" s="14">
        <v>33.049999999999997</v>
      </c>
      <c r="J206" s="14"/>
      <c r="K206" s="14">
        <v>51.32</v>
      </c>
      <c r="L206" s="14">
        <v>65.52</v>
      </c>
      <c r="M206" s="14">
        <v>88.5</v>
      </c>
      <c r="N206" s="54"/>
      <c r="O206" s="14">
        <v>43.707669473999999</v>
      </c>
      <c r="P206" s="31">
        <v>77.304216590999999</v>
      </c>
      <c r="Q206" s="31" t="s">
        <v>26</v>
      </c>
      <c r="R206" s="17" t="s">
        <v>26</v>
      </c>
      <c r="S206" s="38" t="s">
        <v>675</v>
      </c>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c r="JA206" s="11"/>
    </row>
    <row r="207" spans="2:261" s="12" customFormat="1" ht="65.099999999999994" customHeight="1" x14ac:dyDescent="0.25">
      <c r="B207" s="3"/>
      <c r="C207" s="9" t="s">
        <v>311</v>
      </c>
      <c r="D207" s="16" t="s">
        <v>312</v>
      </c>
      <c r="E207" s="61">
        <v>41.83</v>
      </c>
      <c r="F207" s="16">
        <v>2</v>
      </c>
      <c r="G207" s="15">
        <v>41.16</v>
      </c>
      <c r="H207" s="15">
        <v>34.409999999999997</v>
      </c>
      <c r="I207" s="15">
        <v>27.67</v>
      </c>
      <c r="J207" s="14"/>
      <c r="K207" s="15">
        <v>42.55</v>
      </c>
      <c r="L207" s="15">
        <v>56.03</v>
      </c>
      <c r="M207" s="15">
        <v>77.849999999999994</v>
      </c>
      <c r="N207" s="54"/>
      <c r="O207" s="15">
        <v>27.465241243000001</v>
      </c>
      <c r="P207" s="15">
        <v>27.477599327</v>
      </c>
      <c r="Q207" s="15" t="s">
        <v>26</v>
      </c>
      <c r="R207" s="16" t="s">
        <v>26</v>
      </c>
      <c r="S207" s="37" t="s">
        <v>676</v>
      </c>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c r="JA207" s="11"/>
    </row>
    <row r="208" spans="2:261" s="12" customFormat="1" ht="65.099999999999994" customHeight="1" x14ac:dyDescent="0.25">
      <c r="B208" s="3"/>
      <c r="C208" s="19" t="s">
        <v>434</v>
      </c>
      <c r="D208" s="17" t="s">
        <v>313</v>
      </c>
      <c r="E208" s="62">
        <v>11.23</v>
      </c>
      <c r="F208" s="17">
        <v>9</v>
      </c>
      <c r="G208" s="14">
        <v>10.59</v>
      </c>
      <c r="H208" s="14">
        <v>8.67</v>
      </c>
      <c r="I208" s="14">
        <v>6.76</v>
      </c>
      <c r="J208" s="14"/>
      <c r="K208" s="14">
        <v>11.43</v>
      </c>
      <c r="L208" s="14">
        <v>15.25</v>
      </c>
      <c r="M208" s="14">
        <v>21.44</v>
      </c>
      <c r="N208" s="54"/>
      <c r="O208" s="14">
        <v>57.486401350000001</v>
      </c>
      <c r="P208" s="31">
        <v>27.258060059999998</v>
      </c>
      <c r="Q208" s="31" t="s">
        <v>27</v>
      </c>
      <c r="R208" s="17" t="s">
        <v>27</v>
      </c>
      <c r="S208" s="38" t="s">
        <v>677</v>
      </c>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c r="JA208" s="11"/>
    </row>
    <row r="209" spans="2:261" s="12" customFormat="1" ht="65.099999999999994" customHeight="1" x14ac:dyDescent="0.25">
      <c r="B209" s="3"/>
      <c r="C209" s="9" t="s">
        <v>314</v>
      </c>
      <c r="D209" s="16" t="s">
        <v>315</v>
      </c>
      <c r="E209" s="61">
        <v>52.35</v>
      </c>
      <c r="F209" s="16">
        <v>10</v>
      </c>
      <c r="G209" s="15">
        <v>50.88</v>
      </c>
      <c r="H209" s="15">
        <v>46.96</v>
      </c>
      <c r="I209" s="15">
        <v>43.04</v>
      </c>
      <c r="J209" s="14"/>
      <c r="K209" s="15">
        <v>52.75</v>
      </c>
      <c r="L209" s="15">
        <v>60.58</v>
      </c>
      <c r="M209" s="15">
        <v>73.25</v>
      </c>
      <c r="N209" s="54"/>
      <c r="O209" s="15">
        <v>88.096174406000003</v>
      </c>
      <c r="P209" s="15">
        <v>534.44417310000006</v>
      </c>
      <c r="Q209" s="15" t="s">
        <v>27</v>
      </c>
      <c r="R209" s="16" t="s">
        <v>27</v>
      </c>
      <c r="S209" s="37" t="s">
        <v>678</v>
      </c>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c r="JA209" s="11"/>
    </row>
    <row r="210" spans="2:261" s="12" customFormat="1" ht="65.099999999999994" customHeight="1" x14ac:dyDescent="0.25">
      <c r="B210" s="3"/>
      <c r="C210" s="19" t="s">
        <v>679</v>
      </c>
      <c r="D210" s="17" t="s">
        <v>680</v>
      </c>
      <c r="E210" s="62">
        <v>63.37</v>
      </c>
      <c r="F210" s="17">
        <v>7</v>
      </c>
      <c r="G210" s="14">
        <v>62.07</v>
      </c>
      <c r="H210" s="14">
        <v>56.22</v>
      </c>
      <c r="I210" s="14">
        <v>50.38</v>
      </c>
      <c r="J210" s="14"/>
      <c r="K210" s="14">
        <v>65.81</v>
      </c>
      <c r="L210" s="14">
        <v>77.489999999999995</v>
      </c>
      <c r="M210" s="14">
        <v>96.4</v>
      </c>
      <c r="N210" s="54"/>
      <c r="O210" s="14">
        <v>59.837251367</v>
      </c>
      <c r="P210" s="31">
        <v>3.1457176724</v>
      </c>
      <c r="Q210" s="31" t="s">
        <v>27</v>
      </c>
      <c r="R210" s="17" t="s">
        <v>27</v>
      </c>
      <c r="S210" s="38" t="s">
        <v>681</v>
      </c>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c r="JA210" s="11"/>
    </row>
    <row r="211" spans="2:261" s="12" customFormat="1" ht="65.099999999999994" customHeight="1" x14ac:dyDescent="0.25">
      <c r="B211" s="3"/>
      <c r="C211" s="9" t="s">
        <v>316</v>
      </c>
      <c r="D211" s="16" t="s">
        <v>317</v>
      </c>
      <c r="E211" s="61">
        <v>39.9</v>
      </c>
      <c r="F211" s="16">
        <v>2</v>
      </c>
      <c r="G211" s="15">
        <v>39.18</v>
      </c>
      <c r="H211" s="15">
        <v>36.020000000000003</v>
      </c>
      <c r="I211" s="15">
        <v>32.86</v>
      </c>
      <c r="J211" s="14"/>
      <c r="K211" s="15">
        <v>40.1</v>
      </c>
      <c r="L211" s="15">
        <v>46.41</v>
      </c>
      <c r="M211" s="15">
        <v>56.63</v>
      </c>
      <c r="N211" s="54"/>
      <c r="O211" s="15">
        <v>34.430887935000001</v>
      </c>
      <c r="P211" s="15">
        <v>147.05787776</v>
      </c>
      <c r="Q211" s="15" t="s">
        <v>26</v>
      </c>
      <c r="R211" s="16" t="s">
        <v>26</v>
      </c>
      <c r="S211" s="37" t="s">
        <v>682</v>
      </c>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c r="JA211" s="11"/>
    </row>
    <row r="212" spans="2:261" s="12" customFormat="1" ht="65.099999999999994" customHeight="1" x14ac:dyDescent="0.25">
      <c r="B212" s="3"/>
      <c r="C212" s="19" t="s">
        <v>318</v>
      </c>
      <c r="D212" s="17" t="s">
        <v>319</v>
      </c>
      <c r="E212" s="62">
        <v>270.60000000000002</v>
      </c>
      <c r="F212" s="17">
        <v>3</v>
      </c>
      <c r="G212" s="14">
        <v>268.7</v>
      </c>
      <c r="H212" s="14">
        <v>247.13</v>
      </c>
      <c r="I212" s="14">
        <v>225.56</v>
      </c>
      <c r="J212" s="14"/>
      <c r="K212" s="14">
        <v>281.16000000000003</v>
      </c>
      <c r="L212" s="14">
        <v>324.29000000000002</v>
      </c>
      <c r="M212" s="14">
        <v>394.08</v>
      </c>
      <c r="N212" s="54"/>
      <c r="O212" s="14">
        <v>42.170853692999998</v>
      </c>
      <c r="P212" s="31">
        <v>51.342067362000002</v>
      </c>
      <c r="Q212" s="31" t="s">
        <v>27</v>
      </c>
      <c r="R212" s="17" t="s">
        <v>26</v>
      </c>
      <c r="S212" s="38" t="s">
        <v>683</v>
      </c>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c r="JA212" s="11"/>
    </row>
    <row r="213" spans="2:261" s="12" customFormat="1" ht="65.099999999999994" customHeight="1" x14ac:dyDescent="0.25">
      <c r="B213" s="3"/>
      <c r="C213" s="9" t="s">
        <v>320</v>
      </c>
      <c r="D213" s="16" t="s">
        <v>321</v>
      </c>
      <c r="E213" s="61">
        <v>37</v>
      </c>
      <c r="F213" s="16">
        <v>5</v>
      </c>
      <c r="G213" s="15">
        <v>35.630000000000003</v>
      </c>
      <c r="H213" s="15">
        <v>28.37</v>
      </c>
      <c r="I213" s="15">
        <v>21.11</v>
      </c>
      <c r="J213" s="14"/>
      <c r="K213" s="15">
        <v>37.46</v>
      </c>
      <c r="L213" s="15">
        <v>51.97</v>
      </c>
      <c r="M213" s="15">
        <v>75.45</v>
      </c>
      <c r="N213" s="54"/>
      <c r="O213" s="15">
        <v>31.017059368999998</v>
      </c>
      <c r="P213" s="15">
        <v>26.825865381</v>
      </c>
      <c r="Q213" s="15" t="s">
        <v>27</v>
      </c>
      <c r="R213" s="16" t="s">
        <v>26</v>
      </c>
      <c r="S213" s="37" t="s">
        <v>684</v>
      </c>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c r="JA213" s="11"/>
    </row>
    <row r="214" spans="2:261" s="12" customFormat="1" ht="65.099999999999994" customHeight="1" x14ac:dyDescent="0.25">
      <c r="B214" s="3"/>
      <c r="C214" s="19" t="s">
        <v>322</v>
      </c>
      <c r="D214" s="17" t="s">
        <v>323</v>
      </c>
      <c r="E214" s="62">
        <v>31</v>
      </c>
      <c r="F214" s="17">
        <v>3</v>
      </c>
      <c r="G214" s="14">
        <v>30.16</v>
      </c>
      <c r="H214" s="14">
        <v>27.87</v>
      </c>
      <c r="I214" s="14">
        <v>25.58</v>
      </c>
      <c r="J214" s="14"/>
      <c r="K214" s="14">
        <v>31.18</v>
      </c>
      <c r="L214" s="14">
        <v>35.75</v>
      </c>
      <c r="M214" s="14">
        <v>43.16</v>
      </c>
      <c r="N214" s="54"/>
      <c r="O214" s="14">
        <v>49.729515900000003</v>
      </c>
      <c r="P214" s="31">
        <v>254.00535733000001</v>
      </c>
      <c r="Q214" s="31" t="s">
        <v>26</v>
      </c>
      <c r="R214" s="17" t="s">
        <v>26</v>
      </c>
      <c r="S214" s="38" t="s">
        <v>685</v>
      </c>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c r="JA214" s="11"/>
    </row>
    <row r="215" spans="2:261" s="12" customFormat="1" ht="65.099999999999994" customHeight="1" x14ac:dyDescent="0.25">
      <c r="B215" s="3"/>
      <c r="C215" s="9" t="s">
        <v>324</v>
      </c>
      <c r="D215" s="16" t="s">
        <v>325</v>
      </c>
      <c r="E215" s="61">
        <v>19.75</v>
      </c>
      <c r="F215" s="16">
        <v>2</v>
      </c>
      <c r="G215" s="15">
        <v>19.41</v>
      </c>
      <c r="H215" s="15">
        <v>13.37</v>
      </c>
      <c r="I215" s="15">
        <v>7.34</v>
      </c>
      <c r="J215" s="14"/>
      <c r="K215" s="15">
        <v>20.53</v>
      </c>
      <c r="L215" s="15">
        <v>32.590000000000003</v>
      </c>
      <c r="M215" s="15">
        <v>52.11</v>
      </c>
      <c r="N215" s="54"/>
      <c r="O215" s="15">
        <v>26.640236867999999</v>
      </c>
      <c r="P215" s="15">
        <v>143.84720837999998</v>
      </c>
      <c r="Q215" s="15" t="s">
        <v>26</v>
      </c>
      <c r="R215" s="16" t="s">
        <v>26</v>
      </c>
      <c r="S215" s="37" t="s">
        <v>686</v>
      </c>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c r="JA215" s="11"/>
    </row>
    <row r="216" spans="2:261" s="12" customFormat="1" ht="65.099999999999994" customHeight="1" x14ac:dyDescent="0.25">
      <c r="B216" s="3"/>
      <c r="C216" s="19" t="s">
        <v>326</v>
      </c>
      <c r="D216" s="17" t="s">
        <v>327</v>
      </c>
      <c r="E216" s="62">
        <v>65.5</v>
      </c>
      <c r="F216" s="17">
        <v>7</v>
      </c>
      <c r="G216" s="14">
        <v>64.239999999999995</v>
      </c>
      <c r="H216" s="14">
        <v>57.15</v>
      </c>
      <c r="I216" s="14">
        <v>50.06</v>
      </c>
      <c r="J216" s="14"/>
      <c r="K216" s="14">
        <v>69.98</v>
      </c>
      <c r="L216" s="14">
        <v>84.15</v>
      </c>
      <c r="M216" s="14">
        <v>107.08</v>
      </c>
      <c r="N216" s="54"/>
      <c r="O216" s="14">
        <v>58.441719464999998</v>
      </c>
      <c r="P216" s="31">
        <v>79.179516221</v>
      </c>
      <c r="Q216" s="31" t="s">
        <v>27</v>
      </c>
      <c r="R216" s="17" t="s">
        <v>27</v>
      </c>
      <c r="S216" s="38" t="s">
        <v>687</v>
      </c>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c r="JA216" s="11"/>
    </row>
    <row r="217" spans="2:261" s="12" customFormat="1" ht="65.099999999999994" customHeight="1" x14ac:dyDescent="0.25">
      <c r="B217" s="3"/>
      <c r="C217" s="9" t="s">
        <v>328</v>
      </c>
      <c r="D217" s="16" t="s">
        <v>329</v>
      </c>
      <c r="E217" s="61">
        <v>19.8</v>
      </c>
      <c r="F217" s="16">
        <v>6</v>
      </c>
      <c r="G217" s="15">
        <v>19.41</v>
      </c>
      <c r="H217" s="15">
        <v>17.27</v>
      </c>
      <c r="I217" s="15">
        <v>15.13</v>
      </c>
      <c r="J217" s="14"/>
      <c r="K217" s="15">
        <v>20.04</v>
      </c>
      <c r="L217" s="15">
        <v>24.31</v>
      </c>
      <c r="M217" s="15">
        <v>31.22</v>
      </c>
      <c r="N217" s="54"/>
      <c r="O217" s="15">
        <v>62.331964886000002</v>
      </c>
      <c r="P217" s="15">
        <v>224.01835748000002</v>
      </c>
      <c r="Q217" s="15" t="s">
        <v>26</v>
      </c>
      <c r="R217" s="16" t="s">
        <v>27</v>
      </c>
      <c r="S217" s="37" t="s">
        <v>688</v>
      </c>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c r="JA217" s="11"/>
    </row>
    <row r="218" spans="2:261" s="12" customFormat="1" ht="65.099999999999994" customHeight="1" x14ac:dyDescent="0.25">
      <c r="B218" s="3"/>
      <c r="C218" s="19" t="s">
        <v>330</v>
      </c>
      <c r="D218" s="17" t="s">
        <v>331</v>
      </c>
      <c r="E218" s="62">
        <v>33.4</v>
      </c>
      <c r="F218" s="17">
        <v>2</v>
      </c>
      <c r="G218" s="14">
        <v>31.7</v>
      </c>
      <c r="H218" s="14">
        <v>26.04</v>
      </c>
      <c r="I218" s="14">
        <v>20.39</v>
      </c>
      <c r="J218" s="14"/>
      <c r="K218" s="14">
        <v>33.799999999999997</v>
      </c>
      <c r="L218" s="14">
        <v>45.1</v>
      </c>
      <c r="M218" s="14">
        <v>63.39</v>
      </c>
      <c r="N218" s="54"/>
      <c r="O218" s="14">
        <v>35.174126350999998</v>
      </c>
      <c r="P218" s="31">
        <v>281.59277780999997</v>
      </c>
      <c r="Q218" s="31" t="s">
        <v>26</v>
      </c>
      <c r="R218" s="17" t="s">
        <v>26</v>
      </c>
      <c r="S218" s="38" t="s">
        <v>689</v>
      </c>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c r="JA218" s="11"/>
    </row>
    <row r="219" spans="2:261" s="12" customFormat="1" ht="65.099999999999994" customHeight="1" x14ac:dyDescent="0.25">
      <c r="B219" s="3"/>
      <c r="C219" s="9" t="s">
        <v>332</v>
      </c>
      <c r="D219" s="16" t="s">
        <v>333</v>
      </c>
      <c r="E219" s="61">
        <v>9.9499999999999993</v>
      </c>
      <c r="F219" s="16">
        <v>2</v>
      </c>
      <c r="G219" s="15">
        <v>9.75</v>
      </c>
      <c r="H219" s="15">
        <v>7.68</v>
      </c>
      <c r="I219" s="15">
        <v>5.61</v>
      </c>
      <c r="J219" s="14"/>
      <c r="K219" s="15">
        <v>10.08</v>
      </c>
      <c r="L219" s="15">
        <v>14.21</v>
      </c>
      <c r="M219" s="15">
        <v>20.9</v>
      </c>
      <c r="N219" s="54"/>
      <c r="O219" s="15">
        <v>22.416950807999999</v>
      </c>
      <c r="P219" s="15">
        <v>29.051128713999997</v>
      </c>
      <c r="Q219" s="15" t="s">
        <v>26</v>
      </c>
      <c r="R219" s="16" t="s">
        <v>26</v>
      </c>
      <c r="S219" s="37" t="s">
        <v>690</v>
      </c>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c r="JA219" s="11"/>
    </row>
    <row r="220" spans="2:261" s="12" customFormat="1" ht="65.099999999999994" customHeight="1" x14ac:dyDescent="0.25">
      <c r="B220" s="3"/>
      <c r="C220" s="19" t="s">
        <v>334</v>
      </c>
      <c r="D220" s="17" t="s">
        <v>335</v>
      </c>
      <c r="E220" s="62">
        <v>15.27</v>
      </c>
      <c r="F220" s="17">
        <v>5</v>
      </c>
      <c r="G220" s="14">
        <v>14.31</v>
      </c>
      <c r="H220" s="14">
        <v>12.03</v>
      </c>
      <c r="I220" s="14">
        <v>9.76</v>
      </c>
      <c r="J220" s="14"/>
      <c r="K220" s="14">
        <v>15.3</v>
      </c>
      <c r="L220" s="14">
        <v>19.84</v>
      </c>
      <c r="M220" s="14">
        <v>27.2</v>
      </c>
      <c r="N220" s="54"/>
      <c r="O220" s="14">
        <v>34.354226922000002</v>
      </c>
      <c r="P220" s="31">
        <v>24.468077618999999</v>
      </c>
      <c r="Q220" s="31" t="s">
        <v>27</v>
      </c>
      <c r="R220" s="17" t="s">
        <v>26</v>
      </c>
      <c r="S220" s="38" t="s">
        <v>691</v>
      </c>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c r="JA220" s="11"/>
    </row>
    <row r="221" spans="2:261" s="12" customFormat="1" ht="65.099999999999994" customHeight="1" x14ac:dyDescent="0.25">
      <c r="B221" s="3"/>
      <c r="C221" s="9" t="s">
        <v>692</v>
      </c>
      <c r="D221" s="16" t="s">
        <v>693</v>
      </c>
      <c r="E221" s="61">
        <v>95.66</v>
      </c>
      <c r="F221" s="16">
        <v>10</v>
      </c>
      <c r="G221" s="15">
        <v>89.66</v>
      </c>
      <c r="H221" s="15">
        <v>82.54</v>
      </c>
      <c r="I221" s="15">
        <v>75.42</v>
      </c>
      <c r="J221" s="14"/>
      <c r="K221" s="15">
        <v>99.49</v>
      </c>
      <c r="L221" s="15">
        <v>113.72</v>
      </c>
      <c r="M221" s="15">
        <v>136.75</v>
      </c>
      <c r="N221" s="54"/>
      <c r="O221" s="15">
        <v>70.240951812000006</v>
      </c>
      <c r="P221" s="15">
        <v>3.7675967371000003</v>
      </c>
      <c r="Q221" s="15" t="s">
        <v>27</v>
      </c>
      <c r="R221" s="16" t="s">
        <v>27</v>
      </c>
      <c r="S221" s="37" t="s">
        <v>694</v>
      </c>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c r="JA221" s="11"/>
    </row>
    <row r="222" spans="2:261" s="12" customFormat="1" ht="65.099999999999994" customHeight="1" x14ac:dyDescent="0.25">
      <c r="B222" s="3"/>
      <c r="C222" s="19" t="s">
        <v>336</v>
      </c>
      <c r="D222" s="17" t="s">
        <v>337</v>
      </c>
      <c r="E222" s="62">
        <v>30.68</v>
      </c>
      <c r="F222" s="17">
        <v>3</v>
      </c>
      <c r="G222" s="14">
        <v>30.38</v>
      </c>
      <c r="H222" s="14">
        <v>25.57</v>
      </c>
      <c r="I222" s="14">
        <v>20.76</v>
      </c>
      <c r="J222" s="14"/>
      <c r="K222" s="14">
        <v>31.7</v>
      </c>
      <c r="L222" s="14">
        <v>41.31</v>
      </c>
      <c r="M222" s="14">
        <v>56.86</v>
      </c>
      <c r="N222" s="54"/>
      <c r="O222" s="14">
        <v>13.701151587</v>
      </c>
      <c r="P222" s="31">
        <v>457.05994224</v>
      </c>
      <c r="Q222" s="31" t="s">
        <v>27</v>
      </c>
      <c r="R222" s="17" t="s">
        <v>26</v>
      </c>
      <c r="S222" s="38" t="s">
        <v>695</v>
      </c>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c r="JA222" s="11"/>
    </row>
    <row r="223" spans="2:261" s="12" customFormat="1" ht="65.099999999999994" customHeight="1" x14ac:dyDescent="0.25">
      <c r="B223" s="3"/>
      <c r="C223" s="9" t="s">
        <v>338</v>
      </c>
      <c r="D223" s="16" t="s">
        <v>339</v>
      </c>
      <c r="E223" s="61">
        <v>5.33</v>
      </c>
      <c r="F223" s="16">
        <v>2</v>
      </c>
      <c r="G223" s="15">
        <v>5.22</v>
      </c>
      <c r="H223" s="15">
        <v>4.57</v>
      </c>
      <c r="I223" s="15">
        <v>3.93</v>
      </c>
      <c r="J223" s="14"/>
      <c r="K223" s="15">
        <v>5.43</v>
      </c>
      <c r="L223" s="15">
        <v>6.71</v>
      </c>
      <c r="M223" s="15">
        <v>8.7899999999999991</v>
      </c>
      <c r="N223" s="54"/>
      <c r="O223" s="15">
        <v>41.532234334999998</v>
      </c>
      <c r="P223" s="15">
        <v>17.254448238000002</v>
      </c>
      <c r="Q223" s="15" t="s">
        <v>26</v>
      </c>
      <c r="R223" s="16" t="s">
        <v>26</v>
      </c>
      <c r="S223" s="37" t="s">
        <v>696</v>
      </c>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c r="JA223" s="11"/>
    </row>
    <row r="224" spans="2:261" s="12" customFormat="1" ht="65.099999999999994" customHeight="1" x14ac:dyDescent="0.25">
      <c r="B224" s="3"/>
      <c r="C224" s="19" t="s">
        <v>340</v>
      </c>
      <c r="D224" s="17" t="s">
        <v>341</v>
      </c>
      <c r="E224" s="62">
        <v>52.65</v>
      </c>
      <c r="F224" s="17">
        <v>2</v>
      </c>
      <c r="G224" s="14">
        <v>50.54</v>
      </c>
      <c r="H224" s="14">
        <v>45.88</v>
      </c>
      <c r="I224" s="14">
        <v>41.23</v>
      </c>
      <c r="J224" s="14"/>
      <c r="K224" s="14">
        <v>52.65</v>
      </c>
      <c r="L224" s="14">
        <v>61.95</v>
      </c>
      <c r="M224" s="14">
        <v>77.010000000000005</v>
      </c>
      <c r="N224" s="54"/>
      <c r="O224" s="14">
        <v>38.187783725999999</v>
      </c>
      <c r="P224" s="31">
        <v>23.525228428999998</v>
      </c>
      <c r="Q224" s="31" t="s">
        <v>26</v>
      </c>
      <c r="R224" s="17" t="s">
        <v>26</v>
      </c>
      <c r="S224" s="38" t="s">
        <v>697</v>
      </c>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c r="JA224" s="11"/>
    </row>
    <row r="225" spans="2:261" s="12" customFormat="1" ht="65.099999999999994" customHeight="1" x14ac:dyDescent="0.25">
      <c r="B225" s="3"/>
      <c r="C225" s="9" t="s">
        <v>342</v>
      </c>
      <c r="D225" s="16" t="s">
        <v>435</v>
      </c>
      <c r="E225" s="61">
        <v>4.6900000000000004</v>
      </c>
      <c r="F225" s="16">
        <v>0</v>
      </c>
      <c r="G225" s="15">
        <v>4.67</v>
      </c>
      <c r="H225" s="15">
        <v>3.62</v>
      </c>
      <c r="I225" s="15">
        <v>2.58</v>
      </c>
      <c r="J225" s="14"/>
      <c r="K225" s="15">
        <v>5.1100000000000003</v>
      </c>
      <c r="L225" s="15">
        <v>7.19</v>
      </c>
      <c r="M225" s="15">
        <v>10.56</v>
      </c>
      <c r="N225" s="54"/>
      <c r="O225" s="15">
        <v>18.496887266000002</v>
      </c>
      <c r="P225" s="15">
        <v>5.6554340952000004</v>
      </c>
      <c r="Q225" s="15" t="s">
        <v>26</v>
      </c>
      <c r="R225" s="16" t="s">
        <v>26</v>
      </c>
      <c r="S225" s="37" t="s">
        <v>698</v>
      </c>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c r="JA225" s="11"/>
    </row>
    <row r="226" spans="2:261" s="12" customFormat="1" ht="65.099999999999994" customHeight="1" x14ac:dyDescent="0.25">
      <c r="B226" s="3"/>
      <c r="C226" s="19" t="s">
        <v>342</v>
      </c>
      <c r="D226" s="17" t="s">
        <v>343</v>
      </c>
      <c r="E226" s="62">
        <v>4.8499999999999996</v>
      </c>
      <c r="F226" s="17">
        <v>0</v>
      </c>
      <c r="G226" s="14">
        <v>4.8499999999999996</v>
      </c>
      <c r="H226" s="14">
        <v>3.6</v>
      </c>
      <c r="I226" s="14">
        <v>2.35</v>
      </c>
      <c r="J226" s="14"/>
      <c r="K226" s="14">
        <v>5.34</v>
      </c>
      <c r="L226" s="14">
        <v>7.83</v>
      </c>
      <c r="M226" s="14">
        <v>11.87</v>
      </c>
      <c r="N226" s="54"/>
      <c r="O226" s="14">
        <v>18.859524978</v>
      </c>
      <c r="P226" s="31">
        <v>106.04534209000001</v>
      </c>
      <c r="Q226" s="31" t="s">
        <v>26</v>
      </c>
      <c r="R226" s="17" t="s">
        <v>26</v>
      </c>
      <c r="S226" s="38" t="s">
        <v>699</v>
      </c>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c r="JA226" s="11"/>
    </row>
    <row r="227" spans="2:261" s="12" customFormat="1" ht="65.099999999999994" customHeight="1" x14ac:dyDescent="0.25">
      <c r="B227" s="3"/>
      <c r="C227" s="9" t="s">
        <v>344</v>
      </c>
      <c r="D227" s="16" t="s">
        <v>345</v>
      </c>
      <c r="E227" s="61">
        <v>62.35</v>
      </c>
      <c r="F227" s="16">
        <v>2</v>
      </c>
      <c r="G227" s="15">
        <v>61.23</v>
      </c>
      <c r="H227" s="15">
        <v>54.25</v>
      </c>
      <c r="I227" s="15">
        <v>47.28</v>
      </c>
      <c r="J227" s="14"/>
      <c r="K227" s="15">
        <v>62.89</v>
      </c>
      <c r="L227" s="15">
        <v>76.83</v>
      </c>
      <c r="M227" s="15">
        <v>99.4</v>
      </c>
      <c r="N227" s="54"/>
      <c r="O227" s="15">
        <v>42.935781276</v>
      </c>
      <c r="P227" s="15">
        <v>2253.0361049000003</v>
      </c>
      <c r="Q227" s="15" t="s">
        <v>26</v>
      </c>
      <c r="R227" s="16" t="s">
        <v>26</v>
      </c>
      <c r="S227" s="37" t="s">
        <v>700</v>
      </c>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c r="JA227" s="11"/>
    </row>
    <row r="228" spans="2:261" s="12" customFormat="1" ht="65.099999999999994" customHeight="1" x14ac:dyDescent="0.25">
      <c r="B228" s="3"/>
      <c r="C228" s="19" t="s">
        <v>346</v>
      </c>
      <c r="D228" s="17" t="s">
        <v>347</v>
      </c>
      <c r="E228" s="62">
        <v>14.19</v>
      </c>
      <c r="F228" s="17">
        <v>2</v>
      </c>
      <c r="G228" s="14">
        <v>13.6</v>
      </c>
      <c r="H228" s="14">
        <v>11.44</v>
      </c>
      <c r="I228" s="14">
        <v>9.2799999999999994</v>
      </c>
      <c r="J228" s="14"/>
      <c r="K228" s="14">
        <v>14.19</v>
      </c>
      <c r="L228" s="14">
        <v>18.5</v>
      </c>
      <c r="M228" s="14">
        <v>25.49</v>
      </c>
      <c r="N228" s="54"/>
      <c r="O228" s="14">
        <v>28.698829856</v>
      </c>
      <c r="P228" s="31">
        <v>8.4036283332999986</v>
      </c>
      <c r="Q228" s="31" t="s">
        <v>26</v>
      </c>
      <c r="R228" s="17" t="s">
        <v>26</v>
      </c>
      <c r="S228" s="38" t="s">
        <v>701</v>
      </c>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c r="JA228" s="11"/>
    </row>
    <row r="229" spans="2:261" s="12" customFormat="1" ht="65.099999999999994" customHeight="1" x14ac:dyDescent="0.25">
      <c r="B229" s="3"/>
      <c r="C229" s="9" t="s">
        <v>348</v>
      </c>
      <c r="D229" s="16" t="s">
        <v>349</v>
      </c>
      <c r="E229" s="61">
        <v>2.57</v>
      </c>
      <c r="F229" s="16">
        <v>2</v>
      </c>
      <c r="G229" s="15">
        <v>2.41</v>
      </c>
      <c r="H229" s="15">
        <v>0.93</v>
      </c>
      <c r="I229" s="15">
        <v>-0.54</v>
      </c>
      <c r="J229" s="14"/>
      <c r="K229" s="15">
        <v>2.58</v>
      </c>
      <c r="L229" s="15">
        <v>5.53</v>
      </c>
      <c r="M229" s="15">
        <v>10.31</v>
      </c>
      <c r="N229" s="54"/>
      <c r="O229" s="15">
        <v>28.020565983000001</v>
      </c>
      <c r="P229" s="15">
        <v>179.84273305000002</v>
      </c>
      <c r="Q229" s="15" t="s">
        <v>26</v>
      </c>
      <c r="R229" s="16" t="s">
        <v>26</v>
      </c>
      <c r="S229" s="37" t="s">
        <v>702</v>
      </c>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c r="JA229" s="11"/>
    </row>
    <row r="230" spans="2:261" s="12" customFormat="1" ht="65.099999999999994" customHeight="1" x14ac:dyDescent="0.25">
      <c r="B230" s="3"/>
      <c r="C230" s="19" t="s">
        <v>350</v>
      </c>
      <c r="D230" s="17" t="s">
        <v>351</v>
      </c>
      <c r="E230" s="62">
        <v>29.25</v>
      </c>
      <c r="F230" s="17">
        <v>2</v>
      </c>
      <c r="G230" s="14">
        <v>28.58</v>
      </c>
      <c r="H230" s="14">
        <v>24.31</v>
      </c>
      <c r="I230" s="14">
        <v>20.05</v>
      </c>
      <c r="J230" s="14"/>
      <c r="K230" s="14">
        <v>29.6</v>
      </c>
      <c r="L230" s="14">
        <v>38.119999999999997</v>
      </c>
      <c r="M230" s="14">
        <v>51.91</v>
      </c>
      <c r="N230" s="54"/>
      <c r="O230" s="14">
        <v>13.716336278</v>
      </c>
      <c r="P230" s="31">
        <v>570.69907628999999</v>
      </c>
      <c r="Q230" s="31" t="s">
        <v>26</v>
      </c>
      <c r="R230" s="17" t="s">
        <v>26</v>
      </c>
      <c r="S230" s="38" t="s">
        <v>703</v>
      </c>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c r="JA230" s="11"/>
    </row>
    <row r="231" spans="2:261" s="12" customFormat="1" ht="65.099999999999994" customHeight="1" x14ac:dyDescent="0.25">
      <c r="B231" s="3"/>
      <c r="C231" s="9" t="s">
        <v>704</v>
      </c>
      <c r="D231" s="16" t="s">
        <v>705</v>
      </c>
      <c r="E231" s="61">
        <v>119</v>
      </c>
      <c r="F231" s="16">
        <v>10</v>
      </c>
      <c r="G231" s="15">
        <v>116.09</v>
      </c>
      <c r="H231" s="15">
        <v>106.5</v>
      </c>
      <c r="I231" s="15">
        <v>96.92</v>
      </c>
      <c r="J231" s="14"/>
      <c r="K231" s="15">
        <v>119</v>
      </c>
      <c r="L231" s="15">
        <v>138.16</v>
      </c>
      <c r="M231" s="15">
        <v>169.17</v>
      </c>
      <c r="N231" s="54"/>
      <c r="O231" s="15">
        <v>86.394195904</v>
      </c>
      <c r="P231" s="15">
        <v>4.1843976994999998</v>
      </c>
      <c r="Q231" s="15" t="s">
        <v>27</v>
      </c>
      <c r="R231" s="16" t="s">
        <v>27</v>
      </c>
      <c r="S231" s="37" t="s">
        <v>706</v>
      </c>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c r="JA231" s="11"/>
    </row>
    <row r="232" spans="2:261" s="12" customFormat="1" ht="65.099999999999994" customHeight="1" x14ac:dyDescent="0.25">
      <c r="B232" s="3"/>
      <c r="C232" s="19" t="s">
        <v>352</v>
      </c>
      <c r="D232" s="17" t="s">
        <v>353</v>
      </c>
      <c r="E232" s="62">
        <v>12.2</v>
      </c>
      <c r="F232" s="17">
        <v>2</v>
      </c>
      <c r="G232" s="14">
        <v>11.77</v>
      </c>
      <c r="H232" s="14">
        <v>8.6999999999999993</v>
      </c>
      <c r="I232" s="14">
        <v>5.64</v>
      </c>
      <c r="J232" s="14"/>
      <c r="K232" s="14">
        <v>12.25</v>
      </c>
      <c r="L232" s="14">
        <v>18.37</v>
      </c>
      <c r="M232" s="14">
        <v>28.28</v>
      </c>
      <c r="N232" s="54"/>
      <c r="O232" s="14">
        <v>27.926801865000002</v>
      </c>
      <c r="P232" s="31">
        <v>31.127244857000001</v>
      </c>
      <c r="Q232" s="31" t="s">
        <v>26</v>
      </c>
      <c r="R232" s="17" t="s">
        <v>26</v>
      </c>
      <c r="S232" s="38" t="s">
        <v>707</v>
      </c>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c r="JA232" s="11"/>
    </row>
    <row r="233" spans="2:261" s="12" customFormat="1" ht="65.099999999999994" customHeight="1" x14ac:dyDescent="0.25">
      <c r="B233" s="3"/>
      <c r="C233" s="9" t="s">
        <v>354</v>
      </c>
      <c r="D233" s="16" t="s">
        <v>355</v>
      </c>
      <c r="E233" s="61">
        <v>18.34</v>
      </c>
      <c r="F233" s="16">
        <v>2</v>
      </c>
      <c r="G233" s="15">
        <v>17.559999999999999</v>
      </c>
      <c r="H233" s="15">
        <v>13.32</v>
      </c>
      <c r="I233" s="15">
        <v>9.09</v>
      </c>
      <c r="J233" s="14"/>
      <c r="K233" s="15">
        <v>18.34</v>
      </c>
      <c r="L233" s="15">
        <v>26.8</v>
      </c>
      <c r="M233" s="15">
        <v>40.5</v>
      </c>
      <c r="N233" s="54"/>
      <c r="O233" s="15">
        <v>26.558060176000001</v>
      </c>
      <c r="P233" s="15">
        <v>120.91512218999999</v>
      </c>
      <c r="Q233" s="15" t="s">
        <v>26</v>
      </c>
      <c r="R233" s="16" t="s">
        <v>26</v>
      </c>
      <c r="S233" s="37" t="s">
        <v>708</v>
      </c>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c r="JA233" s="11"/>
    </row>
    <row r="234" spans="2:261" s="12" customFormat="1" ht="65.099999999999994" customHeight="1" x14ac:dyDescent="0.25">
      <c r="B234" s="3"/>
      <c r="C234" s="19" t="s">
        <v>356</v>
      </c>
      <c r="D234" s="17" t="s">
        <v>357</v>
      </c>
      <c r="E234" s="62">
        <v>12.02</v>
      </c>
      <c r="F234" s="17">
        <v>2</v>
      </c>
      <c r="G234" s="14">
        <v>11.35</v>
      </c>
      <c r="H234" s="14">
        <v>9.67</v>
      </c>
      <c r="I234" s="14">
        <v>7.99</v>
      </c>
      <c r="J234" s="14"/>
      <c r="K234" s="14">
        <v>12.1</v>
      </c>
      <c r="L234" s="14">
        <v>15.45</v>
      </c>
      <c r="M234" s="14">
        <v>20.88</v>
      </c>
      <c r="N234" s="54"/>
      <c r="O234" s="14">
        <v>33.836559407999999</v>
      </c>
      <c r="P234" s="31">
        <v>46.842008524000001</v>
      </c>
      <c r="Q234" s="31" t="s">
        <v>26</v>
      </c>
      <c r="R234" s="17" t="s">
        <v>26</v>
      </c>
      <c r="S234" s="38" t="s">
        <v>709</v>
      </c>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c r="JA234" s="11"/>
    </row>
    <row r="235" spans="2:261" s="12" customFormat="1" ht="65.099999999999994" customHeight="1" x14ac:dyDescent="0.25">
      <c r="B235" s="3"/>
      <c r="C235" s="9" t="s">
        <v>710</v>
      </c>
      <c r="D235" s="16" t="s">
        <v>711</v>
      </c>
      <c r="E235" s="61">
        <v>44.32</v>
      </c>
      <c r="F235" s="16">
        <v>10</v>
      </c>
      <c r="G235" s="15">
        <v>43.09</v>
      </c>
      <c r="H235" s="15">
        <v>39.14</v>
      </c>
      <c r="I235" s="15">
        <v>35.200000000000003</v>
      </c>
      <c r="J235" s="14"/>
      <c r="K235" s="15">
        <v>44.76</v>
      </c>
      <c r="L235" s="15">
        <v>52.64</v>
      </c>
      <c r="M235" s="15">
        <v>65.400000000000006</v>
      </c>
      <c r="N235" s="54"/>
      <c r="O235" s="15">
        <v>82.260334404999995</v>
      </c>
      <c r="P235" s="15">
        <v>2.1378019961999999</v>
      </c>
      <c r="Q235" s="15" t="s">
        <v>27</v>
      </c>
      <c r="R235" s="16" t="s">
        <v>27</v>
      </c>
      <c r="S235" s="37" t="s">
        <v>712</v>
      </c>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c r="JA235" s="11"/>
    </row>
    <row r="236" spans="2:261" s="12" customFormat="1" ht="65.099999999999994" customHeight="1" x14ac:dyDescent="0.25">
      <c r="B236" s="3"/>
      <c r="C236" s="19" t="s">
        <v>358</v>
      </c>
      <c r="D236" s="17" t="s">
        <v>359</v>
      </c>
      <c r="E236" s="62">
        <v>50.05</v>
      </c>
      <c r="F236" s="17">
        <v>10</v>
      </c>
      <c r="G236" s="14">
        <v>48.6</v>
      </c>
      <c r="H236" s="14">
        <v>44.97</v>
      </c>
      <c r="I236" s="14">
        <v>41.35</v>
      </c>
      <c r="J236" s="14"/>
      <c r="K236" s="14">
        <v>52.71</v>
      </c>
      <c r="L236" s="14">
        <v>59.95</v>
      </c>
      <c r="M236" s="14">
        <v>71.680000000000007</v>
      </c>
      <c r="N236" s="54"/>
      <c r="O236" s="14">
        <v>60.140856304000003</v>
      </c>
      <c r="P236" s="31">
        <v>825.54058042999998</v>
      </c>
      <c r="Q236" s="31" t="s">
        <v>27</v>
      </c>
      <c r="R236" s="17" t="s">
        <v>27</v>
      </c>
      <c r="S236" s="38" t="s">
        <v>713</v>
      </c>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c r="JA236" s="11"/>
    </row>
    <row r="237" spans="2:261" s="12" customFormat="1" ht="65.099999999999994" customHeight="1" x14ac:dyDescent="0.25">
      <c r="B237" s="3"/>
      <c r="C237" s="9" t="s">
        <v>714</v>
      </c>
      <c r="D237" s="16" t="s">
        <v>715</v>
      </c>
      <c r="E237" s="61">
        <v>1774.31</v>
      </c>
      <c r="F237" s="16">
        <v>0</v>
      </c>
      <c r="G237" s="15">
        <v>1767.83</v>
      </c>
      <c r="H237" s="15">
        <v>1320.81</v>
      </c>
      <c r="I237" s="15">
        <v>873.79</v>
      </c>
      <c r="J237" s="14"/>
      <c r="K237" s="15">
        <v>1910</v>
      </c>
      <c r="L237" s="15">
        <v>2804.03</v>
      </c>
      <c r="M237" s="15">
        <v>4250.6899999999996</v>
      </c>
      <c r="N237" s="54"/>
      <c r="O237" s="15">
        <v>37.561511686000003</v>
      </c>
      <c r="P237" s="15">
        <v>6.1355520113999997</v>
      </c>
      <c r="Q237" s="15" t="s">
        <v>26</v>
      </c>
      <c r="R237" s="16" t="s">
        <v>26</v>
      </c>
      <c r="S237" s="37" t="s">
        <v>716</v>
      </c>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c r="JA237" s="11"/>
    </row>
    <row r="238" spans="2:261" s="12" customFormat="1" ht="65.099999999999994" customHeight="1" x14ac:dyDescent="0.25">
      <c r="B238" s="3"/>
      <c r="C238" s="19" t="s">
        <v>360</v>
      </c>
      <c r="D238" s="17" t="s">
        <v>361</v>
      </c>
      <c r="E238" s="62">
        <v>5.96</v>
      </c>
      <c r="F238" s="17">
        <v>2</v>
      </c>
      <c r="G238" s="14">
        <v>5.66</v>
      </c>
      <c r="H238" s="14">
        <v>4.57</v>
      </c>
      <c r="I238" s="14">
        <v>3.48</v>
      </c>
      <c r="J238" s="14"/>
      <c r="K238" s="14">
        <v>5.98</v>
      </c>
      <c r="L238" s="14">
        <v>8.15</v>
      </c>
      <c r="M238" s="14">
        <v>11.67</v>
      </c>
      <c r="N238" s="54"/>
      <c r="O238" s="14">
        <v>27.367713516999999</v>
      </c>
      <c r="P238" s="31">
        <v>11.392338046999999</v>
      </c>
      <c r="Q238" s="31" t="s">
        <v>26</v>
      </c>
      <c r="R238" s="17" t="s">
        <v>26</v>
      </c>
      <c r="S238" s="38" t="s">
        <v>717</v>
      </c>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c r="JA238" s="11"/>
    </row>
    <row r="239" spans="2:261" s="12" customFormat="1" ht="65.099999999999994" customHeight="1" x14ac:dyDescent="0.25">
      <c r="B239" s="3"/>
      <c r="C239" s="9" t="s">
        <v>362</v>
      </c>
      <c r="D239" s="16" t="s">
        <v>363</v>
      </c>
      <c r="E239" s="61" t="s">
        <v>107</v>
      </c>
      <c r="F239" s="16">
        <v>2</v>
      </c>
      <c r="G239" s="15" t="s">
        <v>107</v>
      </c>
      <c r="H239" s="15" t="s">
        <v>107</v>
      </c>
      <c r="I239" s="15" t="s">
        <v>107</v>
      </c>
      <c r="J239" s="14"/>
      <c r="K239" s="15" t="s">
        <v>107</v>
      </c>
      <c r="L239" s="15" t="s">
        <v>107</v>
      </c>
      <c r="M239" s="15" t="s">
        <v>107</v>
      </c>
      <c r="N239" s="54"/>
      <c r="O239" s="15" t="s">
        <v>107</v>
      </c>
      <c r="P239" s="15" t="s">
        <v>107</v>
      </c>
      <c r="Q239" s="15" t="s">
        <v>107</v>
      </c>
      <c r="R239" s="16" t="s">
        <v>107</v>
      </c>
      <c r="S239" s="37" t="s">
        <v>108</v>
      </c>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c r="JA239" s="11"/>
    </row>
    <row r="240" spans="2:261" s="12" customFormat="1" ht="65.099999999999994" customHeight="1" x14ac:dyDescent="0.25">
      <c r="B240" s="3"/>
      <c r="C240" s="19" t="s">
        <v>364</v>
      </c>
      <c r="D240" s="17" t="s">
        <v>365</v>
      </c>
      <c r="E240" s="62">
        <v>9.27</v>
      </c>
      <c r="F240" s="17">
        <v>2</v>
      </c>
      <c r="G240" s="14">
        <v>8.93</v>
      </c>
      <c r="H240" s="14">
        <v>6.5</v>
      </c>
      <c r="I240" s="14">
        <v>4.07</v>
      </c>
      <c r="J240" s="14"/>
      <c r="K240" s="14">
        <v>9.3699999999999992</v>
      </c>
      <c r="L240" s="14">
        <v>14.22</v>
      </c>
      <c r="M240" s="14">
        <v>22.07</v>
      </c>
      <c r="N240" s="54"/>
      <c r="O240" s="14">
        <v>31.147595253999999</v>
      </c>
      <c r="P240" s="31">
        <v>76.604893380999997</v>
      </c>
      <c r="Q240" s="31" t="s">
        <v>26</v>
      </c>
      <c r="R240" s="17" t="s">
        <v>26</v>
      </c>
      <c r="S240" s="38" t="s">
        <v>718</v>
      </c>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c r="JA240" s="11"/>
    </row>
    <row r="241" spans="2:261" s="12" customFormat="1" ht="65.099999999999994" customHeight="1" x14ac:dyDescent="0.25">
      <c r="B241" s="3"/>
      <c r="C241" s="9" t="s">
        <v>719</v>
      </c>
      <c r="D241" s="16" t="s">
        <v>720</v>
      </c>
      <c r="E241" s="61">
        <v>40.92</v>
      </c>
      <c r="F241" s="16">
        <v>7</v>
      </c>
      <c r="G241" s="15">
        <v>40.47</v>
      </c>
      <c r="H241" s="15">
        <v>33.08</v>
      </c>
      <c r="I241" s="15">
        <v>25.69</v>
      </c>
      <c r="J241" s="14"/>
      <c r="K241" s="15">
        <v>47.51</v>
      </c>
      <c r="L241" s="15">
        <v>62.28</v>
      </c>
      <c r="M241" s="15">
        <v>86.18</v>
      </c>
      <c r="N241" s="54"/>
      <c r="O241" s="15">
        <v>50.523102342000001</v>
      </c>
      <c r="P241" s="15">
        <v>3.1691707194999998</v>
      </c>
      <c r="Q241" s="15" t="s">
        <v>27</v>
      </c>
      <c r="R241" s="16" t="s">
        <v>27</v>
      </c>
      <c r="S241" s="37" t="s">
        <v>721</v>
      </c>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c r="JA241" s="11"/>
    </row>
    <row r="242" spans="2:261" s="12" customFormat="1" ht="65.099999999999994" customHeight="1" x14ac:dyDescent="0.25">
      <c r="B242" s="3"/>
      <c r="C242" s="19" t="s">
        <v>393</v>
      </c>
      <c r="D242" s="17" t="s">
        <v>394</v>
      </c>
      <c r="E242" s="62">
        <v>10.96</v>
      </c>
      <c r="F242" s="17">
        <v>7</v>
      </c>
      <c r="G242" s="14">
        <v>10.89</v>
      </c>
      <c r="H242" s="14">
        <v>10.33</v>
      </c>
      <c r="I242" s="14">
        <v>9.7799999999999994</v>
      </c>
      <c r="J242" s="14"/>
      <c r="K242" s="14">
        <v>11.66</v>
      </c>
      <c r="L242" s="14">
        <v>12.76</v>
      </c>
      <c r="M242" s="14">
        <v>14.54</v>
      </c>
      <c r="N242" s="54"/>
      <c r="O242" s="14">
        <v>69.043992908000007</v>
      </c>
      <c r="P242" s="31">
        <v>11.550052476999999</v>
      </c>
      <c r="Q242" s="31" t="s">
        <v>27</v>
      </c>
      <c r="R242" s="17" t="s">
        <v>27</v>
      </c>
      <c r="S242" s="38" t="s">
        <v>722</v>
      </c>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c r="JA242" s="11"/>
    </row>
    <row r="243" spans="2:261" s="12" customFormat="1" ht="65.099999999999994" customHeight="1" x14ac:dyDescent="0.25">
      <c r="B243" s="3"/>
      <c r="C243" s="9" t="s">
        <v>405</v>
      </c>
      <c r="D243" s="16" t="s">
        <v>406</v>
      </c>
      <c r="E243" s="61">
        <v>113.78</v>
      </c>
      <c r="F243" s="16">
        <v>10</v>
      </c>
      <c r="G243" s="15">
        <v>112.91</v>
      </c>
      <c r="H243" s="15">
        <v>108.71</v>
      </c>
      <c r="I243" s="15">
        <v>104.52</v>
      </c>
      <c r="J243" s="14"/>
      <c r="K243" s="15">
        <v>114.7</v>
      </c>
      <c r="L243" s="15">
        <v>123.08</v>
      </c>
      <c r="M243" s="15">
        <v>136.63999999999999</v>
      </c>
      <c r="N243" s="54"/>
      <c r="O243" s="15">
        <v>73.915109117</v>
      </c>
      <c r="P243" s="15">
        <v>6.1177526543000003</v>
      </c>
      <c r="Q243" s="15" t="s">
        <v>27</v>
      </c>
      <c r="R243" s="16" t="s">
        <v>27</v>
      </c>
      <c r="S243" s="37" t="s">
        <v>723</v>
      </c>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c r="JA243" s="11"/>
    </row>
    <row r="244" spans="2:261" s="12" customFormat="1" ht="65.099999999999994" customHeight="1" x14ac:dyDescent="0.25">
      <c r="B244" s="3"/>
      <c r="C244" s="19" t="s">
        <v>366</v>
      </c>
      <c r="D244" s="17" t="s">
        <v>367</v>
      </c>
      <c r="E244" s="62">
        <v>99.02</v>
      </c>
      <c r="F244" s="17">
        <v>9</v>
      </c>
      <c r="G244" s="14">
        <v>95.75</v>
      </c>
      <c r="H244" s="14">
        <v>86.05</v>
      </c>
      <c r="I244" s="14">
        <v>76.349999999999994</v>
      </c>
      <c r="J244" s="14"/>
      <c r="K244" s="14">
        <v>99.49</v>
      </c>
      <c r="L244" s="14">
        <v>118.88</v>
      </c>
      <c r="M244" s="14">
        <v>150.26</v>
      </c>
      <c r="N244" s="54"/>
      <c r="O244" s="14">
        <v>62.235746071000001</v>
      </c>
      <c r="P244" s="31">
        <v>8.4187373948000008</v>
      </c>
      <c r="Q244" s="31" t="s">
        <v>27</v>
      </c>
      <c r="R244" s="17" t="s">
        <v>27</v>
      </c>
      <c r="S244" s="38" t="s">
        <v>724</v>
      </c>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c r="JA244" s="11"/>
    </row>
    <row r="245" spans="2:261" s="12" customFormat="1" ht="65.099999999999994" customHeight="1" x14ac:dyDescent="0.25">
      <c r="B245" s="3"/>
      <c r="C245" s="9" t="s">
        <v>725</v>
      </c>
      <c r="D245" s="16" t="s">
        <v>726</v>
      </c>
      <c r="E245" s="61">
        <v>37.869999999999997</v>
      </c>
      <c r="F245" s="16">
        <v>10</v>
      </c>
      <c r="G245" s="15">
        <v>36.4</v>
      </c>
      <c r="H245" s="15">
        <v>31.14</v>
      </c>
      <c r="I245" s="15">
        <v>25.88</v>
      </c>
      <c r="J245" s="14"/>
      <c r="K245" s="15">
        <v>38.64</v>
      </c>
      <c r="L245" s="15">
        <v>49.15</v>
      </c>
      <c r="M245" s="15">
        <v>66.17</v>
      </c>
      <c r="N245" s="54"/>
      <c r="O245" s="15">
        <v>62.429930239999997</v>
      </c>
      <c r="P245" s="15">
        <v>4.9375107286000004</v>
      </c>
      <c r="Q245" s="15" t="s">
        <v>27</v>
      </c>
      <c r="R245" s="16" t="s">
        <v>27</v>
      </c>
      <c r="S245" s="37" t="s">
        <v>727</v>
      </c>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c r="JA245" s="11"/>
    </row>
    <row r="246" spans="2:261" s="12" customFormat="1" ht="65.099999999999994" customHeight="1" x14ac:dyDescent="0.25">
      <c r="B246" s="3"/>
      <c r="C246" s="19" t="s">
        <v>368</v>
      </c>
      <c r="D246" s="17" t="s">
        <v>369</v>
      </c>
      <c r="E246" s="62">
        <v>56.56</v>
      </c>
      <c r="F246" s="17">
        <v>10</v>
      </c>
      <c r="G246" s="14">
        <v>54.87</v>
      </c>
      <c r="H246" s="14">
        <v>49.09</v>
      </c>
      <c r="I246" s="14">
        <v>43.31</v>
      </c>
      <c r="J246" s="14"/>
      <c r="K246" s="14">
        <v>57.24</v>
      </c>
      <c r="L246" s="14">
        <v>68.790000000000006</v>
      </c>
      <c r="M246" s="14">
        <v>87.49</v>
      </c>
      <c r="N246" s="54"/>
      <c r="O246" s="14">
        <v>60.894215107000001</v>
      </c>
      <c r="P246" s="31">
        <v>15.040016815000001</v>
      </c>
      <c r="Q246" s="31" t="s">
        <v>27</v>
      </c>
      <c r="R246" s="17" t="s">
        <v>27</v>
      </c>
      <c r="S246" s="38" t="s">
        <v>728</v>
      </c>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c r="JA246" s="11"/>
    </row>
    <row r="247" spans="2:261" s="12" customFormat="1" ht="65.099999999999994" customHeight="1" x14ac:dyDescent="0.25">
      <c r="B247" s="3"/>
      <c r="C247" s="9" t="s">
        <v>397</v>
      </c>
      <c r="D247" s="16" t="s">
        <v>398</v>
      </c>
      <c r="E247" s="61">
        <v>33.82</v>
      </c>
      <c r="F247" s="16">
        <v>3</v>
      </c>
      <c r="G247" s="15">
        <v>33.57</v>
      </c>
      <c r="H247" s="15">
        <v>30.72</v>
      </c>
      <c r="I247" s="15">
        <v>27.87</v>
      </c>
      <c r="J247" s="14"/>
      <c r="K247" s="15">
        <v>35.15</v>
      </c>
      <c r="L247" s="15">
        <v>40.840000000000003</v>
      </c>
      <c r="M247" s="15">
        <v>50.06</v>
      </c>
      <c r="N247" s="54"/>
      <c r="O247" s="15">
        <v>39.157901371000001</v>
      </c>
      <c r="P247" s="15">
        <v>8.0435824081000007</v>
      </c>
      <c r="Q247" s="15" t="s">
        <v>27</v>
      </c>
      <c r="R247" s="16" t="s">
        <v>26</v>
      </c>
      <c r="S247" s="37" t="s">
        <v>729</v>
      </c>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c r="JA247" s="11"/>
    </row>
    <row r="248" spans="2:261" s="12" customFormat="1" ht="65.099999999999994" customHeight="1" x14ac:dyDescent="0.25">
      <c r="B248" s="3"/>
      <c r="C248" s="19" t="s">
        <v>370</v>
      </c>
      <c r="D248" s="17" t="s">
        <v>371</v>
      </c>
      <c r="E248" s="62">
        <v>155.9</v>
      </c>
      <c r="F248" s="17">
        <v>9</v>
      </c>
      <c r="G248" s="14">
        <v>154.32</v>
      </c>
      <c r="H248" s="14">
        <v>149.32</v>
      </c>
      <c r="I248" s="14">
        <v>144.33000000000001</v>
      </c>
      <c r="J248" s="14"/>
      <c r="K248" s="14">
        <v>156.79</v>
      </c>
      <c r="L248" s="14">
        <v>166.77</v>
      </c>
      <c r="M248" s="14">
        <v>182.92</v>
      </c>
      <c r="N248" s="54"/>
      <c r="O248" s="14">
        <v>70.988134247999994</v>
      </c>
      <c r="P248" s="31">
        <v>15.117568455000001</v>
      </c>
      <c r="Q248" s="31" t="s">
        <v>27</v>
      </c>
      <c r="R248" s="17" t="s">
        <v>27</v>
      </c>
      <c r="S248" s="38" t="s">
        <v>730</v>
      </c>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c r="JA248" s="11"/>
    </row>
    <row r="249" spans="2:261" s="12" customFormat="1" ht="65.099999999999994" customHeight="1" x14ac:dyDescent="0.25">
      <c r="B249" s="3"/>
      <c r="C249" s="9" t="s">
        <v>372</v>
      </c>
      <c r="D249" s="16" t="s">
        <v>373</v>
      </c>
      <c r="E249" s="61">
        <v>164.82</v>
      </c>
      <c r="F249" s="16">
        <v>2</v>
      </c>
      <c r="G249" s="15">
        <v>163.72</v>
      </c>
      <c r="H249" s="15">
        <v>149.74</v>
      </c>
      <c r="I249" s="15">
        <v>135.76</v>
      </c>
      <c r="J249" s="14"/>
      <c r="K249" s="15">
        <v>165.32</v>
      </c>
      <c r="L249" s="15">
        <v>193.27</v>
      </c>
      <c r="M249" s="15">
        <v>238.5</v>
      </c>
      <c r="N249" s="54"/>
      <c r="O249" s="15">
        <v>20.997342445000001</v>
      </c>
      <c r="P249" s="15">
        <v>1550.2908267999999</v>
      </c>
      <c r="Q249" s="15" t="s">
        <v>26</v>
      </c>
      <c r="R249" s="16" t="s">
        <v>26</v>
      </c>
      <c r="S249" s="37" t="s">
        <v>731</v>
      </c>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c r="JA249" s="11"/>
    </row>
    <row r="250" spans="2:261" s="12" customFormat="1" ht="65.099999999999994" customHeight="1" x14ac:dyDescent="0.25">
      <c r="B250" s="3"/>
      <c r="C250" s="19" t="s">
        <v>732</v>
      </c>
      <c r="D250" s="17" t="s">
        <v>733</v>
      </c>
      <c r="E250" s="62">
        <v>86.35</v>
      </c>
      <c r="F250" s="17">
        <v>10</v>
      </c>
      <c r="G250" s="14">
        <v>86.22</v>
      </c>
      <c r="H250" s="14">
        <v>83.37</v>
      </c>
      <c r="I250" s="14">
        <v>80.52</v>
      </c>
      <c r="J250" s="14"/>
      <c r="K250" s="14">
        <v>87.35</v>
      </c>
      <c r="L250" s="14">
        <v>93.04</v>
      </c>
      <c r="M250" s="14">
        <v>102.25</v>
      </c>
      <c r="N250" s="54"/>
      <c r="O250" s="14">
        <v>69.866692724999993</v>
      </c>
      <c r="P250" s="31">
        <v>5.1349365994999996</v>
      </c>
      <c r="Q250" s="31" t="s">
        <v>27</v>
      </c>
      <c r="R250" s="17" t="s">
        <v>27</v>
      </c>
      <c r="S250" s="38" t="s">
        <v>734</v>
      </c>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c r="JA250" s="11"/>
    </row>
    <row r="251" spans="2:261" s="12" customFormat="1" ht="65.099999999999994" customHeight="1" x14ac:dyDescent="0.25">
      <c r="B251" s="3"/>
      <c r="C251" s="9" t="s">
        <v>374</v>
      </c>
      <c r="D251" s="16" t="s">
        <v>375</v>
      </c>
      <c r="E251" s="61">
        <v>473.89</v>
      </c>
      <c r="F251" s="16">
        <v>10</v>
      </c>
      <c r="G251" s="15">
        <v>470.17</v>
      </c>
      <c r="H251" s="15">
        <v>452.09</v>
      </c>
      <c r="I251" s="15">
        <v>434.01</v>
      </c>
      <c r="J251" s="14"/>
      <c r="K251" s="15">
        <v>479.85</v>
      </c>
      <c r="L251" s="15">
        <v>516</v>
      </c>
      <c r="M251" s="15">
        <v>574.51</v>
      </c>
      <c r="N251" s="54"/>
      <c r="O251" s="15">
        <v>72.536587441999998</v>
      </c>
      <c r="P251" s="15">
        <v>124.19895502</v>
      </c>
      <c r="Q251" s="15" t="s">
        <v>27</v>
      </c>
      <c r="R251" s="16" t="s">
        <v>27</v>
      </c>
      <c r="S251" s="37" t="s">
        <v>735</v>
      </c>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c r="JA251" s="11"/>
    </row>
    <row r="252" spans="2:261" s="12" customFormat="1" ht="65.099999999999994" customHeight="1" x14ac:dyDescent="0.25">
      <c r="B252" s="3"/>
      <c r="C252" s="19" t="s">
        <v>436</v>
      </c>
      <c r="D252" s="17" t="s">
        <v>437</v>
      </c>
      <c r="E252" s="62">
        <v>85.6</v>
      </c>
      <c r="F252" s="17">
        <v>3</v>
      </c>
      <c r="G252" s="14">
        <v>84.95</v>
      </c>
      <c r="H252" s="14">
        <v>75.510000000000005</v>
      </c>
      <c r="I252" s="14">
        <v>66.08</v>
      </c>
      <c r="J252" s="14"/>
      <c r="K252" s="14">
        <v>86.27</v>
      </c>
      <c r="L252" s="14">
        <v>105.13</v>
      </c>
      <c r="M252" s="14">
        <v>135.66</v>
      </c>
      <c r="N252" s="54"/>
      <c r="O252" s="14">
        <v>47.049118469</v>
      </c>
      <c r="P252" s="31">
        <v>6.2134916747999993</v>
      </c>
      <c r="Q252" s="31" t="s">
        <v>26</v>
      </c>
      <c r="R252" s="17" t="s">
        <v>26</v>
      </c>
      <c r="S252" s="38" t="s">
        <v>736</v>
      </c>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c r="JA252" s="11"/>
    </row>
    <row r="253" spans="2:261" s="12" customFormat="1" ht="65.099999999999994" customHeight="1" x14ac:dyDescent="0.25">
      <c r="B253" s="3"/>
      <c r="C253" s="9" t="s">
        <v>376</v>
      </c>
      <c r="D253" s="16" t="s">
        <v>377</v>
      </c>
      <c r="E253" s="61">
        <v>95.22</v>
      </c>
      <c r="F253" s="16">
        <v>2</v>
      </c>
      <c r="G253" s="15">
        <v>91.89</v>
      </c>
      <c r="H253" s="15">
        <v>75.45</v>
      </c>
      <c r="I253" s="15">
        <v>59.01</v>
      </c>
      <c r="J253" s="14"/>
      <c r="K253" s="15">
        <v>95.22</v>
      </c>
      <c r="L253" s="15">
        <v>128.09</v>
      </c>
      <c r="M253" s="15">
        <v>181.29</v>
      </c>
      <c r="N253" s="54"/>
      <c r="O253" s="15">
        <v>28.567662335000001</v>
      </c>
      <c r="P253" s="15">
        <v>1515.8824013000001</v>
      </c>
      <c r="Q253" s="15" t="s">
        <v>26</v>
      </c>
      <c r="R253" s="16" t="s">
        <v>26</v>
      </c>
      <c r="S253" s="37" t="s">
        <v>737</v>
      </c>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c r="JA253" s="11"/>
    </row>
    <row r="254" spans="2:261" s="12" customFormat="1" ht="65.099999999999994" customHeight="1" x14ac:dyDescent="0.25">
      <c r="B254" s="3"/>
      <c r="C254" s="19" t="s">
        <v>378</v>
      </c>
      <c r="D254" s="17" t="s">
        <v>379</v>
      </c>
      <c r="E254" s="62">
        <v>173.25</v>
      </c>
      <c r="F254" s="17">
        <v>2</v>
      </c>
      <c r="G254" s="14">
        <v>171.99</v>
      </c>
      <c r="H254" s="14">
        <v>157.12</v>
      </c>
      <c r="I254" s="14">
        <v>142.25</v>
      </c>
      <c r="J254" s="14"/>
      <c r="K254" s="14">
        <v>173.66</v>
      </c>
      <c r="L254" s="14">
        <v>203.39</v>
      </c>
      <c r="M254" s="14">
        <v>251.51</v>
      </c>
      <c r="N254" s="54"/>
      <c r="O254" s="14">
        <v>21.335894725999999</v>
      </c>
      <c r="P254" s="31">
        <v>170.93930423</v>
      </c>
      <c r="Q254" s="31" t="s">
        <v>26</v>
      </c>
      <c r="R254" s="17" t="s">
        <v>26</v>
      </c>
      <c r="S254" s="38" t="s">
        <v>738</v>
      </c>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c r="JA254" s="11"/>
    </row>
    <row r="255" spans="2:261" s="12" customFormat="1" ht="65.099999999999994" customHeight="1" x14ac:dyDescent="0.25">
      <c r="B255" s="3"/>
      <c r="C255" s="9" t="s">
        <v>380</v>
      </c>
      <c r="D255" s="16" t="s">
        <v>381</v>
      </c>
      <c r="E255" s="61">
        <v>119.21</v>
      </c>
      <c r="F255" s="16">
        <v>3</v>
      </c>
      <c r="G255" s="15">
        <v>118.35</v>
      </c>
      <c r="H255" s="15">
        <v>95.42</v>
      </c>
      <c r="I255" s="15">
        <v>72.5</v>
      </c>
      <c r="J255" s="14"/>
      <c r="K255" s="15">
        <v>119.52</v>
      </c>
      <c r="L255" s="15">
        <v>165.36</v>
      </c>
      <c r="M255" s="15">
        <v>239.55</v>
      </c>
      <c r="N255" s="54"/>
      <c r="O255" s="15">
        <v>20.059348078999999</v>
      </c>
      <c r="P255" s="15">
        <v>71.345145148</v>
      </c>
      <c r="Q255" s="15" t="s">
        <v>26</v>
      </c>
      <c r="R255" s="16" t="s">
        <v>26</v>
      </c>
      <c r="S255" s="37" t="s">
        <v>739</v>
      </c>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c r="JA255" s="11"/>
    </row>
    <row r="256" spans="2:261" s="12" customFormat="1" ht="65.099999999999994" customHeight="1" x14ac:dyDescent="0.25">
      <c r="B256" s="3"/>
      <c r="C256" s="19" t="s">
        <v>382</v>
      </c>
      <c r="D256" s="17" t="s">
        <v>383</v>
      </c>
      <c r="E256" s="62">
        <v>76.55</v>
      </c>
      <c r="F256" s="17">
        <v>9</v>
      </c>
      <c r="G256" s="14">
        <v>75.7</v>
      </c>
      <c r="H256" s="14">
        <v>73.59</v>
      </c>
      <c r="I256" s="14">
        <v>71.48</v>
      </c>
      <c r="J256" s="14"/>
      <c r="K256" s="14">
        <v>77.72</v>
      </c>
      <c r="L256" s="14">
        <v>81.93</v>
      </c>
      <c r="M256" s="14">
        <v>88.75</v>
      </c>
      <c r="N256" s="54"/>
      <c r="O256" s="14">
        <v>53.013883573999998</v>
      </c>
      <c r="P256" s="31">
        <v>31.072438171999998</v>
      </c>
      <c r="Q256" s="31" t="s">
        <v>27</v>
      </c>
      <c r="R256" s="17" t="s">
        <v>27</v>
      </c>
      <c r="S256" s="38" t="s">
        <v>740</v>
      </c>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c r="JA256" s="11"/>
    </row>
    <row r="257" spans="2:261" s="12" customFormat="1" ht="65.099999999999994" customHeight="1" x14ac:dyDescent="0.25">
      <c r="B257" s="3"/>
      <c r="C257" s="9" t="s">
        <v>384</v>
      </c>
      <c r="D257" s="16" t="s">
        <v>385</v>
      </c>
      <c r="E257" s="61">
        <v>57.57</v>
      </c>
      <c r="F257" s="16">
        <v>10</v>
      </c>
      <c r="G257" s="15">
        <v>57.02</v>
      </c>
      <c r="H257" s="15">
        <v>54.92</v>
      </c>
      <c r="I257" s="15">
        <v>52.82</v>
      </c>
      <c r="J257" s="14"/>
      <c r="K257" s="15">
        <v>57.98</v>
      </c>
      <c r="L257" s="15">
        <v>62.17</v>
      </c>
      <c r="M257" s="15">
        <v>68.95</v>
      </c>
      <c r="N257" s="54"/>
      <c r="O257" s="15">
        <v>70.947532651000003</v>
      </c>
      <c r="P257" s="15">
        <v>16.830564844000001</v>
      </c>
      <c r="Q257" s="15" t="s">
        <v>27</v>
      </c>
      <c r="R257" s="16" t="s">
        <v>27</v>
      </c>
      <c r="S257" s="37" t="s">
        <v>741</v>
      </c>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c r="JA257" s="11"/>
    </row>
    <row r="258" spans="2:261" s="12" customFormat="1" ht="65.099999999999994" customHeight="1" x14ac:dyDescent="0.25">
      <c r="B258" s="3"/>
      <c r="C258" s="19" t="s">
        <v>742</v>
      </c>
      <c r="D258" s="17" t="s">
        <v>743</v>
      </c>
      <c r="E258" s="62">
        <v>128.9</v>
      </c>
      <c r="F258" s="17">
        <v>0</v>
      </c>
      <c r="G258" s="14">
        <v>128.57</v>
      </c>
      <c r="H258" s="14">
        <v>117.36</v>
      </c>
      <c r="I258" s="14">
        <v>106.15</v>
      </c>
      <c r="J258" s="14"/>
      <c r="K258" s="14">
        <v>128.93</v>
      </c>
      <c r="L258" s="14">
        <v>151.34</v>
      </c>
      <c r="M258" s="14">
        <v>187.61</v>
      </c>
      <c r="N258" s="54"/>
      <c r="O258" s="14">
        <v>24.506659019000001</v>
      </c>
      <c r="P258" s="31">
        <v>2.0124645376000001</v>
      </c>
      <c r="Q258" s="31" t="s">
        <v>26</v>
      </c>
      <c r="R258" s="17" t="s">
        <v>26</v>
      </c>
      <c r="S258" s="38" t="s">
        <v>744</v>
      </c>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c r="JA258" s="11"/>
    </row>
    <row r="259" spans="2:261" s="12" customFormat="1" ht="65.099999999999994" customHeight="1" x14ac:dyDescent="0.25">
      <c r="B259" s="3"/>
      <c r="C259" s="9" t="s">
        <v>386</v>
      </c>
      <c r="D259" s="16" t="s">
        <v>387</v>
      </c>
      <c r="E259" s="61">
        <v>17.239999999999998</v>
      </c>
      <c r="F259" s="16">
        <v>2</v>
      </c>
      <c r="G259" s="15">
        <v>17.100000000000001</v>
      </c>
      <c r="H259" s="15">
        <v>15.6</v>
      </c>
      <c r="I259" s="15">
        <v>14.1</v>
      </c>
      <c r="J259" s="14"/>
      <c r="K259" s="15">
        <v>17.260000000000002</v>
      </c>
      <c r="L259" s="15">
        <v>20.25</v>
      </c>
      <c r="M259" s="15">
        <v>25.09</v>
      </c>
      <c r="N259" s="54"/>
      <c r="O259" s="15">
        <v>22.102454067</v>
      </c>
      <c r="P259" s="15">
        <v>46.124203802999993</v>
      </c>
      <c r="Q259" s="15" t="s">
        <v>26</v>
      </c>
      <c r="R259" s="16" t="s">
        <v>26</v>
      </c>
      <c r="S259" s="37" t="s">
        <v>745</v>
      </c>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c r="JA259" s="11"/>
    </row>
    <row r="260" spans="2:261" s="12" customFormat="1" ht="65.099999999999994" customHeight="1" x14ac:dyDescent="0.25">
      <c r="B260" s="3"/>
      <c r="C260" s="19" t="s">
        <v>388</v>
      </c>
      <c r="D260" s="17" t="s">
        <v>389</v>
      </c>
      <c r="E260" s="62">
        <v>21.64</v>
      </c>
      <c r="F260" s="17">
        <v>10</v>
      </c>
      <c r="G260" s="14">
        <v>21.46</v>
      </c>
      <c r="H260" s="14">
        <v>20.47</v>
      </c>
      <c r="I260" s="14">
        <v>19.48</v>
      </c>
      <c r="J260" s="14"/>
      <c r="K260" s="14">
        <v>22.5</v>
      </c>
      <c r="L260" s="14">
        <v>24.47</v>
      </c>
      <c r="M260" s="14">
        <v>27.67</v>
      </c>
      <c r="N260" s="54"/>
      <c r="O260" s="14">
        <v>53.78108581</v>
      </c>
      <c r="P260" s="31">
        <v>26.472259612000002</v>
      </c>
      <c r="Q260" s="31" t="s">
        <v>27</v>
      </c>
      <c r="R260" s="17" t="s">
        <v>27</v>
      </c>
      <c r="S260" s="38" t="s">
        <v>746</v>
      </c>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c r="JA260" s="11"/>
    </row>
    <row r="261" spans="2:261" s="12" customFormat="1" ht="65.099999999999994" customHeight="1" x14ac:dyDescent="0.25">
      <c r="B261" s="3"/>
      <c r="C261" s="9" t="s">
        <v>390</v>
      </c>
      <c r="D261" s="16" t="s">
        <v>391</v>
      </c>
      <c r="E261" s="61">
        <v>23.03</v>
      </c>
      <c r="F261" s="16">
        <v>7</v>
      </c>
      <c r="G261" s="15">
        <v>22.81</v>
      </c>
      <c r="H261" s="15">
        <v>21.42</v>
      </c>
      <c r="I261" s="15">
        <v>20.04</v>
      </c>
      <c r="J261" s="14"/>
      <c r="K261" s="15">
        <v>23.08</v>
      </c>
      <c r="L261" s="15">
        <v>25.84</v>
      </c>
      <c r="M261" s="15">
        <v>30.32</v>
      </c>
      <c r="N261" s="54"/>
      <c r="O261" s="15">
        <v>63.580509521000003</v>
      </c>
      <c r="P261" s="15">
        <v>30.370536154</v>
      </c>
      <c r="Q261" s="15" t="s">
        <v>26</v>
      </c>
      <c r="R261" s="16" t="s">
        <v>27</v>
      </c>
      <c r="S261" s="37" t="s">
        <v>747</v>
      </c>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c r="JA261" s="11"/>
    </row>
    <row r="262" spans="2:261" s="12" customFormat="1" ht="65.099999999999994" customHeight="1" x14ac:dyDescent="0.25">
      <c r="B262" s="3"/>
      <c r="C262" s="19" t="s">
        <v>748</v>
      </c>
      <c r="D262" s="17" t="s">
        <v>749</v>
      </c>
      <c r="E262" s="62">
        <v>48.79</v>
      </c>
      <c r="F262" s="17">
        <v>3</v>
      </c>
      <c r="G262" s="14">
        <v>48.56</v>
      </c>
      <c r="H262" s="14">
        <v>45.47</v>
      </c>
      <c r="I262" s="14">
        <v>42.38</v>
      </c>
      <c r="J262" s="14"/>
      <c r="K262" s="14">
        <v>49.19</v>
      </c>
      <c r="L262" s="14">
        <v>55.37</v>
      </c>
      <c r="M262" s="14">
        <v>65.37</v>
      </c>
      <c r="N262" s="54"/>
      <c r="O262" s="14">
        <v>50.836578328000002</v>
      </c>
      <c r="P262" s="31">
        <v>6.2140085651999994</v>
      </c>
      <c r="Q262" s="31" t="s">
        <v>26</v>
      </c>
      <c r="R262" s="17" t="s">
        <v>26</v>
      </c>
      <c r="S262" s="38" t="s">
        <v>750</v>
      </c>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c r="JA262" s="11"/>
    </row>
    <row r="263" spans="2:261" s="12" customFormat="1" ht="65.099999999999994" customHeight="1" x14ac:dyDescent="0.25">
      <c r="B263" s="3"/>
      <c r="C263" s="9"/>
      <c r="D263" s="16"/>
      <c r="E263" s="61"/>
      <c r="F263" s="16"/>
      <c r="G263" s="15"/>
      <c r="H263" s="15"/>
      <c r="I263" s="15"/>
      <c r="J263" s="14"/>
      <c r="K263" s="15"/>
      <c r="L263" s="15"/>
      <c r="M263" s="15"/>
      <c r="N263" s="54"/>
      <c r="O263" s="15"/>
      <c r="P263" s="15"/>
      <c r="Q263" s="15"/>
      <c r="R263" s="16"/>
      <c r="S263" s="37"/>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c r="JA263" s="11"/>
    </row>
    <row r="264" spans="2:261" s="12" customFormat="1" ht="65.099999999999994" customHeight="1" x14ac:dyDescent="0.25">
      <c r="B264" s="3"/>
      <c r="C264" s="19"/>
      <c r="D264" s="17"/>
      <c r="E264" s="62"/>
      <c r="F264" s="17"/>
      <c r="G264" s="14"/>
      <c r="H264" s="14"/>
      <c r="I264" s="14"/>
      <c r="J264" s="14"/>
      <c r="K264" s="14"/>
      <c r="L264" s="14"/>
      <c r="M264" s="14"/>
      <c r="N264" s="54"/>
      <c r="O264" s="14"/>
      <c r="P264" s="31"/>
      <c r="Q264" s="31"/>
      <c r="R264" s="17"/>
      <c r="S264" s="38"/>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c r="JA264" s="11"/>
    </row>
    <row r="265" spans="2:261" s="12" customFormat="1" ht="65.099999999999994" customHeight="1" x14ac:dyDescent="0.25">
      <c r="B265" s="3"/>
      <c r="C265" s="9"/>
      <c r="D265" s="16"/>
      <c r="E265" s="61"/>
      <c r="F265" s="16"/>
      <c r="G265" s="15"/>
      <c r="H265" s="15"/>
      <c r="I265" s="15"/>
      <c r="J265" s="14"/>
      <c r="K265" s="15"/>
      <c r="L265" s="15"/>
      <c r="M265" s="15"/>
      <c r="N265" s="54"/>
      <c r="O265" s="15"/>
      <c r="P265" s="15"/>
      <c r="Q265" s="15"/>
      <c r="R265" s="16"/>
      <c r="S265" s="37"/>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c r="JA265" s="11"/>
    </row>
    <row r="266" spans="2:261" s="12" customFormat="1" ht="65.099999999999994" customHeight="1" x14ac:dyDescent="0.25">
      <c r="B266" s="3"/>
      <c r="C266" s="19"/>
      <c r="D266" s="17"/>
      <c r="E266" s="62"/>
      <c r="F266" s="17"/>
      <c r="G266" s="14"/>
      <c r="H266" s="14"/>
      <c r="I266" s="14"/>
      <c r="J266" s="14"/>
      <c r="K266" s="14"/>
      <c r="L266" s="14"/>
      <c r="M266" s="14"/>
      <c r="N266" s="54"/>
      <c r="O266" s="14"/>
      <c r="P266" s="31"/>
      <c r="Q266" s="31"/>
      <c r="R266" s="17"/>
      <c r="S266" s="38"/>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c r="JA266" s="11"/>
    </row>
    <row r="267" spans="2:261" s="12" customFormat="1" ht="65.099999999999994" customHeight="1" x14ac:dyDescent="0.25">
      <c r="B267" s="3"/>
      <c r="C267" s="9"/>
      <c r="D267" s="16"/>
      <c r="E267" s="61"/>
      <c r="F267" s="16"/>
      <c r="G267" s="15"/>
      <c r="H267" s="15"/>
      <c r="I267" s="15"/>
      <c r="J267" s="14"/>
      <c r="K267" s="15"/>
      <c r="L267" s="15"/>
      <c r="M267" s="15"/>
      <c r="N267" s="54"/>
      <c r="O267" s="15"/>
      <c r="P267" s="15"/>
      <c r="Q267" s="15"/>
      <c r="R267" s="16"/>
      <c r="S267" s="37"/>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c r="JA267" s="11"/>
    </row>
    <row r="268" spans="2:261" s="12" customFormat="1" ht="65.099999999999994" customHeight="1" x14ac:dyDescent="0.25">
      <c r="B268" s="3"/>
      <c r="C268" s="19"/>
      <c r="D268" s="17"/>
      <c r="E268" s="62"/>
      <c r="F268" s="17"/>
      <c r="G268" s="14"/>
      <c r="H268" s="14"/>
      <c r="I268" s="14"/>
      <c r="J268" s="14"/>
      <c r="K268" s="14"/>
      <c r="L268" s="14"/>
      <c r="M268" s="14"/>
      <c r="N268" s="54"/>
      <c r="O268" s="14"/>
      <c r="P268" s="31"/>
      <c r="Q268" s="31"/>
      <c r="R268" s="17"/>
      <c r="S268" s="38"/>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c r="JA268" s="11"/>
    </row>
    <row r="269" spans="2:261" s="12" customFormat="1" ht="65.099999999999994" customHeight="1" x14ac:dyDescent="0.25">
      <c r="B269" s="3"/>
      <c r="C269" s="9"/>
      <c r="D269" s="16"/>
      <c r="E269" s="61"/>
      <c r="F269" s="16"/>
      <c r="G269" s="15"/>
      <c r="H269" s="15"/>
      <c r="I269" s="15"/>
      <c r="J269" s="14"/>
      <c r="K269" s="15"/>
      <c r="L269" s="15"/>
      <c r="M269" s="15"/>
      <c r="N269" s="54"/>
      <c r="O269" s="15"/>
      <c r="P269" s="15"/>
      <c r="Q269" s="15"/>
      <c r="R269" s="16"/>
      <c r="S269" s="37"/>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c r="JA269" s="11"/>
    </row>
    <row r="270" spans="2:261" s="12" customFormat="1" ht="65.099999999999994" customHeight="1" x14ac:dyDescent="0.25">
      <c r="B270" s="3"/>
      <c r="C270" s="19"/>
      <c r="D270" s="17"/>
      <c r="E270" s="62"/>
      <c r="F270" s="17"/>
      <c r="G270" s="14"/>
      <c r="H270" s="14"/>
      <c r="I270" s="14"/>
      <c r="J270" s="14"/>
      <c r="K270" s="14"/>
      <c r="L270" s="14"/>
      <c r="M270" s="14"/>
      <c r="N270" s="54"/>
      <c r="O270" s="14"/>
      <c r="P270" s="31"/>
      <c r="Q270" s="31"/>
      <c r="R270" s="17"/>
      <c r="S270" s="38"/>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c r="JA270" s="11"/>
    </row>
    <row r="271" spans="2:261" s="12" customFormat="1" ht="65.099999999999994" customHeight="1" x14ac:dyDescent="0.25">
      <c r="B271" s="3"/>
      <c r="C271" s="9"/>
      <c r="D271" s="16"/>
      <c r="E271" s="61"/>
      <c r="F271" s="16"/>
      <c r="G271" s="15"/>
      <c r="H271" s="15"/>
      <c r="I271" s="15"/>
      <c r="J271" s="14"/>
      <c r="K271" s="15"/>
      <c r="L271" s="15"/>
      <c r="M271" s="15"/>
      <c r="N271" s="54"/>
      <c r="O271" s="15"/>
      <c r="P271" s="15"/>
      <c r="Q271" s="15"/>
      <c r="R271" s="16"/>
      <c r="S271" s="37"/>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c r="JA271" s="11"/>
    </row>
    <row r="272" spans="2:261" s="12" customFormat="1" ht="65.099999999999994" customHeight="1" x14ac:dyDescent="0.25">
      <c r="B272" s="3"/>
      <c r="C272" s="19"/>
      <c r="D272" s="17"/>
      <c r="E272" s="62"/>
      <c r="F272" s="17"/>
      <c r="G272" s="14"/>
      <c r="H272" s="14"/>
      <c r="I272" s="14"/>
      <c r="J272" s="14"/>
      <c r="K272" s="14"/>
      <c r="L272" s="14"/>
      <c r="M272" s="14"/>
      <c r="N272" s="54"/>
      <c r="O272" s="14"/>
      <c r="P272" s="31"/>
      <c r="Q272" s="31"/>
      <c r="R272" s="17"/>
      <c r="S272" s="38"/>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c r="JA272" s="11"/>
    </row>
    <row r="273" spans="2:261" s="12" customFormat="1" ht="65.099999999999994" customHeight="1" x14ac:dyDescent="0.25">
      <c r="B273" s="3"/>
      <c r="C273" s="9"/>
      <c r="D273" s="16"/>
      <c r="E273" s="61"/>
      <c r="F273" s="16"/>
      <c r="G273" s="15"/>
      <c r="H273" s="15"/>
      <c r="I273" s="15"/>
      <c r="J273" s="14"/>
      <c r="K273" s="15"/>
      <c r="L273" s="15"/>
      <c r="M273" s="15"/>
      <c r="N273" s="54"/>
      <c r="O273" s="15"/>
      <c r="P273" s="15"/>
      <c r="Q273" s="15"/>
      <c r="R273" s="16"/>
      <c r="S273" s="37"/>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c r="JA273" s="11"/>
    </row>
    <row r="274" spans="2:261" s="12" customFormat="1" ht="65.099999999999994" customHeight="1" x14ac:dyDescent="0.25">
      <c r="B274" s="3"/>
      <c r="C274" s="19"/>
      <c r="D274" s="17"/>
      <c r="E274" s="62"/>
      <c r="F274" s="17"/>
      <c r="G274" s="14"/>
      <c r="H274" s="14"/>
      <c r="I274" s="14"/>
      <c r="J274" s="14"/>
      <c r="K274" s="14"/>
      <c r="L274" s="14"/>
      <c r="M274" s="14"/>
      <c r="N274" s="54"/>
      <c r="O274" s="14"/>
      <c r="P274" s="31"/>
      <c r="Q274" s="31"/>
      <c r="R274" s="17"/>
      <c r="S274" s="38"/>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c r="JA274" s="11"/>
    </row>
    <row r="275" spans="2:261" s="12" customFormat="1" ht="65.099999999999994" customHeight="1" x14ac:dyDescent="0.25">
      <c r="B275" s="3"/>
      <c r="C275" s="9"/>
      <c r="D275" s="16"/>
      <c r="E275" s="61"/>
      <c r="F275" s="16"/>
      <c r="G275" s="15"/>
      <c r="H275" s="15"/>
      <c r="I275" s="15"/>
      <c r="J275" s="14"/>
      <c r="K275" s="15"/>
      <c r="L275" s="15"/>
      <c r="M275" s="15"/>
      <c r="N275" s="54"/>
      <c r="O275" s="15"/>
      <c r="P275" s="15"/>
      <c r="Q275" s="15"/>
      <c r="R275" s="16"/>
      <c r="S275" s="37"/>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c r="JA275" s="11"/>
    </row>
    <row r="276" spans="2:261" s="12" customFormat="1" ht="65.099999999999994" customHeight="1" x14ac:dyDescent="0.25">
      <c r="B276" s="3"/>
      <c r="C276" s="19"/>
      <c r="D276" s="17"/>
      <c r="E276" s="62"/>
      <c r="F276" s="17"/>
      <c r="G276" s="14"/>
      <c r="H276" s="14"/>
      <c r="I276" s="14"/>
      <c r="J276" s="14"/>
      <c r="K276" s="14"/>
      <c r="L276" s="14"/>
      <c r="M276" s="14"/>
      <c r="N276" s="54"/>
      <c r="O276" s="14"/>
      <c r="P276" s="31"/>
      <c r="Q276" s="31"/>
      <c r="R276" s="17"/>
      <c r="S276" s="38"/>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c r="JA276" s="11"/>
    </row>
    <row r="277" spans="2:261" s="12" customFormat="1" ht="65.099999999999994" customHeight="1" x14ac:dyDescent="0.25">
      <c r="B277" s="3"/>
      <c r="C277" s="9"/>
      <c r="D277" s="16"/>
      <c r="E277" s="61"/>
      <c r="F277" s="16"/>
      <c r="G277" s="15"/>
      <c r="H277" s="15"/>
      <c r="I277" s="15"/>
      <c r="J277" s="14"/>
      <c r="K277" s="15"/>
      <c r="L277" s="15"/>
      <c r="M277" s="15"/>
      <c r="N277" s="54"/>
      <c r="O277" s="15"/>
      <c r="P277" s="15"/>
      <c r="Q277" s="15"/>
      <c r="R277" s="16"/>
      <c r="S277" s="37"/>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c r="JA277" s="11"/>
    </row>
    <row r="278" spans="2:261" s="12" customFormat="1" ht="65.099999999999994" customHeight="1" x14ac:dyDescent="0.25">
      <c r="B278" s="3"/>
      <c r="C278" s="19"/>
      <c r="D278" s="17"/>
      <c r="E278" s="62"/>
      <c r="F278" s="17"/>
      <c r="G278" s="14"/>
      <c r="H278" s="14"/>
      <c r="I278" s="14"/>
      <c r="J278" s="14"/>
      <c r="K278" s="14"/>
      <c r="L278" s="14"/>
      <c r="M278" s="14"/>
      <c r="N278" s="54"/>
      <c r="O278" s="14"/>
      <c r="P278" s="31"/>
      <c r="Q278" s="31"/>
      <c r="R278" s="17"/>
      <c r="S278" s="38"/>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c r="JA278" s="11"/>
    </row>
    <row r="279" spans="2:261" s="12" customFormat="1" ht="65.099999999999994" customHeight="1" x14ac:dyDescent="0.25">
      <c r="B279" s="3"/>
      <c r="C279" s="9"/>
      <c r="D279" s="16"/>
      <c r="E279" s="61"/>
      <c r="F279" s="16"/>
      <c r="G279" s="15"/>
      <c r="H279" s="15"/>
      <c r="I279" s="15"/>
      <c r="J279" s="14"/>
      <c r="K279" s="15"/>
      <c r="L279" s="15"/>
      <c r="M279" s="15"/>
      <c r="N279" s="54"/>
      <c r="O279" s="15"/>
      <c r="P279" s="15"/>
      <c r="Q279" s="15"/>
      <c r="R279" s="16"/>
      <c r="S279" s="37"/>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c r="JA279" s="11"/>
    </row>
    <row r="280" spans="2:261" s="12" customFormat="1" ht="65.099999999999994" customHeight="1" x14ac:dyDescent="0.25">
      <c r="B280" s="3"/>
      <c r="C280" s="19"/>
      <c r="D280" s="17"/>
      <c r="E280" s="62"/>
      <c r="F280" s="17"/>
      <c r="G280" s="14"/>
      <c r="H280" s="14"/>
      <c r="I280" s="14"/>
      <c r="J280" s="14"/>
      <c r="K280" s="14"/>
      <c r="L280" s="14"/>
      <c r="M280" s="14"/>
      <c r="N280" s="54"/>
      <c r="O280" s="14"/>
      <c r="P280" s="31"/>
      <c r="Q280" s="31"/>
      <c r="R280" s="17"/>
      <c r="S280" s="38"/>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c r="JA280" s="11"/>
    </row>
    <row r="281" spans="2:261" s="12" customFormat="1" ht="65.099999999999994" customHeight="1" x14ac:dyDescent="0.25">
      <c r="B281" s="3"/>
      <c r="C281" s="9"/>
      <c r="D281" s="16"/>
      <c r="E281" s="61"/>
      <c r="F281" s="16"/>
      <c r="G281" s="15"/>
      <c r="H281" s="15"/>
      <c r="I281" s="15"/>
      <c r="J281" s="14"/>
      <c r="K281" s="15"/>
      <c r="L281" s="15"/>
      <c r="M281" s="15"/>
      <c r="N281" s="54"/>
      <c r="O281" s="15"/>
      <c r="P281" s="15"/>
      <c r="Q281" s="15"/>
      <c r="R281" s="16"/>
      <c r="S281" s="37"/>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c r="JA281" s="11"/>
    </row>
    <row r="282" spans="2:261" s="12" customFormat="1" ht="65.099999999999994" customHeight="1" x14ac:dyDescent="0.25">
      <c r="B282" s="3"/>
      <c r="C282" s="19"/>
      <c r="D282" s="17"/>
      <c r="E282" s="62"/>
      <c r="F282" s="17"/>
      <c r="G282" s="14"/>
      <c r="H282" s="14"/>
      <c r="I282" s="14"/>
      <c r="J282" s="14"/>
      <c r="K282" s="14"/>
      <c r="L282" s="14"/>
      <c r="M282" s="14"/>
      <c r="N282" s="54"/>
      <c r="O282" s="14"/>
      <c r="P282" s="31"/>
      <c r="Q282" s="31"/>
      <c r="R282" s="17"/>
      <c r="S282" s="38"/>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c r="JA282" s="11"/>
    </row>
    <row r="283" spans="2:261" s="12" customFormat="1" ht="65.099999999999994" customHeight="1" x14ac:dyDescent="0.25">
      <c r="B283" s="3"/>
      <c r="C283" s="9"/>
      <c r="D283" s="16"/>
      <c r="E283" s="61"/>
      <c r="F283" s="16"/>
      <c r="G283" s="15"/>
      <c r="H283" s="15"/>
      <c r="I283" s="15"/>
      <c r="J283" s="14"/>
      <c r="K283" s="15"/>
      <c r="L283" s="15"/>
      <c r="M283" s="15"/>
      <c r="N283" s="54"/>
      <c r="O283" s="15"/>
      <c r="P283" s="15"/>
      <c r="Q283" s="15"/>
      <c r="R283" s="16"/>
      <c r="S283" s="37"/>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c r="JA283" s="11"/>
    </row>
    <row r="284" spans="2:261" s="12" customFormat="1" ht="65.099999999999994" customHeight="1" x14ac:dyDescent="0.25">
      <c r="B284" s="3"/>
      <c r="C284" s="19"/>
      <c r="D284" s="17"/>
      <c r="E284" s="62"/>
      <c r="F284" s="17"/>
      <c r="G284" s="14"/>
      <c r="H284" s="14"/>
      <c r="I284" s="14"/>
      <c r="J284" s="14"/>
      <c r="K284" s="14"/>
      <c r="L284" s="14"/>
      <c r="M284" s="14"/>
      <c r="N284" s="54"/>
      <c r="O284" s="14"/>
      <c r="P284" s="31"/>
      <c r="Q284" s="31"/>
      <c r="R284" s="17"/>
      <c r="S284" s="38"/>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c r="JA284" s="11"/>
    </row>
    <row r="285" spans="2:261" s="12" customFormat="1" ht="65.099999999999994" customHeight="1" x14ac:dyDescent="0.25">
      <c r="B285" s="3"/>
      <c r="C285" s="9"/>
      <c r="D285" s="16"/>
      <c r="E285" s="61"/>
      <c r="F285" s="16"/>
      <c r="G285" s="15"/>
      <c r="H285" s="15"/>
      <c r="I285" s="15"/>
      <c r="J285" s="14"/>
      <c r="K285" s="15"/>
      <c r="L285" s="15"/>
      <c r="M285" s="15"/>
      <c r="N285" s="54"/>
      <c r="O285" s="15"/>
      <c r="P285" s="15"/>
      <c r="Q285" s="15"/>
      <c r="R285" s="16"/>
      <c r="S285" s="37"/>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c r="JA285" s="11"/>
    </row>
    <row r="286" spans="2:261" s="12" customFormat="1" ht="65.099999999999994" customHeight="1" x14ac:dyDescent="0.25">
      <c r="B286" s="3"/>
      <c r="C286" s="19"/>
      <c r="D286" s="17"/>
      <c r="E286" s="62"/>
      <c r="F286" s="17"/>
      <c r="G286" s="14"/>
      <c r="H286" s="14"/>
      <c r="I286" s="14"/>
      <c r="J286" s="14"/>
      <c r="K286" s="14"/>
      <c r="L286" s="14"/>
      <c r="M286" s="14"/>
      <c r="N286" s="54"/>
      <c r="O286" s="14"/>
      <c r="P286" s="31"/>
      <c r="Q286" s="31"/>
      <c r="R286" s="17"/>
      <c r="S286" s="38"/>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c r="JA286" s="11"/>
    </row>
    <row r="287" spans="2:261" s="12" customFormat="1" ht="65.099999999999994" customHeight="1" x14ac:dyDescent="0.25">
      <c r="B287" s="3"/>
      <c r="C287" s="9"/>
      <c r="D287" s="16"/>
      <c r="E287" s="61"/>
      <c r="F287" s="16"/>
      <c r="G287" s="15"/>
      <c r="H287" s="15"/>
      <c r="I287" s="15"/>
      <c r="J287" s="14"/>
      <c r="K287" s="15"/>
      <c r="L287" s="15"/>
      <c r="M287" s="15"/>
      <c r="N287" s="54"/>
      <c r="O287" s="15"/>
      <c r="P287" s="15"/>
      <c r="Q287" s="15"/>
      <c r="R287" s="16"/>
      <c r="S287" s="37"/>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c r="JA287" s="11"/>
    </row>
    <row r="288" spans="2:261" s="12" customFormat="1" ht="65.099999999999994" customHeight="1" x14ac:dyDescent="0.25">
      <c r="B288" s="3"/>
      <c r="C288" s="19"/>
      <c r="D288" s="17"/>
      <c r="E288" s="62"/>
      <c r="F288" s="17"/>
      <c r="G288" s="14"/>
      <c r="H288" s="14"/>
      <c r="I288" s="14"/>
      <c r="J288" s="14"/>
      <c r="K288" s="14"/>
      <c r="L288" s="14"/>
      <c r="M288" s="14"/>
      <c r="N288" s="54"/>
      <c r="O288" s="14"/>
      <c r="P288" s="31"/>
      <c r="Q288" s="31"/>
      <c r="R288" s="17"/>
      <c r="S288" s="38"/>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c r="JA288" s="11"/>
    </row>
    <row r="289" spans="2:261" s="12" customFormat="1" ht="65.099999999999994" customHeight="1" x14ac:dyDescent="0.25">
      <c r="B289" s="3"/>
      <c r="C289" s="9"/>
      <c r="D289" s="16"/>
      <c r="E289" s="61"/>
      <c r="F289" s="16"/>
      <c r="G289" s="15"/>
      <c r="H289" s="15"/>
      <c r="I289" s="15"/>
      <c r="J289" s="14"/>
      <c r="K289" s="15"/>
      <c r="L289" s="15"/>
      <c r="M289" s="15"/>
      <c r="N289" s="54"/>
      <c r="O289" s="15"/>
      <c r="P289" s="15"/>
      <c r="Q289" s="15"/>
      <c r="R289" s="16"/>
      <c r="S289" s="37"/>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c r="JA289" s="11"/>
    </row>
    <row r="290" spans="2:261" s="12" customFormat="1" ht="65.099999999999994" customHeight="1" x14ac:dyDescent="0.25">
      <c r="B290" s="3"/>
      <c r="C290" s="19"/>
      <c r="D290" s="17"/>
      <c r="E290" s="62"/>
      <c r="F290" s="17"/>
      <c r="G290" s="14"/>
      <c r="H290" s="14"/>
      <c r="I290" s="14"/>
      <c r="J290" s="14"/>
      <c r="K290" s="14"/>
      <c r="L290" s="14"/>
      <c r="M290" s="14"/>
      <c r="N290" s="54"/>
      <c r="O290" s="14"/>
      <c r="P290" s="31"/>
      <c r="Q290" s="31"/>
      <c r="R290" s="17"/>
      <c r="S290" s="38"/>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c r="JA290" s="11"/>
    </row>
    <row r="291" spans="2:261" s="12" customFormat="1" ht="65.099999999999994" customHeight="1" x14ac:dyDescent="0.25">
      <c r="B291" s="3"/>
      <c r="C291" s="9"/>
      <c r="D291" s="16"/>
      <c r="E291" s="61"/>
      <c r="F291" s="16"/>
      <c r="G291" s="15"/>
      <c r="H291" s="15"/>
      <c r="I291" s="15"/>
      <c r="J291" s="14"/>
      <c r="K291" s="15"/>
      <c r="L291" s="15"/>
      <c r="M291" s="15"/>
      <c r="N291" s="54"/>
      <c r="O291" s="15"/>
      <c r="P291" s="15"/>
      <c r="Q291" s="15"/>
      <c r="R291" s="16"/>
      <c r="S291" s="37"/>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c r="JA291" s="11"/>
    </row>
    <row r="292" spans="2:261" s="12" customFormat="1" ht="65.099999999999994" customHeight="1" x14ac:dyDescent="0.25">
      <c r="B292" s="3"/>
      <c r="C292" s="19"/>
      <c r="D292" s="17"/>
      <c r="E292" s="62"/>
      <c r="F292" s="17"/>
      <c r="G292" s="14"/>
      <c r="H292" s="14"/>
      <c r="I292" s="14"/>
      <c r="J292" s="14"/>
      <c r="K292" s="14"/>
      <c r="L292" s="14"/>
      <c r="M292" s="14"/>
      <c r="N292" s="54"/>
      <c r="O292" s="14"/>
      <c r="P292" s="31"/>
      <c r="Q292" s="31"/>
      <c r="R292" s="17"/>
      <c r="S292" s="38"/>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c r="JA292" s="11"/>
    </row>
    <row r="293" spans="2:261" s="12" customFormat="1" ht="65.099999999999994" customHeight="1" x14ac:dyDescent="0.25">
      <c r="B293" s="3"/>
      <c r="C293" s="9"/>
      <c r="D293" s="16"/>
      <c r="E293" s="61"/>
      <c r="F293" s="16"/>
      <c r="G293" s="15"/>
      <c r="H293" s="15"/>
      <c r="I293" s="15"/>
      <c r="J293" s="14"/>
      <c r="K293" s="15"/>
      <c r="L293" s="15"/>
      <c r="M293" s="15"/>
      <c r="N293" s="54"/>
      <c r="O293" s="15"/>
      <c r="P293" s="15"/>
      <c r="Q293" s="15"/>
      <c r="R293" s="16"/>
      <c r="S293" s="37"/>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c r="JA293" s="11"/>
    </row>
    <row r="294" spans="2:261" s="12" customFormat="1" ht="65.099999999999994" customHeight="1" x14ac:dyDescent="0.25">
      <c r="B294" s="3"/>
      <c r="C294" s="19"/>
      <c r="D294" s="17"/>
      <c r="E294" s="62"/>
      <c r="F294" s="17"/>
      <c r="G294" s="14"/>
      <c r="H294" s="14"/>
      <c r="I294" s="14"/>
      <c r="J294" s="14"/>
      <c r="K294" s="14"/>
      <c r="L294" s="14"/>
      <c r="M294" s="14"/>
      <c r="N294" s="54"/>
      <c r="O294" s="14"/>
      <c r="P294" s="31"/>
      <c r="Q294" s="31"/>
      <c r="R294" s="17"/>
      <c r="S294" s="38"/>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c r="JA294" s="11"/>
    </row>
    <row r="295" spans="2:261" s="12" customFormat="1" ht="65.099999999999994" customHeight="1" x14ac:dyDescent="0.25">
      <c r="B295" s="3"/>
      <c r="C295" s="9"/>
      <c r="D295" s="16"/>
      <c r="E295" s="61"/>
      <c r="F295" s="16"/>
      <c r="G295" s="15"/>
      <c r="H295" s="15"/>
      <c r="I295" s="15"/>
      <c r="J295" s="14"/>
      <c r="K295" s="15"/>
      <c r="L295" s="15"/>
      <c r="M295" s="15"/>
      <c r="N295" s="54"/>
      <c r="O295" s="15"/>
      <c r="P295" s="15"/>
      <c r="Q295" s="15"/>
      <c r="R295" s="16"/>
      <c r="S295" s="37"/>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c r="JA295" s="11"/>
    </row>
    <row r="296" spans="2:261" s="12" customFormat="1" ht="65.099999999999994" customHeight="1" x14ac:dyDescent="0.25">
      <c r="B296" s="3"/>
      <c r="C296" s="19"/>
      <c r="D296" s="17"/>
      <c r="E296" s="62"/>
      <c r="F296" s="17"/>
      <c r="G296" s="14"/>
      <c r="H296" s="14"/>
      <c r="I296" s="14"/>
      <c r="J296" s="14"/>
      <c r="K296" s="14"/>
      <c r="L296" s="14"/>
      <c r="M296" s="14"/>
      <c r="N296" s="54"/>
      <c r="O296" s="14"/>
      <c r="P296" s="31"/>
      <c r="Q296" s="31"/>
      <c r="R296" s="17"/>
      <c r="S296" s="38"/>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c r="JA296" s="11"/>
    </row>
    <row r="297" spans="2:261" s="12" customFormat="1" ht="65.099999999999994" customHeight="1" x14ac:dyDescent="0.25">
      <c r="B297" s="3"/>
      <c r="C297" s="9"/>
      <c r="D297" s="16"/>
      <c r="E297" s="61"/>
      <c r="F297" s="16"/>
      <c r="G297" s="15"/>
      <c r="H297" s="15"/>
      <c r="I297" s="15"/>
      <c r="J297" s="14"/>
      <c r="K297" s="15"/>
      <c r="L297" s="15"/>
      <c r="M297" s="15"/>
      <c r="N297" s="54"/>
      <c r="O297" s="15"/>
      <c r="P297" s="15"/>
      <c r="Q297" s="15"/>
      <c r="R297" s="16"/>
      <c r="S297" s="37"/>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c r="JA297" s="11"/>
    </row>
    <row r="298" spans="2:261" s="12" customFormat="1" ht="65.099999999999994" customHeight="1" x14ac:dyDescent="0.25">
      <c r="B298" s="3"/>
      <c r="C298" s="19"/>
      <c r="D298" s="17"/>
      <c r="E298" s="62"/>
      <c r="F298" s="17"/>
      <c r="G298" s="14"/>
      <c r="H298" s="14"/>
      <c r="I298" s="14"/>
      <c r="J298" s="14"/>
      <c r="K298" s="14"/>
      <c r="L298" s="14"/>
      <c r="M298" s="14"/>
      <c r="N298" s="54"/>
      <c r="O298" s="14"/>
      <c r="P298" s="31"/>
      <c r="Q298" s="31"/>
      <c r="R298" s="17"/>
      <c r="S298" s="38"/>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c r="JA298" s="11"/>
    </row>
    <row r="299" spans="2:261" s="12" customFormat="1" ht="65.099999999999994" customHeight="1" x14ac:dyDescent="0.25">
      <c r="B299" s="3"/>
      <c r="C299" s="9"/>
      <c r="D299" s="16"/>
      <c r="E299" s="61"/>
      <c r="F299" s="16"/>
      <c r="G299" s="15"/>
      <c r="H299" s="15"/>
      <c r="I299" s="15"/>
      <c r="J299" s="14"/>
      <c r="K299" s="15"/>
      <c r="L299" s="15"/>
      <c r="M299" s="15"/>
      <c r="N299" s="54"/>
      <c r="O299" s="15"/>
      <c r="P299" s="15"/>
      <c r="Q299" s="15"/>
      <c r="R299" s="16"/>
      <c r="S299" s="37"/>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c r="JA299" s="11"/>
    </row>
    <row r="300" spans="2:261" s="12" customFormat="1" ht="65.099999999999994" customHeight="1" x14ac:dyDescent="0.25">
      <c r="B300" s="3"/>
      <c r="C300" s="19"/>
      <c r="D300" s="17"/>
      <c r="E300" s="62"/>
      <c r="F300" s="17"/>
      <c r="G300" s="14"/>
      <c r="H300" s="14"/>
      <c r="I300" s="14"/>
      <c r="J300" s="14"/>
      <c r="K300" s="14"/>
      <c r="L300" s="14"/>
      <c r="M300" s="14"/>
      <c r="N300" s="54"/>
      <c r="O300" s="14"/>
      <c r="P300" s="31"/>
      <c r="Q300" s="31"/>
      <c r="R300" s="17"/>
      <c r="S300" s="38"/>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c r="JA300" s="11"/>
    </row>
    <row r="301" spans="2:261" s="12" customFormat="1" ht="65.099999999999994" customHeight="1" x14ac:dyDescent="0.25">
      <c r="B301" s="3"/>
      <c r="C301" s="9"/>
      <c r="D301" s="16"/>
      <c r="E301" s="61"/>
      <c r="F301" s="16"/>
      <c r="G301" s="15"/>
      <c r="H301" s="15"/>
      <c r="I301" s="15"/>
      <c r="J301" s="14"/>
      <c r="K301" s="15"/>
      <c r="L301" s="15"/>
      <c r="M301" s="15"/>
      <c r="N301" s="54"/>
      <c r="O301" s="15"/>
      <c r="P301" s="15"/>
      <c r="Q301" s="15"/>
      <c r="R301" s="16"/>
      <c r="S301" s="37"/>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c r="JA301" s="11"/>
    </row>
    <row r="302" spans="2:261" s="12" customFormat="1" ht="65.099999999999994" customHeight="1" x14ac:dyDescent="0.25">
      <c r="B302" s="11"/>
      <c r="C302" s="19"/>
      <c r="D302" s="17"/>
      <c r="E302" s="62"/>
      <c r="F302" s="17"/>
      <c r="G302" s="14"/>
      <c r="H302" s="14"/>
      <c r="I302" s="14"/>
      <c r="J302" s="14"/>
      <c r="K302" s="14"/>
      <c r="L302" s="14"/>
      <c r="M302" s="14"/>
      <c r="N302" s="54"/>
      <c r="O302" s="14"/>
      <c r="P302" s="31"/>
      <c r="Q302" s="31"/>
      <c r="R302" s="17"/>
      <c r="S302" s="38"/>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c r="JA302" s="11"/>
    </row>
    <row r="303" spans="2:261" s="12" customFormat="1" ht="65.099999999999994" customHeight="1" x14ac:dyDescent="0.25">
      <c r="B303" s="11"/>
      <c r="C303" s="9"/>
      <c r="D303" s="16"/>
      <c r="E303" s="61"/>
      <c r="F303" s="16"/>
      <c r="G303" s="15"/>
      <c r="H303" s="15"/>
      <c r="I303" s="15"/>
      <c r="J303" s="14"/>
      <c r="K303" s="15"/>
      <c r="L303" s="15"/>
      <c r="M303" s="15"/>
      <c r="N303" s="54"/>
      <c r="O303" s="15"/>
      <c r="P303" s="15"/>
      <c r="Q303" s="15"/>
      <c r="R303" s="16"/>
      <c r="S303" s="37"/>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c r="JA303" s="11"/>
    </row>
    <row r="304" spans="2:261" s="12" customFormat="1" ht="65.099999999999994" customHeight="1" x14ac:dyDescent="0.25">
      <c r="B304" s="11"/>
      <c r="C304" s="19"/>
      <c r="D304" s="17"/>
      <c r="E304" s="62"/>
      <c r="F304" s="17"/>
      <c r="G304" s="14"/>
      <c r="H304" s="14"/>
      <c r="I304" s="14"/>
      <c r="J304" s="14"/>
      <c r="K304" s="14"/>
      <c r="L304" s="14"/>
      <c r="M304" s="14"/>
      <c r="N304" s="54"/>
      <c r="O304" s="14"/>
      <c r="P304" s="31"/>
      <c r="Q304" s="31"/>
      <c r="R304" s="17"/>
      <c r="S304" s="38"/>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c r="JA304" s="11"/>
    </row>
    <row r="305" spans="2:261" s="12" customFormat="1" ht="65.099999999999994" customHeight="1" x14ac:dyDescent="0.25">
      <c r="B305" s="11"/>
      <c r="C305" s="9"/>
      <c r="D305" s="16"/>
      <c r="E305" s="61"/>
      <c r="F305" s="16"/>
      <c r="G305" s="15"/>
      <c r="H305" s="15"/>
      <c r="I305" s="15"/>
      <c r="J305" s="14"/>
      <c r="K305" s="15"/>
      <c r="L305" s="15"/>
      <c r="M305" s="15"/>
      <c r="N305" s="54"/>
      <c r="O305" s="15"/>
      <c r="P305" s="15"/>
      <c r="Q305" s="15"/>
      <c r="R305" s="16"/>
      <c r="S305" s="37"/>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c r="JA305" s="11"/>
    </row>
    <row r="306" spans="2:261" s="12" customFormat="1" ht="65.099999999999994" customHeight="1" x14ac:dyDescent="0.25">
      <c r="B306" s="11"/>
      <c r="C306" s="19"/>
      <c r="D306" s="17"/>
      <c r="E306" s="62"/>
      <c r="F306" s="17"/>
      <c r="G306" s="14"/>
      <c r="H306" s="14"/>
      <c r="I306" s="14"/>
      <c r="J306" s="14"/>
      <c r="K306" s="14"/>
      <c r="L306" s="14"/>
      <c r="M306" s="14"/>
      <c r="N306" s="54"/>
      <c r="O306" s="14"/>
      <c r="P306" s="31"/>
      <c r="Q306" s="31"/>
      <c r="R306" s="17"/>
      <c r="S306" s="38"/>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c r="JA306" s="11"/>
    </row>
    <row r="307" spans="2:261" s="12" customFormat="1" ht="65.099999999999994" customHeight="1" x14ac:dyDescent="0.25">
      <c r="B307" s="11"/>
      <c r="C307" s="9"/>
      <c r="D307" s="16"/>
      <c r="E307" s="61"/>
      <c r="F307" s="16"/>
      <c r="G307" s="15"/>
      <c r="H307" s="15"/>
      <c r="I307" s="15"/>
      <c r="J307" s="14"/>
      <c r="K307" s="15"/>
      <c r="L307" s="15"/>
      <c r="M307" s="15"/>
      <c r="N307" s="54"/>
      <c r="O307" s="15"/>
      <c r="P307" s="15"/>
      <c r="Q307" s="15"/>
      <c r="R307" s="16"/>
      <c r="S307" s="37"/>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c r="JA307" s="11"/>
    </row>
    <row r="308" spans="2:261" s="12" customFormat="1" ht="65.099999999999994" customHeight="1" x14ac:dyDescent="0.25">
      <c r="B308" s="11"/>
      <c r="C308" s="19"/>
      <c r="D308" s="17"/>
      <c r="E308" s="62"/>
      <c r="F308" s="17"/>
      <c r="G308" s="14"/>
      <c r="H308" s="14"/>
      <c r="I308" s="14"/>
      <c r="J308" s="14"/>
      <c r="K308" s="14"/>
      <c r="L308" s="14"/>
      <c r="M308" s="14"/>
      <c r="N308" s="54"/>
      <c r="O308" s="14"/>
      <c r="P308" s="31"/>
      <c r="Q308" s="31"/>
      <c r="R308" s="17"/>
      <c r="S308" s="38"/>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c r="JA308" s="11"/>
    </row>
    <row r="309" spans="2:261" s="12" customFormat="1" ht="65.099999999999994" customHeight="1" x14ac:dyDescent="0.25">
      <c r="B309" s="11"/>
      <c r="C309" s="9"/>
      <c r="D309" s="16"/>
      <c r="E309" s="61"/>
      <c r="F309" s="16"/>
      <c r="G309" s="15"/>
      <c r="H309" s="15"/>
      <c r="I309" s="15"/>
      <c r="J309" s="14"/>
      <c r="K309" s="15"/>
      <c r="L309" s="15"/>
      <c r="M309" s="15"/>
      <c r="N309" s="54"/>
      <c r="O309" s="15"/>
      <c r="P309" s="15"/>
      <c r="Q309" s="15"/>
      <c r="R309" s="16"/>
      <c r="S309" s="37"/>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c r="JA309" s="11"/>
    </row>
    <row r="310" spans="2:261" s="12" customFormat="1" ht="65.099999999999994" customHeight="1" x14ac:dyDescent="0.25">
      <c r="B310" s="11"/>
      <c r="C310" s="19"/>
      <c r="D310" s="17"/>
      <c r="E310" s="62"/>
      <c r="F310" s="17"/>
      <c r="G310" s="14"/>
      <c r="H310" s="14"/>
      <c r="I310" s="14"/>
      <c r="J310" s="14"/>
      <c r="K310" s="14"/>
      <c r="L310" s="14"/>
      <c r="M310" s="14"/>
      <c r="N310" s="54"/>
      <c r="O310" s="14"/>
      <c r="P310" s="31"/>
      <c r="Q310" s="31"/>
      <c r="R310" s="17"/>
      <c r="S310" s="38"/>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c r="JA310" s="11"/>
    </row>
    <row r="311" spans="2:261" s="12" customFormat="1" ht="65.099999999999994" customHeight="1" x14ac:dyDescent="0.25">
      <c r="B311" s="11"/>
      <c r="C311" s="9"/>
      <c r="D311" s="16"/>
      <c r="E311" s="61"/>
      <c r="F311" s="16"/>
      <c r="G311" s="15"/>
      <c r="H311" s="15"/>
      <c r="I311" s="15"/>
      <c r="J311" s="14"/>
      <c r="K311" s="15"/>
      <c r="L311" s="15"/>
      <c r="M311" s="15"/>
      <c r="N311" s="54"/>
      <c r="O311" s="15"/>
      <c r="P311" s="15"/>
      <c r="Q311" s="15"/>
      <c r="R311" s="16"/>
      <c r="S311" s="37"/>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c r="JA311" s="11"/>
    </row>
    <row r="312" spans="2:261" s="12" customFormat="1" ht="65.099999999999994" customHeight="1" x14ac:dyDescent="0.25">
      <c r="B312" s="11"/>
      <c r="C312" s="19"/>
      <c r="D312" s="17"/>
      <c r="E312" s="62"/>
      <c r="F312" s="17"/>
      <c r="G312" s="14"/>
      <c r="H312" s="14"/>
      <c r="I312" s="14"/>
      <c r="J312" s="14"/>
      <c r="K312" s="14"/>
      <c r="L312" s="14"/>
      <c r="M312" s="14"/>
      <c r="N312" s="54"/>
      <c r="O312" s="14"/>
      <c r="P312" s="31"/>
      <c r="Q312" s="31"/>
      <c r="R312" s="17"/>
      <c r="S312" s="38"/>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c r="JA312" s="11"/>
    </row>
    <row r="313" spans="2:261" s="12" customFormat="1" ht="65.099999999999994" customHeight="1" x14ac:dyDescent="0.25">
      <c r="B313" s="11"/>
      <c r="C313" s="9"/>
      <c r="D313" s="16"/>
      <c r="E313" s="61"/>
      <c r="F313" s="16"/>
      <c r="G313" s="15"/>
      <c r="H313" s="15"/>
      <c r="I313" s="15"/>
      <c r="J313" s="14"/>
      <c r="K313" s="15"/>
      <c r="L313" s="15"/>
      <c r="M313" s="15"/>
      <c r="N313" s="54"/>
      <c r="O313" s="15"/>
      <c r="P313" s="15"/>
      <c r="Q313" s="15"/>
      <c r="R313" s="16"/>
      <c r="S313" s="37"/>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c r="JA313" s="11"/>
    </row>
    <row r="314" spans="2:261" s="12" customFormat="1" ht="65.099999999999994" customHeight="1" x14ac:dyDescent="0.25">
      <c r="B314" s="11"/>
      <c r="C314" s="19"/>
      <c r="D314" s="17"/>
      <c r="E314" s="62"/>
      <c r="F314" s="17"/>
      <c r="G314" s="14"/>
      <c r="H314" s="14"/>
      <c r="I314" s="14"/>
      <c r="J314" s="14"/>
      <c r="K314" s="14"/>
      <c r="L314" s="14"/>
      <c r="M314" s="14"/>
      <c r="N314" s="54"/>
      <c r="O314" s="14"/>
      <c r="P314" s="31"/>
      <c r="Q314" s="31"/>
      <c r="R314" s="17"/>
      <c r="S314" s="38"/>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c r="JA314" s="11"/>
    </row>
    <row r="315" spans="2:261" s="12" customFormat="1" ht="65.099999999999994" customHeight="1" x14ac:dyDescent="0.25">
      <c r="B315" s="11"/>
      <c r="C315" s="9"/>
      <c r="D315" s="16"/>
      <c r="E315" s="61"/>
      <c r="F315" s="16"/>
      <c r="G315" s="15"/>
      <c r="H315" s="15"/>
      <c r="I315" s="15"/>
      <c r="J315" s="14"/>
      <c r="K315" s="15"/>
      <c r="L315" s="15"/>
      <c r="M315" s="15"/>
      <c r="N315" s="54"/>
      <c r="O315" s="15"/>
      <c r="P315" s="15"/>
      <c r="Q315" s="15"/>
      <c r="R315" s="16"/>
      <c r="S315" s="37"/>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c r="JA315" s="11"/>
    </row>
    <row r="316" spans="2:261" s="12" customFormat="1" ht="65.099999999999994" customHeight="1" x14ac:dyDescent="0.25">
      <c r="B316" s="11"/>
      <c r="C316" s="19"/>
      <c r="D316" s="17"/>
      <c r="E316" s="62"/>
      <c r="F316" s="17"/>
      <c r="G316" s="14"/>
      <c r="H316" s="14"/>
      <c r="I316" s="14"/>
      <c r="J316" s="14"/>
      <c r="K316" s="14"/>
      <c r="L316" s="14"/>
      <c r="M316" s="14"/>
      <c r="N316" s="54"/>
      <c r="O316" s="14"/>
      <c r="P316" s="31"/>
      <c r="Q316" s="31"/>
      <c r="R316" s="17"/>
      <c r="S316" s="38"/>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c r="JA316" s="11"/>
    </row>
    <row r="317" spans="2:261" s="12" customFormat="1" ht="65.099999999999994" customHeight="1" x14ac:dyDescent="0.25">
      <c r="B317" s="11"/>
      <c r="C317" s="9"/>
      <c r="D317" s="16"/>
      <c r="E317" s="61"/>
      <c r="F317" s="16"/>
      <c r="G317" s="15"/>
      <c r="H317" s="15"/>
      <c r="I317" s="15"/>
      <c r="J317" s="14"/>
      <c r="K317" s="15"/>
      <c r="L317" s="15"/>
      <c r="M317" s="15"/>
      <c r="N317" s="54"/>
      <c r="O317" s="15"/>
      <c r="P317" s="15"/>
      <c r="Q317" s="15"/>
      <c r="R317" s="16"/>
      <c r="S317" s="37"/>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c r="JA317" s="11"/>
    </row>
    <row r="318" spans="2:261" s="12" customFormat="1" ht="65.099999999999994" customHeight="1" x14ac:dyDescent="0.25">
      <c r="B318" s="11"/>
      <c r="C318" s="19"/>
      <c r="D318" s="17"/>
      <c r="E318" s="62"/>
      <c r="F318" s="17"/>
      <c r="G318" s="14"/>
      <c r="H318" s="14"/>
      <c r="I318" s="14"/>
      <c r="J318" s="14"/>
      <c r="K318" s="14"/>
      <c r="L318" s="14"/>
      <c r="M318" s="14"/>
      <c r="N318" s="54"/>
      <c r="O318" s="14"/>
      <c r="P318" s="31"/>
      <c r="Q318" s="31"/>
      <c r="R318" s="17"/>
      <c r="S318" s="38"/>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c r="JA318" s="11"/>
    </row>
    <row r="319" spans="2:261" s="12" customFormat="1" ht="65.099999999999994" customHeight="1" x14ac:dyDescent="0.25">
      <c r="B319" s="11"/>
      <c r="C319" s="9"/>
      <c r="D319" s="16"/>
      <c r="E319" s="61"/>
      <c r="F319" s="16"/>
      <c r="G319" s="15"/>
      <c r="H319" s="15"/>
      <c r="I319" s="15"/>
      <c r="J319" s="14"/>
      <c r="K319" s="15"/>
      <c r="L319" s="15"/>
      <c r="M319" s="15"/>
      <c r="N319" s="54"/>
      <c r="O319" s="15"/>
      <c r="P319" s="15"/>
      <c r="Q319" s="15"/>
      <c r="R319" s="16"/>
      <c r="S319" s="37"/>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c r="JA319" s="11"/>
    </row>
    <row r="320" spans="2:261" s="12" customFormat="1" ht="65.099999999999994" customHeight="1" x14ac:dyDescent="0.25">
      <c r="B320" s="11"/>
      <c r="C320" s="19"/>
      <c r="D320" s="17"/>
      <c r="E320" s="62"/>
      <c r="F320" s="17"/>
      <c r="G320" s="14"/>
      <c r="H320" s="14"/>
      <c r="I320" s="14"/>
      <c r="J320" s="14"/>
      <c r="K320" s="14"/>
      <c r="L320" s="14"/>
      <c r="M320" s="14"/>
      <c r="N320" s="54"/>
      <c r="O320" s="14"/>
      <c r="P320" s="31"/>
      <c r="Q320" s="31"/>
      <c r="R320" s="17"/>
      <c r="S320" s="38"/>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c r="JA320" s="11"/>
    </row>
    <row r="321" spans="2:261" s="12" customFormat="1" ht="65.099999999999994" customHeight="1" x14ac:dyDescent="0.25">
      <c r="B321" s="11"/>
      <c r="C321" s="9"/>
      <c r="D321" s="16"/>
      <c r="E321" s="61"/>
      <c r="F321" s="16"/>
      <c r="G321" s="15"/>
      <c r="H321" s="15"/>
      <c r="I321" s="15"/>
      <c r="J321" s="14"/>
      <c r="K321" s="15"/>
      <c r="L321" s="15"/>
      <c r="M321" s="15"/>
      <c r="N321" s="54"/>
      <c r="O321" s="15"/>
      <c r="P321" s="15"/>
      <c r="Q321" s="15"/>
      <c r="R321" s="16"/>
      <c r="S321" s="37"/>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c r="JA321" s="11"/>
    </row>
    <row r="322" spans="2:261" s="12" customFormat="1" ht="65.099999999999994" customHeight="1" x14ac:dyDescent="0.25">
      <c r="B322" s="11"/>
      <c r="C322" s="19"/>
      <c r="D322" s="17"/>
      <c r="E322" s="62"/>
      <c r="F322" s="17"/>
      <c r="G322" s="14"/>
      <c r="H322" s="14"/>
      <c r="I322" s="14"/>
      <c r="J322" s="14"/>
      <c r="K322" s="14"/>
      <c r="L322" s="14"/>
      <c r="M322" s="14"/>
      <c r="N322" s="54"/>
      <c r="O322" s="14"/>
      <c r="P322" s="31"/>
      <c r="Q322" s="31"/>
      <c r="R322" s="17"/>
      <c r="S322" s="38"/>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c r="JA322" s="11"/>
    </row>
    <row r="323" spans="2:261" s="12" customFormat="1" ht="65.099999999999994" customHeight="1" x14ac:dyDescent="0.25">
      <c r="B323" s="11"/>
      <c r="C323" s="9"/>
      <c r="D323" s="16"/>
      <c r="E323" s="61"/>
      <c r="F323" s="16"/>
      <c r="G323" s="15"/>
      <c r="H323" s="15"/>
      <c r="I323" s="15"/>
      <c r="J323" s="14"/>
      <c r="K323" s="15"/>
      <c r="L323" s="15"/>
      <c r="M323" s="15"/>
      <c r="N323" s="54"/>
      <c r="O323" s="15"/>
      <c r="P323" s="15"/>
      <c r="Q323" s="15"/>
      <c r="R323" s="16"/>
      <c r="S323" s="37"/>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c r="JA323" s="11"/>
    </row>
    <row r="324" spans="2:261" s="12" customFormat="1" ht="65.099999999999994" customHeight="1" x14ac:dyDescent="0.25">
      <c r="B324" s="11"/>
      <c r="C324" s="19"/>
      <c r="D324" s="17"/>
      <c r="E324" s="62"/>
      <c r="F324" s="17"/>
      <c r="G324" s="14"/>
      <c r="H324" s="14"/>
      <c r="I324" s="14"/>
      <c r="J324" s="14"/>
      <c r="K324" s="14"/>
      <c r="L324" s="14"/>
      <c r="M324" s="14"/>
      <c r="N324" s="54"/>
      <c r="O324" s="14"/>
      <c r="P324" s="31"/>
      <c r="Q324" s="31"/>
      <c r="R324" s="17"/>
      <c r="S324" s="38"/>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c r="JA324" s="11"/>
    </row>
    <row r="325" spans="2:261" s="12" customFormat="1" ht="65.099999999999994" customHeight="1" x14ac:dyDescent="0.25">
      <c r="B325" s="11"/>
      <c r="C325" s="9"/>
      <c r="D325" s="16"/>
      <c r="E325" s="61"/>
      <c r="F325" s="16"/>
      <c r="G325" s="15"/>
      <c r="H325" s="15"/>
      <c r="I325" s="15"/>
      <c r="J325" s="14"/>
      <c r="K325" s="15"/>
      <c r="L325" s="15"/>
      <c r="M325" s="15"/>
      <c r="N325" s="54"/>
      <c r="O325" s="15"/>
      <c r="P325" s="15"/>
      <c r="Q325" s="15"/>
      <c r="R325" s="16"/>
      <c r="S325" s="37"/>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c r="JA325" s="11"/>
    </row>
    <row r="326" spans="2:261" s="12" customFormat="1" ht="65.099999999999994" customHeight="1" x14ac:dyDescent="0.25">
      <c r="B326" s="11"/>
      <c r="C326" s="19"/>
      <c r="D326" s="17"/>
      <c r="E326" s="62"/>
      <c r="F326" s="17"/>
      <c r="G326" s="14"/>
      <c r="H326" s="14"/>
      <c r="I326" s="14"/>
      <c r="J326" s="14"/>
      <c r="K326" s="14"/>
      <c r="L326" s="14"/>
      <c r="M326" s="14"/>
      <c r="N326" s="54"/>
      <c r="O326" s="14"/>
      <c r="P326" s="31"/>
      <c r="Q326" s="31"/>
      <c r="R326" s="17"/>
      <c r="S326" s="38"/>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c r="JA326" s="11"/>
    </row>
    <row r="327" spans="2:261" s="12" customFormat="1" ht="65.099999999999994" customHeight="1" x14ac:dyDescent="0.25">
      <c r="B327" s="11"/>
      <c r="C327" s="9"/>
      <c r="D327" s="16"/>
      <c r="E327" s="61"/>
      <c r="F327" s="16"/>
      <c r="G327" s="15"/>
      <c r="H327" s="15"/>
      <c r="I327" s="15"/>
      <c r="J327" s="14"/>
      <c r="K327" s="15"/>
      <c r="L327" s="15"/>
      <c r="M327" s="15"/>
      <c r="N327" s="54"/>
      <c r="O327" s="15"/>
      <c r="P327" s="15"/>
      <c r="Q327" s="15"/>
      <c r="R327" s="16"/>
      <c r="S327" s="37"/>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c r="JA327" s="11"/>
    </row>
    <row r="328" spans="2:261" s="12" customFormat="1" ht="65.099999999999994" customHeight="1" x14ac:dyDescent="0.25">
      <c r="B328" s="11"/>
      <c r="C328" s="19"/>
      <c r="D328" s="17"/>
      <c r="E328" s="62"/>
      <c r="F328" s="17"/>
      <c r="G328" s="14"/>
      <c r="H328" s="14"/>
      <c r="I328" s="14"/>
      <c r="J328" s="14"/>
      <c r="K328" s="14"/>
      <c r="L328" s="14"/>
      <c r="M328" s="14"/>
      <c r="N328" s="54"/>
      <c r="O328" s="14"/>
      <c r="P328" s="31"/>
      <c r="Q328" s="31"/>
      <c r="R328" s="17"/>
      <c r="S328" s="38"/>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c r="JA328" s="11"/>
    </row>
    <row r="329" spans="2:261" s="12" customFormat="1" ht="65.099999999999994" customHeight="1" x14ac:dyDescent="0.25">
      <c r="B329" s="11"/>
      <c r="C329" s="9"/>
      <c r="D329" s="16"/>
      <c r="E329" s="61"/>
      <c r="F329" s="16"/>
      <c r="G329" s="15"/>
      <c r="H329" s="15"/>
      <c r="I329" s="15"/>
      <c r="J329" s="14"/>
      <c r="K329" s="15"/>
      <c r="L329" s="15"/>
      <c r="M329" s="15"/>
      <c r="N329" s="54"/>
      <c r="O329" s="15"/>
      <c r="P329" s="15"/>
      <c r="Q329" s="15"/>
      <c r="R329" s="16"/>
      <c r="S329" s="37"/>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c r="JA329" s="11"/>
    </row>
    <row r="330" spans="2:261" s="12" customFormat="1" ht="65.099999999999994" customHeight="1" x14ac:dyDescent="0.25">
      <c r="B330" s="11"/>
      <c r="C330" s="19"/>
      <c r="D330" s="17"/>
      <c r="E330" s="62"/>
      <c r="F330" s="17"/>
      <c r="G330" s="14"/>
      <c r="H330" s="14"/>
      <c r="I330" s="14"/>
      <c r="J330" s="14"/>
      <c r="K330" s="14"/>
      <c r="L330" s="14"/>
      <c r="M330" s="14"/>
      <c r="N330" s="54"/>
      <c r="O330" s="14"/>
      <c r="P330" s="31"/>
      <c r="Q330" s="31"/>
      <c r="R330" s="17"/>
      <c r="S330" s="38"/>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c r="JA330" s="11"/>
    </row>
    <row r="331" spans="2:261" s="12" customFormat="1" ht="65.099999999999994" customHeight="1" x14ac:dyDescent="0.25">
      <c r="B331" s="11"/>
      <c r="C331" s="9"/>
      <c r="D331" s="16"/>
      <c r="E331" s="61"/>
      <c r="F331" s="16"/>
      <c r="G331" s="15"/>
      <c r="H331" s="15"/>
      <c r="I331" s="15"/>
      <c r="J331" s="14"/>
      <c r="K331" s="15"/>
      <c r="L331" s="15"/>
      <c r="M331" s="15"/>
      <c r="N331" s="54"/>
      <c r="O331" s="15"/>
      <c r="P331" s="15"/>
      <c r="Q331" s="15"/>
      <c r="R331" s="16"/>
      <c r="S331" s="37"/>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c r="JA331" s="11"/>
    </row>
    <row r="332" spans="2:261" s="12" customFormat="1" ht="65.099999999999994" customHeight="1" x14ac:dyDescent="0.25">
      <c r="B332" s="11"/>
      <c r="C332" s="19"/>
      <c r="D332" s="17"/>
      <c r="E332" s="62"/>
      <c r="F332" s="17"/>
      <c r="G332" s="14"/>
      <c r="H332" s="14"/>
      <c r="I332" s="14"/>
      <c r="J332" s="14"/>
      <c r="K332" s="14"/>
      <c r="L332" s="14"/>
      <c r="M332" s="14"/>
      <c r="N332" s="54"/>
      <c r="O332" s="14"/>
      <c r="P332" s="31"/>
      <c r="Q332" s="31"/>
      <c r="R332" s="17"/>
      <c r="S332" s="38"/>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c r="JA332" s="11"/>
    </row>
    <row r="333" spans="2:261" s="12" customFormat="1" ht="65.099999999999994" customHeight="1" x14ac:dyDescent="0.25">
      <c r="B333" s="11"/>
      <c r="C333" s="9"/>
      <c r="D333" s="16"/>
      <c r="E333" s="61"/>
      <c r="F333" s="16"/>
      <c r="G333" s="15"/>
      <c r="H333" s="15"/>
      <c r="I333" s="15"/>
      <c r="J333" s="14"/>
      <c r="K333" s="15"/>
      <c r="L333" s="15"/>
      <c r="M333" s="15"/>
      <c r="N333" s="54"/>
      <c r="O333" s="15"/>
      <c r="P333" s="15"/>
      <c r="Q333" s="15"/>
      <c r="R333" s="16"/>
      <c r="S333" s="37"/>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c r="JA333" s="11"/>
    </row>
    <row r="334" spans="2:261" s="12" customFormat="1" ht="65.099999999999994" customHeight="1" x14ac:dyDescent="0.25">
      <c r="B334" s="11"/>
      <c r="C334" s="19"/>
      <c r="D334" s="17"/>
      <c r="E334" s="62"/>
      <c r="F334" s="17"/>
      <c r="G334" s="14"/>
      <c r="H334" s="14"/>
      <c r="I334" s="14"/>
      <c r="J334" s="14"/>
      <c r="K334" s="14"/>
      <c r="L334" s="14"/>
      <c r="M334" s="14"/>
      <c r="N334" s="54"/>
      <c r="O334" s="14"/>
      <c r="P334" s="31"/>
      <c r="Q334" s="31"/>
      <c r="R334" s="17"/>
      <c r="S334" s="38"/>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c r="JA334" s="11"/>
    </row>
    <row r="335" spans="2:261" s="12" customFormat="1" ht="65.099999999999994" customHeight="1" x14ac:dyDescent="0.25">
      <c r="B335" s="11"/>
      <c r="C335" s="9"/>
      <c r="D335" s="16"/>
      <c r="E335" s="61"/>
      <c r="F335" s="16"/>
      <c r="G335" s="15"/>
      <c r="H335" s="15"/>
      <c r="I335" s="15"/>
      <c r="J335" s="14"/>
      <c r="K335" s="15"/>
      <c r="L335" s="15"/>
      <c r="M335" s="15"/>
      <c r="N335" s="54"/>
      <c r="O335" s="15"/>
      <c r="P335" s="15"/>
      <c r="Q335" s="15"/>
      <c r="R335" s="16"/>
      <c r="S335" s="37"/>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c r="JA335" s="11"/>
    </row>
    <row r="336" spans="2:261" s="12" customFormat="1" ht="65.099999999999994" customHeight="1" x14ac:dyDescent="0.25">
      <c r="B336" s="11"/>
      <c r="C336" s="19"/>
      <c r="D336" s="17"/>
      <c r="E336" s="62"/>
      <c r="F336" s="17"/>
      <c r="G336" s="14"/>
      <c r="H336" s="14"/>
      <c r="I336" s="14"/>
      <c r="J336" s="14"/>
      <c r="K336" s="14"/>
      <c r="L336" s="14"/>
      <c r="M336" s="14"/>
      <c r="N336" s="54"/>
      <c r="O336" s="14"/>
      <c r="P336" s="31"/>
      <c r="Q336" s="31"/>
      <c r="R336" s="17"/>
      <c r="S336" s="38"/>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c r="JA336" s="11"/>
    </row>
    <row r="337" spans="2:261" s="12" customFormat="1" ht="65.099999999999994" customHeight="1" x14ac:dyDescent="0.25">
      <c r="B337" s="11"/>
      <c r="C337" s="9"/>
      <c r="D337" s="16"/>
      <c r="E337" s="61"/>
      <c r="F337" s="16"/>
      <c r="G337" s="15"/>
      <c r="H337" s="15"/>
      <c r="I337" s="15"/>
      <c r="J337" s="14"/>
      <c r="K337" s="15"/>
      <c r="L337" s="15"/>
      <c r="M337" s="15"/>
      <c r="N337" s="54"/>
      <c r="O337" s="15"/>
      <c r="P337" s="15"/>
      <c r="Q337" s="15"/>
      <c r="R337" s="16"/>
      <c r="S337" s="37"/>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c r="JA337" s="11"/>
    </row>
    <row r="338" spans="2:261" s="12" customFormat="1" ht="65.099999999999994" customHeight="1" x14ac:dyDescent="0.25">
      <c r="B338" s="11"/>
      <c r="C338" s="19"/>
      <c r="D338" s="17"/>
      <c r="E338" s="62"/>
      <c r="F338" s="17"/>
      <c r="G338" s="14"/>
      <c r="H338" s="14"/>
      <c r="I338" s="14"/>
      <c r="J338" s="14"/>
      <c r="K338" s="14"/>
      <c r="L338" s="14"/>
      <c r="M338" s="14"/>
      <c r="N338" s="54"/>
      <c r="O338" s="14"/>
      <c r="P338" s="31"/>
      <c r="Q338" s="31"/>
      <c r="R338" s="17"/>
      <c r="S338" s="38"/>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c r="JA338" s="11"/>
    </row>
    <row r="339" spans="2:261" s="12" customFormat="1" ht="65.099999999999994" customHeight="1" x14ac:dyDescent="0.25">
      <c r="B339" s="11"/>
      <c r="C339" s="9"/>
      <c r="D339" s="16"/>
      <c r="E339" s="61"/>
      <c r="F339" s="16"/>
      <c r="G339" s="15"/>
      <c r="H339" s="15"/>
      <c r="I339" s="15"/>
      <c r="J339" s="14"/>
      <c r="K339" s="15"/>
      <c r="L339" s="15"/>
      <c r="M339" s="15"/>
      <c r="N339" s="54"/>
      <c r="O339" s="15"/>
      <c r="P339" s="15"/>
      <c r="Q339" s="15"/>
      <c r="R339" s="16"/>
      <c r="S339" s="37"/>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c r="JA339" s="11"/>
    </row>
    <row r="340" spans="2:261" s="12" customFormat="1" ht="65.099999999999994" customHeight="1" x14ac:dyDescent="0.25">
      <c r="B340" s="11"/>
      <c r="C340" s="19"/>
      <c r="D340" s="17"/>
      <c r="E340" s="62"/>
      <c r="F340" s="17"/>
      <c r="G340" s="14"/>
      <c r="H340" s="14"/>
      <c r="I340" s="14"/>
      <c r="J340" s="14"/>
      <c r="K340" s="14"/>
      <c r="L340" s="14"/>
      <c r="M340" s="14"/>
      <c r="N340" s="54"/>
      <c r="O340" s="14"/>
      <c r="P340" s="31"/>
      <c r="Q340" s="31"/>
      <c r="R340" s="17"/>
      <c r="S340" s="38"/>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c r="JA340" s="11"/>
    </row>
    <row r="341" spans="2:261" s="12" customFormat="1" ht="65.099999999999994" customHeight="1" x14ac:dyDescent="0.25">
      <c r="B341" s="11"/>
      <c r="C341" s="9"/>
      <c r="D341" s="16"/>
      <c r="E341" s="61"/>
      <c r="F341" s="16"/>
      <c r="G341" s="15"/>
      <c r="H341" s="15"/>
      <c r="I341" s="15"/>
      <c r="J341" s="14"/>
      <c r="K341" s="15"/>
      <c r="L341" s="15"/>
      <c r="M341" s="15"/>
      <c r="N341" s="54"/>
      <c r="O341" s="15"/>
      <c r="P341" s="15"/>
      <c r="Q341" s="15"/>
      <c r="R341" s="16"/>
      <c r="S341" s="37"/>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c r="JA341" s="11"/>
    </row>
    <row r="342" spans="2:261" s="12" customFormat="1" ht="65.099999999999994" customHeight="1" x14ac:dyDescent="0.25">
      <c r="B342" s="11"/>
      <c r="C342" s="19"/>
      <c r="D342" s="17"/>
      <c r="E342" s="62"/>
      <c r="F342" s="17"/>
      <c r="G342" s="14"/>
      <c r="H342" s="14"/>
      <c r="I342" s="14"/>
      <c r="J342" s="14"/>
      <c r="K342" s="14"/>
      <c r="L342" s="14"/>
      <c r="M342" s="14"/>
      <c r="N342" s="54"/>
      <c r="O342" s="14"/>
      <c r="P342" s="31"/>
      <c r="Q342" s="31"/>
      <c r="R342" s="17"/>
      <c r="S342" s="38"/>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c r="JA342" s="11"/>
    </row>
    <row r="343" spans="2:261" s="12" customFormat="1" ht="65.099999999999994" customHeight="1" x14ac:dyDescent="0.25">
      <c r="B343" s="11"/>
      <c r="C343" s="9"/>
      <c r="D343" s="16"/>
      <c r="E343" s="61"/>
      <c r="F343" s="16"/>
      <c r="G343" s="15"/>
      <c r="H343" s="15"/>
      <c r="I343" s="15"/>
      <c r="J343" s="14"/>
      <c r="K343" s="15"/>
      <c r="L343" s="15"/>
      <c r="M343" s="15"/>
      <c r="N343" s="54"/>
      <c r="O343" s="15"/>
      <c r="P343" s="15"/>
      <c r="Q343" s="15"/>
      <c r="R343" s="16"/>
      <c r="S343" s="37"/>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c r="JA343" s="11"/>
    </row>
    <row r="344" spans="2:261" s="12" customFormat="1" ht="65.099999999999994" customHeight="1" x14ac:dyDescent="0.25">
      <c r="B344" s="11"/>
      <c r="C344" s="19"/>
      <c r="D344" s="17"/>
      <c r="E344" s="62"/>
      <c r="F344" s="17"/>
      <c r="G344" s="14"/>
      <c r="H344" s="14"/>
      <c r="I344" s="14"/>
      <c r="J344" s="14"/>
      <c r="K344" s="14"/>
      <c r="L344" s="14"/>
      <c r="M344" s="14"/>
      <c r="N344" s="54"/>
      <c r="O344" s="14"/>
      <c r="P344" s="31"/>
      <c r="Q344" s="31"/>
      <c r="R344" s="17"/>
      <c r="S344" s="38"/>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c r="JA344" s="11"/>
    </row>
    <row r="345" spans="2:261" s="12" customFormat="1" ht="65.099999999999994" customHeight="1" x14ac:dyDescent="0.25">
      <c r="B345" s="11"/>
      <c r="C345" s="9"/>
      <c r="D345" s="16"/>
      <c r="E345" s="61"/>
      <c r="F345" s="16"/>
      <c r="G345" s="15"/>
      <c r="H345" s="15"/>
      <c r="I345" s="15"/>
      <c r="J345" s="14"/>
      <c r="K345" s="15"/>
      <c r="L345" s="15"/>
      <c r="M345" s="15"/>
      <c r="N345" s="54"/>
      <c r="O345" s="15"/>
      <c r="P345" s="15"/>
      <c r="Q345" s="15"/>
      <c r="R345" s="16"/>
      <c r="S345" s="37"/>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c r="JA345" s="11"/>
    </row>
    <row r="346" spans="2:261" s="12" customFormat="1" ht="65.099999999999994" customHeight="1" x14ac:dyDescent="0.25">
      <c r="B346" s="11"/>
      <c r="C346" s="19"/>
      <c r="D346" s="17"/>
      <c r="E346" s="62"/>
      <c r="F346" s="17"/>
      <c r="G346" s="14"/>
      <c r="H346" s="14"/>
      <c r="I346" s="14"/>
      <c r="J346" s="14"/>
      <c r="K346" s="14"/>
      <c r="L346" s="14"/>
      <c r="M346" s="14"/>
      <c r="N346" s="54"/>
      <c r="O346" s="14"/>
      <c r="P346" s="31"/>
      <c r="Q346" s="31"/>
      <c r="R346" s="17"/>
      <c r="S346" s="38"/>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c r="JA346" s="11"/>
    </row>
    <row r="347" spans="2:261" s="12" customFormat="1" ht="65.099999999999994" customHeight="1" x14ac:dyDescent="0.25">
      <c r="B347" s="11"/>
      <c r="C347" s="9"/>
      <c r="D347" s="16"/>
      <c r="E347" s="61"/>
      <c r="F347" s="16"/>
      <c r="G347" s="15"/>
      <c r="H347" s="15"/>
      <c r="I347" s="15"/>
      <c r="J347" s="14"/>
      <c r="K347" s="15"/>
      <c r="L347" s="15"/>
      <c r="M347" s="15"/>
      <c r="N347" s="54"/>
      <c r="O347" s="15"/>
      <c r="P347" s="15"/>
      <c r="Q347" s="15"/>
      <c r="R347" s="16"/>
      <c r="S347" s="37"/>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c r="JA347" s="11"/>
    </row>
    <row r="348" spans="2:261" s="12" customFormat="1" ht="65.099999999999994" customHeight="1" x14ac:dyDescent="0.25">
      <c r="B348" s="11"/>
      <c r="C348" s="19"/>
      <c r="D348" s="17"/>
      <c r="E348" s="62"/>
      <c r="F348" s="17"/>
      <c r="G348" s="14"/>
      <c r="H348" s="14"/>
      <c r="I348" s="14"/>
      <c r="J348" s="14"/>
      <c r="K348" s="14"/>
      <c r="L348" s="14"/>
      <c r="M348" s="14"/>
      <c r="N348" s="54"/>
      <c r="O348" s="14"/>
      <c r="P348" s="31"/>
      <c r="Q348" s="31"/>
      <c r="R348" s="17"/>
      <c r="S348" s="38"/>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c r="JA348" s="11"/>
    </row>
    <row r="349" spans="2:261" s="12" customFormat="1" ht="65.099999999999994" customHeight="1" x14ac:dyDescent="0.25">
      <c r="B349" s="11"/>
      <c r="C349" s="9"/>
      <c r="D349" s="16"/>
      <c r="E349" s="61"/>
      <c r="F349" s="16"/>
      <c r="G349" s="15"/>
      <c r="H349" s="15"/>
      <c r="I349" s="15"/>
      <c r="J349" s="14"/>
      <c r="K349" s="15"/>
      <c r="L349" s="15"/>
      <c r="M349" s="15"/>
      <c r="N349" s="54"/>
      <c r="O349" s="15"/>
      <c r="P349" s="15"/>
      <c r="Q349" s="15"/>
      <c r="R349" s="16"/>
      <c r="S349" s="37"/>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c r="JA349" s="11"/>
    </row>
    <row r="350" spans="2:261" s="12" customFormat="1" ht="65.099999999999994" customHeight="1" x14ac:dyDescent="0.25">
      <c r="B350" s="11"/>
      <c r="C350" s="19"/>
      <c r="D350" s="17"/>
      <c r="E350" s="62"/>
      <c r="F350" s="17"/>
      <c r="G350" s="14"/>
      <c r="H350" s="14"/>
      <c r="I350" s="14"/>
      <c r="J350" s="14"/>
      <c r="K350" s="14"/>
      <c r="L350" s="14"/>
      <c r="M350" s="14"/>
      <c r="N350" s="54"/>
      <c r="O350" s="14"/>
      <c r="P350" s="31"/>
      <c r="Q350" s="31"/>
      <c r="R350" s="17"/>
      <c r="S350" s="38"/>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c r="JA350" s="11"/>
    </row>
    <row r="351" spans="2:261" s="12" customFormat="1" ht="65.099999999999994" customHeight="1" x14ac:dyDescent="0.25">
      <c r="B351" s="11"/>
      <c r="C351" s="9"/>
      <c r="D351" s="16"/>
      <c r="E351" s="16"/>
      <c r="F351" s="16"/>
      <c r="G351" s="15"/>
      <c r="H351" s="15"/>
      <c r="I351" s="15"/>
      <c r="J351" s="14"/>
      <c r="K351" s="15"/>
      <c r="L351" s="15"/>
      <c r="M351" s="15"/>
      <c r="N351" s="54"/>
      <c r="O351" s="15"/>
      <c r="P351" s="15"/>
      <c r="Q351" s="15"/>
      <c r="R351" s="16"/>
      <c r="S351" s="37"/>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c r="JA351" s="11"/>
    </row>
    <row r="352" spans="2:261" s="12" customFormat="1" ht="65.099999999999994" customHeight="1" x14ac:dyDescent="0.25">
      <c r="B352" s="11"/>
      <c r="C352" s="19"/>
      <c r="D352" s="17"/>
      <c r="E352" s="17"/>
      <c r="F352" s="17"/>
      <c r="G352" s="14"/>
      <c r="H352" s="14"/>
      <c r="I352" s="14"/>
      <c r="J352" s="14"/>
      <c r="K352" s="14"/>
      <c r="L352" s="14"/>
      <c r="M352" s="14"/>
      <c r="N352" s="54"/>
      <c r="O352" s="14"/>
      <c r="P352" s="31"/>
      <c r="Q352" s="31"/>
      <c r="R352" s="17"/>
      <c r="S352" s="38"/>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c r="JA352" s="11"/>
    </row>
    <row r="353" spans="2:261" s="12" customFormat="1" x14ac:dyDescent="0.25">
      <c r="B353" s="11"/>
      <c r="C353" s="1"/>
      <c r="D353" s="1"/>
      <c r="E353" s="1"/>
      <c r="F353" s="1"/>
      <c r="G353" s="1"/>
      <c r="H353" s="1"/>
      <c r="I353" s="1"/>
      <c r="J353" s="1"/>
      <c r="K353" s="1"/>
      <c r="L353" s="1"/>
      <c r="M353" s="1"/>
      <c r="N353" s="55"/>
      <c r="O353" s="1"/>
      <c r="P353" s="18"/>
      <c r="Q353" s="18"/>
      <c r="R353" s="1"/>
      <c r="S353" s="1"/>
      <c r="T353" s="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c r="JA353" s="11"/>
    </row>
    <row r="354" spans="2:261" s="12" customFormat="1" x14ac:dyDescent="0.25">
      <c r="B354" s="11"/>
      <c r="C354" s="1"/>
      <c r="D354" s="1"/>
      <c r="E354" s="1"/>
      <c r="F354" s="1"/>
      <c r="G354" s="1"/>
      <c r="H354" s="1"/>
      <c r="I354" s="1"/>
      <c r="J354" s="1"/>
      <c r="K354" s="1"/>
      <c r="L354" s="1"/>
      <c r="M354" s="1"/>
      <c r="N354" s="1"/>
      <c r="O354" s="1"/>
      <c r="P354" s="18"/>
      <c r="Q354" s="18"/>
      <c r="R354" s="1"/>
      <c r="S354" s="1"/>
      <c r="T354" s="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c r="JA354" s="11"/>
    </row>
    <row r="355" spans="2:261" s="12" customFormat="1" x14ac:dyDescent="0.25">
      <c r="B355" s="11"/>
      <c r="C355" s="1"/>
      <c r="D355" s="1"/>
      <c r="E355" s="1"/>
      <c r="F355" s="1"/>
      <c r="G355" s="1"/>
      <c r="H355" s="1"/>
      <c r="I355" s="1"/>
      <c r="J355" s="1"/>
      <c r="K355" s="1"/>
      <c r="L355" s="1"/>
      <c r="M355" s="1"/>
      <c r="N355" s="1"/>
      <c r="O355" s="1"/>
      <c r="P355" s="18"/>
      <c r="Q355" s="18"/>
      <c r="R355" s="1"/>
      <c r="S355" s="1"/>
      <c r="T355" s="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c r="JA355" s="11"/>
    </row>
    <row r="356" spans="2:261" s="12" customFormat="1" x14ac:dyDescent="0.25">
      <c r="B356" s="11"/>
      <c r="C356" s="1"/>
      <c r="D356" s="1"/>
      <c r="E356" s="1"/>
      <c r="F356" s="1"/>
      <c r="G356" s="1"/>
      <c r="H356" s="1"/>
      <c r="I356" s="1"/>
      <c r="J356" s="1"/>
      <c r="K356" s="1"/>
      <c r="L356" s="1"/>
      <c r="M356" s="1"/>
      <c r="N356" s="1"/>
      <c r="O356" s="1"/>
      <c r="P356" s="18"/>
      <c r="Q356" s="18"/>
      <c r="R356" s="1"/>
      <c r="S356" s="1"/>
      <c r="T356" s="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c r="JA356" s="11"/>
    </row>
    <row r="357" spans="2:261" s="12" customFormat="1" x14ac:dyDescent="0.25">
      <c r="B357" s="11"/>
      <c r="C357" s="1"/>
      <c r="D357" s="1"/>
      <c r="E357" s="1"/>
      <c r="F357" s="1"/>
      <c r="G357" s="1"/>
      <c r="H357" s="1"/>
      <c r="I357" s="1"/>
      <c r="J357" s="1"/>
      <c r="K357" s="1"/>
      <c r="L357" s="1"/>
      <c r="M357" s="1"/>
      <c r="N357" s="1"/>
      <c r="O357" s="1"/>
      <c r="P357" s="18"/>
      <c r="Q357" s="18"/>
      <c r="R357" s="1"/>
      <c r="S357" s="1"/>
      <c r="T357" s="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c r="JA357" s="11"/>
    </row>
    <row r="358" spans="2:261" s="12" customFormat="1" x14ac:dyDescent="0.25">
      <c r="B358" s="11"/>
      <c r="C358" s="1"/>
      <c r="D358" s="1"/>
      <c r="E358" s="1"/>
      <c r="F358" s="1"/>
      <c r="G358" s="1"/>
      <c r="H358" s="1"/>
      <c r="I358" s="1"/>
      <c r="J358" s="1"/>
      <c r="K358" s="1"/>
      <c r="L358" s="1"/>
      <c r="M358" s="1"/>
      <c r="N358" s="1"/>
      <c r="O358" s="1"/>
      <c r="P358" s="18"/>
      <c r="Q358" s="18"/>
      <c r="R358" s="1"/>
      <c r="S358" s="1"/>
      <c r="T358" s="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c r="JA358" s="11"/>
    </row>
    <row r="359" spans="2:261" s="12" customFormat="1" x14ac:dyDescent="0.25">
      <c r="B359" s="11"/>
      <c r="C359" s="1"/>
      <c r="D359" s="1"/>
      <c r="E359" s="1"/>
      <c r="F359" s="1"/>
      <c r="G359" s="1"/>
      <c r="H359" s="1"/>
      <c r="I359" s="1"/>
      <c r="J359" s="1"/>
      <c r="K359" s="1"/>
      <c r="L359" s="1"/>
      <c r="M359" s="1"/>
      <c r="N359" s="1"/>
      <c r="O359" s="1"/>
      <c r="P359" s="18"/>
      <c r="Q359" s="18"/>
      <c r="R359" s="1"/>
      <c r="S359" s="1"/>
      <c r="T359" s="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c r="JA359" s="11"/>
    </row>
    <row r="360" spans="2:261" s="12" customFormat="1" x14ac:dyDescent="0.25">
      <c r="B360" s="11"/>
      <c r="C360" s="1"/>
      <c r="D360" s="1"/>
      <c r="E360" s="1"/>
      <c r="F360" s="1"/>
      <c r="G360" s="1"/>
      <c r="H360" s="1"/>
      <c r="I360" s="1"/>
      <c r="J360" s="1"/>
      <c r="K360" s="1"/>
      <c r="L360" s="1"/>
      <c r="M360" s="1"/>
      <c r="N360" s="1"/>
      <c r="O360" s="1"/>
      <c r="P360" s="18"/>
      <c r="Q360" s="18"/>
      <c r="R360" s="1"/>
      <c r="S360" s="1"/>
      <c r="T360" s="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c r="JA360" s="11"/>
    </row>
    <row r="361" spans="2:261" s="12" customFormat="1" ht="15" customHeight="1" x14ac:dyDescent="0.25">
      <c r="B361" s="11"/>
      <c r="C361" s="1"/>
      <c r="D361" s="1"/>
      <c r="E361" s="1"/>
      <c r="F361" s="1"/>
      <c r="G361" s="1"/>
      <c r="H361" s="1"/>
      <c r="I361" s="1"/>
      <c r="J361" s="1"/>
      <c r="K361" s="1"/>
      <c r="L361" s="1"/>
      <c r="M361" s="1"/>
      <c r="N361" s="1"/>
      <c r="O361" s="1"/>
      <c r="P361" s="18"/>
      <c r="Q361" s="18"/>
      <c r="R361" s="1"/>
      <c r="S361" s="1"/>
      <c r="T361" s="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c r="JA361" s="11"/>
    </row>
    <row r="362" spans="2:261" s="12" customFormat="1" ht="15" customHeight="1" x14ac:dyDescent="0.25">
      <c r="B362" s="11"/>
      <c r="C362" s="1"/>
      <c r="D362" s="1"/>
      <c r="E362" s="1"/>
      <c r="F362" s="1"/>
      <c r="G362" s="1"/>
      <c r="H362" s="1"/>
      <c r="I362" s="1"/>
      <c r="J362" s="1"/>
      <c r="K362" s="1"/>
      <c r="L362" s="1"/>
      <c r="M362" s="1"/>
      <c r="N362" s="1"/>
      <c r="O362" s="1"/>
      <c r="P362" s="18"/>
      <c r="Q362" s="18"/>
      <c r="R362" s="1"/>
      <c r="S362" s="1"/>
      <c r="T362" s="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c r="JA362" s="11"/>
    </row>
    <row r="363" spans="2:261" s="12" customFormat="1" ht="15" customHeight="1" x14ac:dyDescent="0.25">
      <c r="B363" s="11"/>
      <c r="C363" s="1"/>
      <c r="D363" s="1"/>
      <c r="E363" s="1"/>
      <c r="F363" s="1"/>
      <c r="G363" s="1"/>
      <c r="H363" s="1"/>
      <c r="I363" s="1"/>
      <c r="J363" s="1"/>
      <c r="K363" s="1"/>
      <c r="L363" s="1"/>
      <c r="M363" s="1"/>
      <c r="N363" s="1"/>
      <c r="O363" s="1"/>
      <c r="P363" s="18"/>
      <c r="Q363" s="18"/>
      <c r="R363" s="1"/>
      <c r="S363" s="1"/>
      <c r="T363" s="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c r="JA363" s="11"/>
    </row>
    <row r="364" spans="2:261" s="12" customFormat="1" ht="15" customHeight="1" x14ac:dyDescent="0.25">
      <c r="B364" s="11"/>
      <c r="C364" s="1"/>
      <c r="D364" s="1"/>
      <c r="E364" s="1"/>
      <c r="F364" s="1"/>
      <c r="G364" s="1"/>
      <c r="H364" s="1"/>
      <c r="I364" s="1"/>
      <c r="J364" s="1"/>
      <c r="K364" s="1"/>
      <c r="L364" s="1"/>
      <c r="M364" s="1"/>
      <c r="N364" s="1"/>
      <c r="O364" s="1"/>
      <c r="P364" s="18"/>
      <c r="Q364" s="18"/>
      <c r="R364" s="1"/>
      <c r="S364" s="1"/>
      <c r="T364" s="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c r="JA364" s="11"/>
    </row>
    <row r="365" spans="2:261" s="12" customFormat="1" ht="15" customHeight="1" x14ac:dyDescent="0.25">
      <c r="B365" s="11"/>
      <c r="C365" s="1"/>
      <c r="D365" s="1"/>
      <c r="E365" s="1"/>
      <c r="F365" s="1"/>
      <c r="G365" s="1"/>
      <c r="H365" s="1"/>
      <c r="I365" s="1"/>
      <c r="J365" s="1"/>
      <c r="K365" s="1"/>
      <c r="L365" s="1"/>
      <c r="M365" s="1"/>
      <c r="N365" s="1"/>
      <c r="O365" s="1"/>
      <c r="P365" s="18"/>
      <c r="Q365" s="18"/>
      <c r="R365" s="1"/>
      <c r="S365" s="1"/>
      <c r="T365" s="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c r="JA365" s="11"/>
    </row>
    <row r="366" spans="2:261" s="12" customFormat="1" ht="15" customHeight="1" x14ac:dyDescent="0.25">
      <c r="B366" s="11"/>
      <c r="C366" s="1"/>
      <c r="D366" s="1"/>
      <c r="E366" s="1"/>
      <c r="F366" s="1"/>
      <c r="G366" s="1"/>
      <c r="H366" s="1"/>
      <c r="I366" s="1"/>
      <c r="J366" s="1"/>
      <c r="K366" s="1"/>
      <c r="L366" s="1"/>
      <c r="M366" s="1"/>
      <c r="N366" s="1"/>
      <c r="O366" s="1"/>
      <c r="P366" s="18"/>
      <c r="Q366" s="18"/>
      <c r="R366" s="1"/>
      <c r="S366" s="1"/>
      <c r="T366" s="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c r="JA366" s="11"/>
    </row>
    <row r="367" spans="2:261" s="12" customFormat="1" ht="15" customHeight="1" x14ac:dyDescent="0.25">
      <c r="B367" s="11"/>
      <c r="C367" s="1"/>
      <c r="D367" s="1"/>
      <c r="E367" s="1"/>
      <c r="F367" s="1"/>
      <c r="G367" s="1"/>
      <c r="H367" s="1"/>
      <c r="I367" s="1"/>
      <c r="J367" s="1"/>
      <c r="K367" s="1"/>
      <c r="L367" s="1"/>
      <c r="M367" s="1"/>
      <c r="N367" s="1"/>
      <c r="O367" s="1"/>
      <c r="P367" s="18"/>
      <c r="Q367" s="18"/>
      <c r="R367" s="1"/>
      <c r="S367" s="1"/>
      <c r="T367" s="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c r="JA367" s="11"/>
    </row>
    <row r="368" spans="2:261" s="12" customFormat="1" ht="15" customHeight="1" x14ac:dyDescent="0.25">
      <c r="B368" s="11"/>
      <c r="C368" s="1"/>
      <c r="D368" s="1"/>
      <c r="E368" s="1"/>
      <c r="F368" s="1"/>
      <c r="G368" s="1"/>
      <c r="H368" s="1"/>
      <c r="I368" s="1"/>
      <c r="J368" s="1"/>
      <c r="K368" s="1"/>
      <c r="L368" s="1"/>
      <c r="M368" s="1"/>
      <c r="N368" s="1"/>
      <c r="O368" s="1"/>
      <c r="P368" s="18"/>
      <c r="Q368" s="18"/>
      <c r="R368" s="1"/>
      <c r="S368" s="1"/>
      <c r="T368" s="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c r="JA368" s="11"/>
    </row>
    <row r="369" spans="2:261" s="12" customFormat="1" ht="15" customHeight="1" x14ac:dyDescent="0.25">
      <c r="B369" s="11"/>
      <c r="C369" s="1"/>
      <c r="D369" s="1"/>
      <c r="E369" s="1"/>
      <c r="F369" s="1"/>
      <c r="G369" s="1"/>
      <c r="H369" s="1"/>
      <c r="I369" s="1"/>
      <c r="J369" s="1"/>
      <c r="K369" s="1"/>
      <c r="L369" s="1"/>
      <c r="M369" s="1"/>
      <c r="N369" s="1"/>
      <c r="O369" s="1"/>
      <c r="P369" s="18"/>
      <c r="Q369" s="18"/>
      <c r="R369" s="1"/>
      <c r="S369" s="1"/>
      <c r="T369" s="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c r="JA369" s="11"/>
    </row>
    <row r="370" spans="2:261" s="12" customFormat="1" ht="15" customHeight="1" x14ac:dyDescent="0.25">
      <c r="B370" s="11"/>
      <c r="C370" s="1"/>
      <c r="D370" s="1"/>
      <c r="E370" s="1"/>
      <c r="F370" s="1"/>
      <c r="G370" s="1"/>
      <c r="H370" s="1"/>
      <c r="I370" s="1"/>
      <c r="J370" s="1"/>
      <c r="K370" s="1"/>
      <c r="L370" s="1"/>
      <c r="M370" s="1"/>
      <c r="N370" s="1"/>
      <c r="O370" s="1"/>
      <c r="P370" s="18"/>
      <c r="Q370" s="18"/>
      <c r="R370" s="1"/>
      <c r="S370" s="1"/>
      <c r="T370" s="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c r="JA370" s="11"/>
    </row>
    <row r="371" spans="2:261" s="12" customFormat="1" ht="15" customHeight="1" x14ac:dyDescent="0.25">
      <c r="B371" s="11"/>
      <c r="C371" s="1"/>
      <c r="D371" s="1"/>
      <c r="E371" s="1"/>
      <c r="F371" s="1"/>
      <c r="G371" s="1"/>
      <c r="H371" s="1"/>
      <c r="I371" s="1"/>
      <c r="J371" s="1"/>
      <c r="K371" s="1"/>
      <c r="L371" s="1"/>
      <c r="M371" s="1"/>
      <c r="N371" s="1"/>
      <c r="O371" s="1"/>
      <c r="P371" s="18"/>
      <c r="Q371" s="18"/>
      <c r="R371" s="1"/>
      <c r="S371" s="1"/>
      <c r="T371" s="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c r="JA371" s="11"/>
    </row>
    <row r="372" spans="2:261" s="12" customFormat="1" ht="15" customHeight="1" x14ac:dyDescent="0.25">
      <c r="B372" s="11"/>
      <c r="C372" s="1"/>
      <c r="D372" s="1"/>
      <c r="E372" s="1"/>
      <c r="F372" s="1"/>
      <c r="G372" s="1"/>
      <c r="H372" s="1"/>
      <c r="I372" s="1"/>
      <c r="J372" s="1"/>
      <c r="K372" s="1"/>
      <c r="L372" s="1"/>
      <c r="M372" s="1"/>
      <c r="N372" s="1"/>
      <c r="O372" s="1"/>
      <c r="P372" s="18"/>
      <c r="Q372" s="18"/>
      <c r="R372" s="1"/>
      <c r="S372" s="1"/>
      <c r="T372" s="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c r="JA372" s="11"/>
    </row>
    <row r="373" spans="2:261" s="12" customFormat="1" ht="15" customHeight="1" x14ac:dyDescent="0.25">
      <c r="B373" s="11"/>
      <c r="C373" s="1"/>
      <c r="D373" s="1"/>
      <c r="E373" s="1"/>
      <c r="F373" s="1"/>
      <c r="G373" s="1"/>
      <c r="H373" s="1"/>
      <c r="I373" s="1"/>
      <c r="J373" s="1"/>
      <c r="K373" s="1"/>
      <c r="L373" s="1"/>
      <c r="M373" s="1"/>
      <c r="N373" s="1"/>
      <c r="O373" s="1"/>
      <c r="P373" s="18"/>
      <c r="Q373" s="18"/>
      <c r="R373" s="1"/>
      <c r="S373" s="1"/>
      <c r="T373" s="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c r="JA373" s="11"/>
    </row>
    <row r="374" spans="2:261" s="12" customFormat="1" ht="15" customHeight="1" x14ac:dyDescent="0.25">
      <c r="B374" s="11"/>
      <c r="C374" s="1"/>
      <c r="D374" s="1"/>
      <c r="E374" s="1"/>
      <c r="F374" s="1"/>
      <c r="G374" s="1"/>
      <c r="H374" s="1"/>
      <c r="I374" s="1"/>
      <c r="J374" s="1"/>
      <c r="K374" s="1"/>
      <c r="L374" s="1"/>
      <c r="M374" s="1"/>
      <c r="N374" s="1"/>
      <c r="O374" s="1"/>
      <c r="P374" s="18"/>
      <c r="Q374" s="18"/>
      <c r="R374" s="1"/>
      <c r="S374" s="1"/>
      <c r="T374" s="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c r="JA374" s="11"/>
    </row>
    <row r="375" spans="2:261" s="12" customFormat="1" ht="15" customHeight="1" x14ac:dyDescent="0.25">
      <c r="B375" s="11"/>
      <c r="C375" s="1"/>
      <c r="D375" s="1"/>
      <c r="E375" s="1"/>
      <c r="F375" s="1"/>
      <c r="G375" s="1"/>
      <c r="H375" s="1"/>
      <c r="I375" s="1"/>
      <c r="J375" s="1"/>
      <c r="K375" s="1"/>
      <c r="L375" s="1"/>
      <c r="M375" s="1"/>
      <c r="N375" s="1"/>
      <c r="O375" s="1"/>
      <c r="P375" s="18"/>
      <c r="Q375" s="18"/>
      <c r="R375" s="1"/>
      <c r="S375" s="1"/>
      <c r="T375" s="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c r="JA375" s="11"/>
    </row>
    <row r="376" spans="2:261" s="12" customFormat="1" ht="15" customHeight="1" x14ac:dyDescent="0.25">
      <c r="B376" s="11"/>
      <c r="C376" s="1"/>
      <c r="D376" s="1"/>
      <c r="E376" s="1"/>
      <c r="F376" s="1"/>
      <c r="G376" s="1"/>
      <c r="H376" s="1"/>
      <c r="I376" s="1"/>
      <c r="J376" s="1"/>
      <c r="K376" s="1"/>
      <c r="L376" s="1"/>
      <c r="M376" s="1"/>
      <c r="N376" s="1"/>
      <c r="O376" s="1"/>
      <c r="P376" s="18"/>
      <c r="Q376" s="18"/>
      <c r="R376" s="1"/>
      <c r="S376" s="1"/>
      <c r="T376" s="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c r="JA376" s="11"/>
    </row>
    <row r="377" spans="2:261" s="12" customFormat="1" ht="15" customHeight="1" x14ac:dyDescent="0.25">
      <c r="B377" s="11"/>
      <c r="C377" s="1"/>
      <c r="D377" s="1"/>
      <c r="E377" s="1"/>
      <c r="F377" s="1"/>
      <c r="G377" s="1"/>
      <c r="H377" s="1"/>
      <c r="I377" s="1"/>
      <c r="J377" s="1"/>
      <c r="K377" s="1"/>
      <c r="L377" s="1"/>
      <c r="M377" s="1"/>
      <c r="N377" s="1"/>
      <c r="O377" s="1"/>
      <c r="P377" s="18"/>
      <c r="Q377" s="18"/>
      <c r="R377" s="1"/>
      <c r="S377" s="1"/>
      <c r="T377" s="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c r="JA377" s="11"/>
    </row>
    <row r="378" spans="2:261" s="12" customFormat="1" ht="15" customHeight="1" x14ac:dyDescent="0.25">
      <c r="B378" s="11"/>
      <c r="C378" s="1"/>
      <c r="D378" s="1"/>
      <c r="E378" s="1"/>
      <c r="F378" s="1"/>
      <c r="G378" s="1"/>
      <c r="H378" s="1"/>
      <c r="I378" s="1"/>
      <c r="J378" s="1"/>
      <c r="K378" s="1"/>
      <c r="L378" s="1"/>
      <c r="M378" s="1"/>
      <c r="N378" s="1"/>
      <c r="O378" s="1"/>
      <c r="P378" s="18"/>
      <c r="Q378" s="18"/>
      <c r="R378" s="1"/>
      <c r="S378" s="1"/>
      <c r="T378" s="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c r="JA378" s="11"/>
    </row>
    <row r="379" spans="2:261" s="12" customFormat="1" ht="15" customHeight="1" x14ac:dyDescent="0.25">
      <c r="B379" s="11"/>
      <c r="C379" s="1"/>
      <c r="D379" s="1"/>
      <c r="E379" s="1"/>
      <c r="F379" s="1"/>
      <c r="G379" s="1"/>
      <c r="H379" s="1"/>
      <c r="I379" s="1"/>
      <c r="J379" s="1"/>
      <c r="K379" s="1"/>
      <c r="L379" s="1"/>
      <c r="M379" s="1"/>
      <c r="N379" s="1"/>
      <c r="O379" s="1"/>
      <c r="P379" s="18"/>
      <c r="Q379" s="18"/>
      <c r="R379" s="1"/>
      <c r="S379" s="1"/>
      <c r="T379" s="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c r="JA379" s="11"/>
    </row>
    <row r="380" spans="2:261" s="12" customFormat="1" ht="15" customHeight="1" x14ac:dyDescent="0.25">
      <c r="B380" s="11"/>
      <c r="C380" s="1"/>
      <c r="D380" s="1"/>
      <c r="E380" s="1"/>
      <c r="F380" s="1"/>
      <c r="G380" s="1"/>
      <c r="H380" s="1"/>
      <c r="I380" s="1"/>
      <c r="J380" s="1"/>
      <c r="K380" s="1"/>
      <c r="L380" s="1"/>
      <c r="M380" s="1"/>
      <c r="N380" s="1"/>
      <c r="O380" s="1"/>
      <c r="P380" s="18"/>
      <c r="Q380" s="18"/>
      <c r="R380" s="1"/>
      <c r="S380" s="1"/>
      <c r="T380" s="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c r="JA380" s="11"/>
    </row>
    <row r="381" spans="2:261" s="12" customFormat="1" ht="15" customHeight="1" x14ac:dyDescent="0.25">
      <c r="B381" s="11"/>
      <c r="C381" s="1"/>
      <c r="D381" s="1"/>
      <c r="E381" s="1"/>
      <c r="F381" s="1"/>
      <c r="G381" s="1"/>
      <c r="H381" s="1"/>
      <c r="I381" s="1"/>
      <c r="J381" s="1"/>
      <c r="K381" s="1"/>
      <c r="L381" s="1"/>
      <c r="M381" s="1"/>
      <c r="N381" s="1"/>
      <c r="O381" s="1"/>
      <c r="P381" s="18"/>
      <c r="Q381" s="18"/>
      <c r="R381" s="1"/>
      <c r="S381" s="1"/>
      <c r="T381" s="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c r="JA381" s="11"/>
    </row>
    <row r="382" spans="2:261" s="12" customFormat="1" ht="15" customHeight="1" x14ac:dyDescent="0.25">
      <c r="B382" s="11"/>
      <c r="C382" s="1"/>
      <c r="D382" s="1"/>
      <c r="E382" s="1"/>
      <c r="F382" s="1"/>
      <c r="G382" s="1"/>
      <c r="H382" s="1"/>
      <c r="I382" s="1"/>
      <c r="J382" s="1"/>
      <c r="K382" s="1"/>
      <c r="L382" s="1"/>
      <c r="M382" s="1"/>
      <c r="N382" s="1"/>
      <c r="O382" s="1"/>
      <c r="P382" s="18"/>
      <c r="Q382" s="18"/>
      <c r="R382" s="1"/>
      <c r="S382" s="1"/>
      <c r="T382" s="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c r="JA382" s="11"/>
    </row>
    <row r="383" spans="2:261" s="12" customFormat="1" ht="15" customHeight="1" x14ac:dyDescent="0.25">
      <c r="B383" s="11"/>
      <c r="C383" s="1"/>
      <c r="D383" s="1"/>
      <c r="E383" s="1"/>
      <c r="F383" s="1"/>
      <c r="G383" s="1"/>
      <c r="H383" s="1"/>
      <c r="I383" s="1"/>
      <c r="J383" s="1"/>
      <c r="K383" s="1"/>
      <c r="L383" s="1"/>
      <c r="M383" s="1"/>
      <c r="N383" s="1"/>
      <c r="O383" s="1"/>
      <c r="P383" s="18"/>
      <c r="Q383" s="18"/>
      <c r="R383" s="1"/>
      <c r="S383" s="1"/>
      <c r="T383" s="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c r="JA383" s="11"/>
    </row>
    <row r="384" spans="2:261" s="12" customFormat="1" ht="15" customHeight="1" x14ac:dyDescent="0.25">
      <c r="B384" s="11"/>
      <c r="C384" s="1"/>
      <c r="D384" s="1"/>
      <c r="E384" s="1"/>
      <c r="F384" s="1"/>
      <c r="G384" s="1"/>
      <c r="H384" s="1"/>
      <c r="I384" s="1"/>
      <c r="J384" s="1"/>
      <c r="K384" s="1"/>
      <c r="L384" s="1"/>
      <c r="M384" s="1"/>
      <c r="N384" s="1"/>
      <c r="O384" s="1"/>
      <c r="P384" s="18"/>
      <c r="Q384" s="18"/>
      <c r="R384" s="1"/>
      <c r="S384" s="1"/>
      <c r="T384" s="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c r="JA384" s="11"/>
    </row>
    <row r="385" spans="2:261" s="12" customFormat="1" ht="15" customHeight="1" x14ac:dyDescent="0.25">
      <c r="B385" s="11"/>
      <c r="C385" s="1"/>
      <c r="D385" s="1"/>
      <c r="E385" s="1"/>
      <c r="F385" s="1"/>
      <c r="G385" s="1"/>
      <c r="H385" s="1"/>
      <c r="I385" s="1"/>
      <c r="J385" s="1"/>
      <c r="K385" s="1"/>
      <c r="L385" s="1"/>
      <c r="M385" s="1"/>
      <c r="N385" s="1"/>
      <c r="O385" s="1"/>
      <c r="P385" s="18"/>
      <c r="Q385" s="18"/>
      <c r="R385" s="1"/>
      <c r="S385" s="1"/>
      <c r="T385" s="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c r="JA385" s="11"/>
    </row>
    <row r="386" spans="2:261" s="12" customFormat="1" ht="15" customHeight="1" x14ac:dyDescent="0.25">
      <c r="B386" s="11"/>
      <c r="C386" s="1"/>
      <c r="D386" s="1"/>
      <c r="E386" s="1"/>
      <c r="F386" s="1"/>
      <c r="G386" s="1"/>
      <c r="H386" s="1"/>
      <c r="I386" s="1"/>
      <c r="J386" s="1"/>
      <c r="K386" s="1"/>
      <c r="L386" s="1"/>
      <c r="M386" s="1"/>
      <c r="N386" s="1"/>
      <c r="O386" s="1"/>
      <c r="P386" s="18"/>
      <c r="Q386" s="18"/>
      <c r="R386" s="1"/>
      <c r="S386" s="1"/>
      <c r="T386" s="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c r="JA386" s="11"/>
    </row>
    <row r="387" spans="2:261" s="12" customFormat="1" ht="15" customHeight="1" x14ac:dyDescent="0.25">
      <c r="B387" s="11"/>
      <c r="C387" s="1"/>
      <c r="D387" s="1"/>
      <c r="E387" s="1"/>
      <c r="F387" s="1"/>
      <c r="G387" s="1"/>
      <c r="H387" s="1"/>
      <c r="I387" s="1"/>
      <c r="J387" s="1"/>
      <c r="K387" s="1"/>
      <c r="L387" s="1"/>
      <c r="M387" s="1"/>
      <c r="N387" s="1"/>
      <c r="O387" s="1"/>
      <c r="P387" s="18"/>
      <c r="Q387" s="18"/>
      <c r="R387" s="1"/>
      <c r="S387" s="1"/>
      <c r="T387" s="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c r="JA387" s="11"/>
    </row>
    <row r="388" spans="2:261" s="12" customFormat="1" ht="15" customHeight="1" x14ac:dyDescent="0.25">
      <c r="B388" s="11"/>
      <c r="C388" s="1"/>
      <c r="D388" s="1"/>
      <c r="E388" s="1"/>
      <c r="F388" s="1"/>
      <c r="G388" s="1"/>
      <c r="H388" s="1"/>
      <c r="I388" s="1"/>
      <c r="J388" s="1"/>
      <c r="K388" s="1"/>
      <c r="L388" s="1"/>
      <c r="M388" s="1"/>
      <c r="N388" s="1"/>
      <c r="O388" s="1"/>
      <c r="P388" s="18"/>
      <c r="Q388" s="18"/>
      <c r="R388" s="1"/>
      <c r="S388" s="1"/>
      <c r="T388" s="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c r="JA388" s="11"/>
    </row>
    <row r="389" spans="2:261" s="12" customFormat="1" ht="15" customHeight="1" x14ac:dyDescent="0.25">
      <c r="B389" s="11"/>
      <c r="C389" s="1"/>
      <c r="D389" s="1"/>
      <c r="E389" s="1"/>
      <c r="F389" s="1"/>
      <c r="G389" s="1"/>
      <c r="H389" s="1"/>
      <c r="I389" s="1"/>
      <c r="J389" s="1"/>
      <c r="K389" s="1"/>
      <c r="L389" s="1"/>
      <c r="M389" s="1"/>
      <c r="N389" s="1"/>
      <c r="O389" s="1"/>
      <c r="P389" s="18"/>
      <c r="Q389" s="18"/>
      <c r="R389" s="1"/>
      <c r="S389" s="1"/>
      <c r="T389" s="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c r="JA389" s="11"/>
    </row>
    <row r="390" spans="2:261" s="12" customFormat="1" ht="15" customHeight="1" x14ac:dyDescent="0.25">
      <c r="B390" s="11"/>
      <c r="C390" s="1"/>
      <c r="D390" s="1"/>
      <c r="E390" s="1"/>
      <c r="F390" s="1"/>
      <c r="G390" s="1"/>
      <c r="H390" s="1"/>
      <c r="I390" s="1"/>
      <c r="J390" s="1"/>
      <c r="K390" s="1"/>
      <c r="L390" s="1"/>
      <c r="M390" s="1"/>
      <c r="N390" s="1"/>
      <c r="O390" s="1"/>
      <c r="P390" s="18"/>
      <c r="Q390" s="18"/>
      <c r="R390" s="1"/>
      <c r="S390" s="1"/>
      <c r="T390" s="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c r="JA390" s="11"/>
    </row>
    <row r="391" spans="2:261" s="12" customFormat="1" ht="15" customHeight="1" x14ac:dyDescent="0.25">
      <c r="B391" s="11"/>
      <c r="C391" s="1"/>
      <c r="D391" s="1"/>
      <c r="E391" s="1"/>
      <c r="F391" s="1"/>
      <c r="G391" s="1"/>
      <c r="H391" s="1"/>
      <c r="I391" s="1"/>
      <c r="J391" s="1"/>
      <c r="K391" s="1"/>
      <c r="L391" s="1"/>
      <c r="M391" s="1"/>
      <c r="N391" s="1"/>
      <c r="O391" s="1"/>
      <c r="P391" s="18"/>
      <c r="Q391" s="18"/>
      <c r="R391" s="1"/>
      <c r="S391" s="1"/>
      <c r="T391" s="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c r="JA391" s="11"/>
    </row>
    <row r="392" spans="2:261" s="12" customFormat="1" ht="15" customHeight="1" x14ac:dyDescent="0.25">
      <c r="B392" s="11"/>
      <c r="C392" s="1"/>
      <c r="D392" s="1"/>
      <c r="E392" s="1"/>
      <c r="F392" s="1"/>
      <c r="G392" s="1"/>
      <c r="H392" s="1"/>
      <c r="I392" s="1"/>
      <c r="J392" s="1"/>
      <c r="K392" s="1"/>
      <c r="L392" s="1"/>
      <c r="M392" s="1"/>
      <c r="N392" s="1"/>
      <c r="O392" s="1"/>
      <c r="P392" s="18"/>
      <c r="Q392" s="18"/>
      <c r="R392" s="1"/>
      <c r="S392" s="1"/>
      <c r="T392" s="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c r="JA392" s="11"/>
    </row>
    <row r="393" spans="2:261" s="12" customFormat="1" ht="15" customHeight="1" x14ac:dyDescent="0.25">
      <c r="B393" s="11"/>
      <c r="C393" s="1"/>
      <c r="D393" s="1"/>
      <c r="E393" s="1"/>
      <c r="F393" s="1"/>
      <c r="G393" s="1"/>
      <c r="H393" s="1"/>
      <c r="I393" s="1"/>
      <c r="J393" s="1"/>
      <c r="K393" s="1"/>
      <c r="L393" s="1"/>
      <c r="M393" s="1"/>
      <c r="N393" s="1"/>
      <c r="O393" s="1"/>
      <c r="P393" s="18"/>
      <c r="Q393" s="18"/>
      <c r="R393" s="1"/>
      <c r="S393" s="1"/>
      <c r="T393" s="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c r="JA393" s="11"/>
    </row>
    <row r="394" spans="2:261" s="12" customFormat="1" ht="15" customHeight="1" x14ac:dyDescent="0.25">
      <c r="B394" s="11"/>
      <c r="C394" s="1"/>
      <c r="D394" s="1"/>
      <c r="E394" s="1"/>
      <c r="F394" s="1"/>
      <c r="G394" s="1"/>
      <c r="H394" s="1"/>
      <c r="I394" s="1"/>
      <c r="J394" s="1"/>
      <c r="K394" s="1"/>
      <c r="L394" s="1"/>
      <c r="M394" s="1"/>
      <c r="N394" s="1"/>
      <c r="O394" s="1"/>
      <c r="P394" s="18"/>
      <c r="Q394" s="18"/>
      <c r="R394" s="1"/>
      <c r="S394" s="1"/>
      <c r="T394" s="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c r="JA394" s="11"/>
    </row>
    <row r="395" spans="2:261" s="12" customFormat="1" ht="15" customHeight="1" x14ac:dyDescent="0.25">
      <c r="B395" s="11"/>
      <c r="C395" s="1"/>
      <c r="D395" s="1"/>
      <c r="E395" s="1"/>
      <c r="F395" s="1"/>
      <c r="G395" s="1"/>
      <c r="H395" s="1"/>
      <c r="I395" s="1"/>
      <c r="J395" s="1"/>
      <c r="K395" s="1"/>
      <c r="L395" s="1"/>
      <c r="M395" s="1"/>
      <c r="N395" s="1"/>
      <c r="O395" s="1"/>
      <c r="P395" s="18"/>
      <c r="Q395" s="18"/>
      <c r="R395" s="1"/>
      <c r="S395" s="1"/>
      <c r="T395" s="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c r="JA395" s="11"/>
    </row>
    <row r="396" spans="2:261" s="12" customFormat="1" ht="15" customHeight="1" x14ac:dyDescent="0.25">
      <c r="B396" s="11"/>
      <c r="C396" s="1"/>
      <c r="D396" s="1"/>
      <c r="E396" s="1"/>
      <c r="F396" s="1"/>
      <c r="G396" s="1"/>
      <c r="H396" s="1"/>
      <c r="I396" s="1"/>
      <c r="J396" s="1"/>
      <c r="K396" s="1"/>
      <c r="L396" s="1"/>
      <c r="M396" s="1"/>
      <c r="N396" s="1"/>
      <c r="O396" s="1"/>
      <c r="P396" s="18"/>
      <c r="Q396" s="18"/>
      <c r="R396" s="1"/>
      <c r="S396" s="1"/>
      <c r="T396" s="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c r="JA396" s="11"/>
    </row>
  </sheetData>
  <sheetProtection selectLockedCells="1" selectUnlockedCells="1"/>
  <sortState xmlns:xlrd2="http://schemas.microsoft.com/office/spreadsheetml/2017/richdata2" ref="C17:S290">
    <sortCondition ref="C17:C290"/>
  </sortState>
  <mergeCells count="5">
    <mergeCell ref="G16:I16"/>
    <mergeCell ref="K16:M16"/>
    <mergeCell ref="C16:D16"/>
    <mergeCell ref="C11:S11"/>
    <mergeCell ref="C12:S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5"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_xlfn.XLOOKUP($E5,Tendencias!$D$17:$D$352,Tendencias!$S$17:$S$352)</f>
        <v>VALE3 está em tendência de baixa pelas médias de 21 e 200 dias, mas começa a dar sinais de repiques de alta. Acima dos 62,89 teria sinal de repique altista mirando resistências nos 69,9 ou 76,37. Já uma perda dos 59,42 traria de volta o sinal de baixa projetando de 56,18 a 52,94.</v>
      </c>
      <c r="F7" s="57">
        <f>_xlfn.XLOOKUP($E5,Tendencias!$D$17:$D$352,Tendencias!$F$17:$F$352)</f>
        <v>2</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2026-10-29T23:10:45Z</cp:lastPrinted>
  <dcterms:created xsi:type="dcterms:W3CDTF">2020-05-21T15:06:06Z</dcterms:created>
  <dcterms:modified xsi:type="dcterms:W3CDTF">2026-11-04T22:20:16Z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