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4C28F0D8-4B47-4F01-8E5D-7B6FE17DA7B0}" xr6:coauthVersionLast="47" xr6:coauthVersionMax="47" xr10:uidLastSave="{00000000-0000-0000-0000-000000000000}"/>
  <bookViews>
    <workbookView xWindow="-120" yWindow="16080" windowWidth="29040" windowHeight="16440" xr2:uid="{00000000-000D-0000-FFFF-FFFF00000000}"/>
  </bookViews>
  <sheets>
    <sheet name="Tendencias" sheetId="1" r:id="rId1"/>
    <sheet name="Consulta" sheetId="2" r:id="rId2"/>
  </sheets>
  <definedNames>
    <definedName name="_xlnm.Print_Area" localSheetId="0">Tendencias!$C$11:$S$422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X16" i="1" l="1"/>
  <c r="Y18" i="1"/>
  <c r="X18" i="1" s="1"/>
  <c r="X10" i="1"/>
  <c r="V9" i="1"/>
  <c r="Y7" i="1"/>
  <c r="X7" i="1"/>
  <c r="X3" i="1" l="1"/>
  <c r="V10" i="1"/>
  <c r="Z4" i="1" s="1"/>
  <c r="Y10" i="1"/>
  <c r="Y3" i="1" s="1"/>
  <c r="X9" i="1"/>
  <c r="AA7" i="1"/>
  <c r="X8" i="1" s="1"/>
  <c r="Z3" i="1" l="1"/>
  <c r="Y8" i="1"/>
</calcChain>
</file>

<file path=xl/sharedStrings.xml><?xml version="1.0" encoding="utf-8"?>
<sst xmlns="http://schemas.openxmlformats.org/spreadsheetml/2006/main" count="1241" uniqueCount="714">
  <si>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</si>
  <si>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</si>
  <si>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</si>
  <si>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</si>
  <si>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</si>
  <si>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</si>
  <si>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</si>
  <si>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</si>
  <si>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</si>
  <si>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</si>
  <si>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</si>
  <si>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</si>
  <si>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</si>
  <si>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</si>
  <si>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</si>
  <si>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</si>
  <si>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</si>
  <si>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</si>
  <si>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</si>
  <si>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</si>
  <si>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</si>
  <si>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</si>
  <si>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</si>
  <si>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</si>
  <si>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</si>
  <si>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</si>
  <si>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</si>
  <si>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</si>
  <si>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</si>
  <si>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</si>
  <si>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</si>
  <si>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</si>
  <si>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</si>
  <si>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</si>
  <si>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</si>
  <si>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</si>
  <si>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</si>
  <si>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</si>
  <si>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</si>
  <si>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</si>
  <si>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</si>
  <si>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</si>
  <si>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</si>
  <si>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</si>
  <si>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</si>
  <si>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</si>
  <si>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</si>
  <si>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</si>
  <si>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</si>
  <si>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</si>
  <si>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</si>
  <si>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</si>
  <si>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</si>
  <si>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</si>
  <si>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</si>
  <si>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</si>
  <si>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</si>
  <si>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</si>
  <si>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</si>
  <si>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</si>
  <si>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</si>
  <si>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</si>
  <si>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</si>
  <si>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</si>
  <si>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</si>
  <si>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</si>
  <si>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</si>
  <si>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</si>
  <si>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</si>
  <si>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</si>
  <si>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</si>
  <si>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</si>
  <si>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</si>
  <si>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</si>
  <si>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</si>
  <si>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</si>
  <si>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</si>
  <si>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</si>
  <si>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</si>
  <si>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</si>
  <si>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</si>
  <si>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</si>
  <si>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</si>
  <si>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</si>
  <si>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</si>
  <si>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</si>
  <si>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</si>
  <si>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</si>
  <si>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</si>
  <si>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</si>
  <si>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</si>
  <si>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</si>
  <si>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</si>
  <si>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</si>
  <si>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</si>
  <si>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</si>
  <si>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</si>
  <si>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</si>
  <si>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</si>
  <si>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</si>
  <si>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</si>
  <si>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</si>
  <si>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</si>
  <si>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</si>
  <si>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</si>
  <si>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</si>
  <si>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</si>
  <si>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</si>
  <si>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</si>
  <si>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</si>
  <si>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</si>
  <si>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</si>
  <si>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</si>
  <si>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</si>
  <si>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</si>
  <si>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</si>
  <si>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</si>
  <si>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</si>
  <si>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</si>
  <si>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</si>
  <si>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</si>
  <si>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</si>
  <si>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</si>
  <si>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</si>
  <si>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</si>
  <si>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</si>
  <si>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</si>
  <si>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</si>
  <si>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</si>
  <si>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</si>
  <si>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</si>
  <si>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</si>
  <si>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</si>
  <si>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</si>
  <si>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</si>
  <si>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</si>
  <si>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</si>
  <si>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</si>
  <si>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</si>
  <si>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</si>
  <si>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</si>
  <si>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</si>
  <si>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</si>
  <si>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</si>
  <si>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</si>
  <si>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</si>
  <si>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</si>
  <si>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</si>
  <si>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</si>
  <si>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</si>
  <si>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</si>
  <si>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</si>
  <si>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</si>
  <si>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</si>
  <si>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</si>
  <si>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</si>
  <si>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</si>
  <si>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</si>
  <si>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</si>
  <si>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</si>
  <si>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</si>
  <si>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</si>
  <si>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</si>
  <si>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</si>
  <si>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</si>
  <si>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</si>
  <si>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</si>
  <si>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</si>
  <si>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</si>
  <si>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</si>
  <si>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</si>
  <si>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</si>
  <si>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</si>
  <si>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</si>
  <si>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</si>
  <si>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</si>
  <si>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</si>
  <si>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</si>
  <si>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</si>
  <si>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</si>
  <si>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</si>
  <si>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</si>
  <si>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</si>
  <si>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</si>
  <si>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</si>
  <si>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</si>
  <si>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</si>
  <si>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</si>
  <si>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</si>
  <si>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</si>
  <si>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</si>
  <si>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</si>
  <si>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</si>
  <si>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</si>
  <si>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</si>
  <si>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</si>
  <si>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</si>
  <si>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</si>
  <si>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</si>
  <si>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</si>
  <si>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</si>
  <si>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</si>
  <si>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</si>
  <si>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</si>
  <si>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</si>
  <si>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</si>
  <si>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</si>
  <si>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</si>
  <si>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</si>
  <si>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</si>
  <si>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</si>
  <si>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</si>
  <si>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</si>
  <si>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</si>
  <si>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</si>
  <si>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</si>
  <si>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</si>
  <si>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</si>
  <si>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</si>
  <si>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</si>
  <si>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</si>
  <si>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</si>
  <si>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</si>
  <si>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</si>
  <si>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</si>
  <si>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</si>
  <si>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</si>
  <si>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</si>
  <si>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</si>
  <si>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</si>
  <si>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</si>
  <si>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</si>
  <si>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</si>
  <si>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</si>
  <si>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</si>
  <si>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</si>
  <si>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</si>
  <si>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</si>
  <si>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</si>
  <si>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</si>
  <si>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</si>
  <si>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</si>
  <si>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</si>
  <si>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</si>
  <si>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</si>
  <si>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</si>
  <si>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</si>
  <si>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</si>
  <si>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</si>
  <si>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</si>
  <si>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</si>
  <si>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</si>
  <si>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</si>
  <si>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</si>
  <si>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</si>
  <si>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</si>
  <si>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</si>
  <si>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</si>
  <si>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</si>
  <si>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</si>
  <si>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</si>
  <si>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</si>
  <si>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</si>
  <si>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</si>
  <si>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</si>
  <si>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</si>
  <si>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</si>
  <si>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</si>
  <si>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</si>
  <si>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Nu Holdings Ltd.</t>
  </si>
  <si>
    <t>ROXO34</t>
  </si>
  <si>
    <t>Nvidia Corp</t>
  </si>
  <si>
    <t>NVDC34</t>
  </si>
  <si>
    <t>OPCT3</t>
  </si>
  <si>
    <t>Oracle Corp</t>
  </si>
  <si>
    <t>ORCL34</t>
  </si>
  <si>
    <t>Oranjebtc</t>
  </si>
  <si>
    <t>OBTC3</t>
  </si>
  <si>
    <t>ORVR3</t>
  </si>
  <si>
    <t>P.Acucar-Cbd</t>
  </si>
  <si>
    <t>PCAR3</t>
  </si>
  <si>
    <t>PGMN3</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</si>
  <si>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</si>
  <si>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</si>
  <si>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</si>
  <si>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</si>
  <si>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</si>
  <si>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</si>
  <si>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</si>
  <si>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</si>
  <si>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</si>
  <si>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</si>
  <si>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</si>
  <si>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</si>
  <si>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</si>
  <si>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</si>
  <si>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</si>
  <si>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</si>
  <si>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</si>
  <si>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</si>
  <si>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</si>
  <si>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</si>
  <si>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</si>
  <si>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</si>
  <si>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</si>
  <si>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</si>
  <si>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</si>
  <si>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</si>
  <si>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</si>
  <si>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</si>
  <si>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</si>
  <si>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</si>
  <si>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</si>
  <si>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</si>
  <si>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</si>
  <si>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</si>
  <si>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</si>
  <si>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</si>
  <si>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</si>
  <si>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</si>
  <si>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</si>
  <si>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CSNA3</t>
  </si>
  <si>
    <t>Simpar</t>
  </si>
  <si>
    <t>SIMH3</t>
  </si>
  <si>
    <t>SLC Agricola</t>
  </si>
  <si>
    <t>SLCE3</t>
  </si>
  <si>
    <t>Smart Fit</t>
  </si>
  <si>
    <t>SMFT3</t>
  </si>
  <si>
    <t>Space Exploration Technologies Corp</t>
  </si>
  <si>
    <t>SPCX34</t>
  </si>
  <si>
    <t>Stoneco Ltd.</t>
  </si>
  <si>
    <t>STOC34</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</si>
  <si>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</si>
  <si>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</si>
  <si>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</si>
  <si>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</si>
  <si>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</si>
  <si>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</si>
  <si>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</si>
  <si>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</si>
  <si>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</si>
  <si>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</si>
  <si>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</si>
  <si>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</si>
  <si>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</si>
  <si>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</si>
  <si>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</si>
  <si>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</si>
  <si>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</si>
  <si>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</si>
  <si>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</si>
  <si>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</si>
  <si>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</si>
  <si>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</si>
  <si>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</si>
  <si>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</si>
  <si>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</si>
  <si>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</si>
  <si>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</si>
  <si>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</si>
  <si>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</si>
  <si>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</si>
  <si>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</si>
  <si>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</si>
  <si>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</si>
  <si>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</si>
  <si>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</si>
  <si>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</si>
  <si>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</si>
  <si>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</si>
  <si>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</si>
  <si>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</si>
  <si>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</si>
  <si>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</si>
  <si>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</si>
  <si>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</si>
  <si>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</si>
  <si>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</si>
  <si>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</si>
  <si>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</si>
  <si>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</si>
  <si>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</si>
  <si>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</si>
  <si>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</si>
  <si>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</si>
  <si>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</si>
  <si>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</si>
  <si>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</si>
  <si>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</si>
  <si>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</si>
  <si>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Nci</t>
  </si>
  <si>
    <t>HASH11</t>
  </si>
  <si>
    <t>Investo Wrld</t>
  </si>
  <si>
    <t>WRLD11</t>
  </si>
  <si>
    <t>Investoutil</t>
  </si>
  <si>
    <t>UTLL11</t>
  </si>
  <si>
    <t>Ishares Bova Ci</t>
  </si>
  <si>
    <t>BOVA11</t>
  </si>
  <si>
    <t>Ishares S&amp;P 500</t>
  </si>
  <si>
    <t>IVVB11</t>
  </si>
  <si>
    <t>Ishares Smal Ci</t>
  </si>
  <si>
    <t>SMAL11</t>
  </si>
  <si>
    <t>It Now Ibov</t>
  </si>
  <si>
    <t>BOVV11</t>
  </si>
  <si>
    <t>It Now Idiv</t>
  </si>
  <si>
    <t>DIVO11</t>
  </si>
  <si>
    <t>It Now SP BR</t>
  </si>
  <si>
    <t>SPXR11</t>
  </si>
  <si>
    <t>It Now Spxi</t>
  </si>
  <si>
    <t>SPXI11</t>
  </si>
  <si>
    <t>It Now Teck</t>
  </si>
  <si>
    <t>TECK11</t>
  </si>
  <si>
    <t>Nuibovhighbt</t>
  </si>
  <si>
    <t>HIGH11</t>
  </si>
  <si>
    <t>Trend Ibovx</t>
  </si>
  <si>
    <t>BOVX11</t>
  </si>
  <si>
    <t>Trend Nasdaq</t>
  </si>
  <si>
    <t>NASD11</t>
  </si>
  <si>
    <t>Trend Ouro</t>
  </si>
  <si>
    <t>GOLD11</t>
  </si>
  <si>
    <t>LJQQ3</t>
  </si>
  <si>
    <t>BB Etf Dolar</t>
  </si>
  <si>
    <t>DOLA11</t>
  </si>
  <si>
    <t>Petrorecsa</t>
  </si>
  <si>
    <t>Porto Seguro</t>
  </si>
  <si>
    <t>Investo Chip</t>
  </si>
  <si>
    <t>CHIP11</t>
  </si>
  <si>
    <t>Azul</t>
  </si>
  <si>
    <t>AZUL3</t>
  </si>
  <si>
    <t>Positivo Tec</t>
  </si>
  <si>
    <t>POSI3</t>
  </si>
  <si>
    <t>Quero-Quero</t>
  </si>
  <si>
    <t>Pine</t>
  </si>
  <si>
    <t>Petrorio</t>
  </si>
  <si>
    <t>Btgteva Auvp</t>
  </si>
  <si>
    <t>AUVP11</t>
  </si>
  <si>
    <t>Allied</t>
  </si>
  <si>
    <t>ALLD3</t>
  </si>
  <si>
    <t>Planoeplano</t>
  </si>
  <si>
    <t>It Now Ifnc Fundo de Indice</t>
  </si>
  <si>
    <t>FIND11</t>
  </si>
  <si>
    <t>Etf Brad Bov</t>
  </si>
  <si>
    <t>BOVB11</t>
  </si>
  <si>
    <t>Etf BV Spyi</t>
  </si>
  <si>
    <t>SPYI11</t>
  </si>
  <si>
    <t>Coca Cola Co</t>
  </si>
  <si>
    <t>COCA34</t>
  </si>
  <si>
    <t>Oceanpact</t>
  </si>
  <si>
    <t>Pague Menos</t>
  </si>
  <si>
    <t>INBR34</t>
  </si>
  <si>
    <t>Orizon</t>
  </si>
  <si>
    <t>Marvell Technology Group Ltd</t>
  </si>
  <si>
    <t>M2RV34</t>
  </si>
  <si>
    <t>Petzcobasi</t>
  </si>
  <si>
    <t>It Now Util</t>
  </si>
  <si>
    <t>UTLI11</t>
  </si>
  <si>
    <t>Chevron Corp</t>
  </si>
  <si>
    <t>CHVX34</t>
  </si>
  <si>
    <t>Exxon Mobil Corp</t>
  </si>
  <si>
    <t>EXXO34</t>
  </si>
  <si>
    <t>Verizon Comm Inc</t>
  </si>
  <si>
    <t>VERZ34</t>
  </si>
  <si>
    <t>Fundo Buena Vista II Fundo de Índice</t>
  </si>
  <si>
    <t>QQQI11</t>
  </si>
  <si>
    <t>Última</t>
  </si>
  <si>
    <t>-</t>
  </si>
  <si>
    <t>TTEN3 está em clara tendência de baixa pelas médias de 21 e 200 dias e segue em movimento de baixa. Abaixo dos 10,01 pode buscar suportes 8,68 ou 7,35. Teria sinal de repique altista fechando acima dos 10,82 mirando resistências em 14,3 ou 16,95. O IFR sobrevendido alerta para recuperações se superar 10,82</t>
  </si>
  <si>
    <t>ABCB4 está em clara tendência de baixa pelas médias de 21 e 200 dias e segue em movimento de baixa. Abaixo dos 22,32 pode buscar suportes 19,93 ou 17,54. Teria sinal de repique altista fechando acima dos 23,34 mirando resistências em 30,05 ou 34,82. O IFR sobrevendido alerta para recuperações se superar 23,34</t>
  </si>
  <si>
    <t>A1MD34 apesar de estar em tendência de alta no longo prazo pela média de 200 dias, no curto prazo está em realização. Abaixo dos 365 pode seguir em baixa no curto prazo mirando suportes em 316,5 ou 283,97. Teria sinal de retomada altista fechando acima dos 387,07 mirando resistências em 421,75 ou 486,79.</t>
  </si>
  <si>
    <t>ALLD3 está em clara tendência de baixa pelas médias de 21 e 200 dias e segue em movimento de baixa. Abaixo dos 4,6 pode buscar suportes 3,73 ou 2,86. Teria sinal de repique altista fechando acima dos 5,25 mirando resistências em 7,4 ou 9,13.</t>
  </si>
  <si>
    <t>ALOS3 está em clara tendência de baixa pelas médias de 21 e 200 dias e segue em movimento de baixa. Abaixo dos 23,47 pode buscar suportes 19,61 ou 15,75. Teria sinal de repique altista fechando acima dos 24,69 mirando resistências em 35,95 ou 43,66. O IFR sobrevendido alerta para recuperações se superar 24,69</t>
  </si>
  <si>
    <t>ALPA4 está em clara tendência de baixa pelas médias de 21 e 200 dias e segue em movimento de baixa. Abaixo dos 12,54 pode buscar suportes 10,64 ou 8,74. Teria sinal de repique altista fechando acima dos 13,42 mirando resistências em 18,68 ou 22,47. O IFR sobrevendido alerta para recuperações se superar 13,42</t>
  </si>
  <si>
    <t>GOGL34 está em clara tendência de baixa pelas médias de 21 e 200 dias e segue em movimento de baixa. Abaixo dos 125,27 pode buscar suportes 116,7 ou 108,13. Teria sinal de repique altista fechando acima dos 129,65 mirando resistências em 153 ou 170,13. O IFR sobrevendido alerta para recuperações se superar 129,65</t>
  </si>
  <si>
    <t>ALUP11 está em clara tendência de baixa pelas médias de 21 e 200 dias e segue em movimento de baixa. Abaixo dos 31,16 pode buscar suportes 29,36 ou 25,77. Teria sinal de repique altista fechando acima dos 32,03 mirando resistências em 40,95 ou 48,11. O IFR sobrevendido alerta para recuperações se superar 32,03</t>
  </si>
  <si>
    <t>AMZO34 está em clara tendência de baixa pelas médias de 21 e 200 dias e segue em movimento de baixa. Abaixo dos 61,91 pode buscar suportes 59,62 ou 57,33. Teria sinal de repique altista fechando acima dos 69,32 mirando resistências em 73,89 ou 81,3.</t>
  </si>
  <si>
    <t>ABEV3 está em clara tendência de baixa pelas médias de 21 e 200 dias e segue em movimento de baixa. Abaixo dos 14,45 pode buscar suportes 13,66 ou 12,87. Teria sinal de repique altista fechando acima dos 15,1 mirando resistências em 17 ou 18,57. O IFR sobrevendido alerta para recuperações se superar 15,1</t>
  </si>
  <si>
    <t>AMER3 está em clara tendência de baixa pelas médias de 21 e 200 dias e segue em movimento de baixa. Abaixo dos 3,86 pode buscar suportes 2,73 ou 1,61. Teria sinal de repique altista fechando acima dos 4,14 mirando resistências em 7,5 ou 9,74.</t>
  </si>
  <si>
    <t>ANIM3 está em clara tendência de baixa pelas médias de 21 e 200 dias e segue em movimento de baixa. Abaixo dos 2,35 pode buscar suportes 1,27 ou 0,19. Teria sinal de repique altista fechando acima dos 2,54 mirando resistências em 5,83 ou 7,98. O IFR sobrevendido alerta para recuperações se superar 2,54</t>
  </si>
  <si>
    <t>AAPL34 está em tendência de alta pelas médias de 21 e 200 dias e vai mantendo sinal de força altista. Acima dos 96,05 pode buscar projeções nos 104,57 ou 118,37. Teria sinal de realização na perda dos 92,55 mirando os 82,25 ou 77,98. O IFR sobrecomprado alerta realizações se perder 92,55.</t>
  </si>
  <si>
    <t>ARML3 está em clara tendência de baixa pelas médias de 21 e 200 dias e segue em movimento de baixa. Abaixo dos 2,93 pode buscar suportes 1,6 ou 0,27. Teria sinal de repique altista fechando acima dos 3,37 mirando resistências em 7,23 ou 9,88. O IFR sobrevendido alerta para recuperações se superar 3,37</t>
  </si>
  <si>
    <t>ASAI3 está em clara tendência de baixa pelas médias de 21 e 200 dias e segue em movimento de baixa. Abaixo dos 7,68 pode buscar suportes 6,91 ou 4,64. Teria sinal de repique altista fechando acima dos 8,05 mirando resistências em 14,23 ou 18,75. O IFR sobrevendido alerta para recuperações se superar 8,05</t>
  </si>
  <si>
    <t>AURA33 apesar de estar em tendência de alta no longo prazo pela média de 200 dias, no curto prazo está em realização. Abaixo dos 138,5 pode seguir em baixa no curto prazo mirando suportes em 127,61 ou 119,28. Teria sinal de retomada altista fechando acima dos 145,24 mirando resistências em 154,55 ou 171,19.</t>
  </si>
  <si>
    <t>AURE3 está em clara tendência de baixa pelas médias de 21 e 200 dias e segue em movimento de baixa. Abaixo dos 10,8 pode buscar suportes 9,64 ou 7,56. Teria sinal de repique altista fechando acima dos 11,13 mirando resistências em 16,36 ou 20,51. O IFR sobrevendido alerta para recuperações se superar 11,13</t>
  </si>
  <si>
    <t>AXIA3 está em clara tendência de baixa pelas médias de 21 e 200 dias e segue em movimento de baixa. Abaixo dos 46,4 pode buscar suportes 41,59 ou 36,78. Teria sinal de repique altista fechando acima dos 48,53 mirando resistências em 61,96 ou 71,57. O IFR sobrevendido alerta para recuperações se superar 48,53</t>
  </si>
  <si>
    <t>AXIA7 está em clara tendência de baixa pelas médias de 21 e 200 dias e segue em movimento de baixa. Abaixo dos 46,2 pode buscar suportes 41,2 ou 36,21. Teria sinal de repique altista fechando acima dos 48,82 mirando resistências em 62,35 ou 72,33. O IFR sobrevendido alerta para recuperações se superar 48,82</t>
  </si>
  <si>
    <t>Azevedo</t>
  </si>
  <si>
    <t>AZEV3</t>
  </si>
  <si>
    <t>AZEV3 está em tendência de alta no longo prazo, teve uma correção no curto prazo, mas pode estar retomando sinal de altas. Acima dos 10,44 pode buscar 18 ou 25,12. Abaixo dos 6,47 retomaria sinal de realização mirando suportes em 2,9 ou -0,65.</t>
  </si>
  <si>
    <t>AZUL3 está em tendência de baixa pelas médias de 21 e 200 dias, mas começa a dar sinais de repiques de alta. Acima dos 10,88 teria sinal de repique altista mirando resistências nos 19,89 ou 26,47. Já uma perda dos 9,24 traria de volta o sinal de baixa projetando de 5,94 a 2,65. O IFR sobrevendido alerta para recuperações se superar 10,88</t>
  </si>
  <si>
    <t>AZZA3 está em clara tendência de baixa pelas médias de 21 e 200 dias e segue em movimento de baixa. Abaixo dos 14,15 pode buscar suportes 9,87 ou 5,59. Teria sinal de repique altista fechando acima dos 15,3 mirando resistências em 28 ou 36,55. O IFR sobrevendido alerta para recuperações se superar 15,3</t>
  </si>
  <si>
    <t>B3SA3 está em clara tendência de baixa pelas médias de 21 e 200 dias e segue em movimento de baixa. Abaixo dos 14 pode buscar suportes 11,83 ou 7,98. Teria sinal de repique altista fechando acima dos 14,69 mirando resistências em 24,28 ou 31,97. O IFR sobrevendido alerta para recuperações se superar 14,69</t>
  </si>
  <si>
    <t>BMGB4 está em clara tendência de baixa pelas médias de 21 e 200 dias e segue em movimento de baixa. Abaixo dos 5,16 pode buscar suportes 4,49 ou 3,83. Teria sinal de repique altista fechando acima dos 5,41 mirando resistências em 7,3 ou 8,62. O IFR sobrevendido alerta para recuperações se superar 5,41</t>
  </si>
  <si>
    <t>BRSR6 está em clara tendência de baixa pelas médias de 21 e 200 dias e segue em movimento de baixa. Abaixo dos 12,55 pode buscar suportes 10,53 ou 8,51. Teria sinal de repique altista fechando acima dos 13,22 mirando resistências em 19,08 ou 23,11. O IFR sobrevendido alerta para recuperações se superar 13,22</t>
  </si>
  <si>
    <t>BBSE3 está em tendência de alta pelas médias de 21 e 200 dias e vai mantendo sinal de força altista. Acima dos 42,13 pode buscar projeções nos 44,34 ou 47,7. Teria sinal de realização na perda dos 41,05 mirando os 38,9 ou 37,21.</t>
  </si>
  <si>
    <t>BMOB3 está em clara tendência de baixa pelas médias de 21 e 200 dias e segue em movimento de baixa. Abaixo dos 23,97 pode buscar suportes 20,62 ou 17,27. Teria sinal de repique altista fechando acima dos 24,96 mirando resistências em 34,8 ou 41,49. O IFR sobrevendido alerta para recuperações se superar 24,96</t>
  </si>
  <si>
    <t>BERK34 está em tendência de alta pelas médias de 21 e 200 dias e vai mantendo sinal de força altista. Acima dos 148,26 pode buscar projeções nos 151,25 ou 167,75. Teria sinal de realização na perda dos 145,95 mirando os 124,54 ou 116,28. O IFR sobrecomprado alerta realizações se perder 145,95.</t>
  </si>
  <si>
    <t>SOJA3 está em clara tendência de baixa pelas médias de 21 e 200 dias e segue em movimento de baixa. Abaixo dos 6 pode buscar suportes 5,12 ou 4,24. Teria sinal de repique altista fechando acima dos 6,41 mirando resistências em 8,84 ou 10,59. O IFR sobrevendido alerta para recuperações se superar 6,41</t>
  </si>
  <si>
    <t>BRBI11 está em clara tendência de baixa pelas médias de 21 e 200 dias e segue em movimento de baixa. Abaixo dos 10,16 pode buscar suportes 7,29 ou 4,42. Teria sinal de repique altista fechando acima dos 11,25 mirando resistências em 19,44 ou 25,17. O IFR sobrevendido alerta para recuperações se superar 11,25</t>
  </si>
  <si>
    <t>BBDC3 está em clara tendência de baixa pelas médias de 21 e 200 dias e segue em movimento de baixa. Abaixo dos 12,89 pode buscar suportes 10,72 ou 8,56. Teria sinal de repique altista fechando acima dos 13,32 mirando resistências em 19,89 ou 24,21. O IFR sobrevendido alerta para recuperações se superar 13,32</t>
  </si>
  <si>
    <t>BBDC4 está em clara tendência de baixa pelas médias de 21 e 200 dias e segue em movimento de baixa. Abaixo dos 14,13 pode buscar suportes 11,5 ou 8,88. Teria sinal de repique altista fechando acima dos 14,59 mirando resistências em 22,61 ou 27,85. O IFR sobrevendido alerta para recuperações se superar 14,59</t>
  </si>
  <si>
    <t>BRAP4 está em clara tendência de baixa pelas médias de 21 e 200 dias e segue em movimento de baixa. Abaixo dos 17,71 pode buscar suportes 16,48 ou 15,25. Teria sinal de repique altista fechando acima dos 18,17 mirando resistências em 21,69 ou 24,14. O IFR sobrevendido alerta para recuperações se superar 18,17</t>
  </si>
  <si>
    <t>SAUD3 apesar de estar em tendência de alta no longo prazo pela média de 200 dias, no curto prazo está em realização. Abaixo dos 14,66 pode seguir em baixa no curto prazo mirando suportes em 13,17 ou 12,12. Teria sinal de retomada altista fechando acima dos 15,2 mirando resistências em 16,55 ou 18,63.</t>
  </si>
  <si>
    <t>BBAS3 está em clara tendência de baixa pelas médias de 21 e 200 dias e segue em movimento de baixa. Abaixo dos 16,34 pode buscar suportes 12,98 ou 9,63. Teria sinal de repique altista fechando acima dos 16,94 mirando resistências em 27,19 ou 33,89. O IFR sobrevendido alerta para recuperações se superar 16,94</t>
  </si>
  <si>
    <t>AGRO3 está em tendência de baixa pelas médias de 21 e 200 dias, mas começa a dar sinais de repiques de alta. Acima dos 17,25 teria sinal de repique altista mirando resistências nos 19,14 ou 20,7. Já uma perda dos 16,6 traria de volta o sinal de baixa projetando de 15,81 a 15,03.</t>
  </si>
  <si>
    <t>BRKM5 está em clara tendência de baixa pelas médias de 21 e 200 dias e segue em movimento de baixa. Abaixo dos 2,62 pode buscar suportes 1,98 ou 1,34. Teria sinal de repique altista fechando acima dos 3,51 mirando resistências em 4,68 ou 5,95.</t>
  </si>
  <si>
    <t>BRAV3 está em clara tendência de baixa pelas médias de 21 e 200 dias e segue em movimento de baixa. Abaixo dos 17,8 pode buscar suportes 16,59 ou 15,39. Teria sinal de repique altista fechando acima dos 18,42 mirando resistências em 21,69 ou 24,09. O IFR sobrevendido alerta para recuperações se superar 18,42</t>
  </si>
  <si>
    <t>AVGO34 está em tendência de baixa pela média de 200 dias, a parece ter completado movimento de repique de alta de curto prazo e pode estar retomando o movimento baixista. Abaixo dos 25,93 pode seguir em queda na direção dos suportes 22,87 ou 21,55. Teria sinal de repique altista fechando acima dos 27,13 mirando resistências em 29,76 ou 34,02.</t>
  </si>
  <si>
    <t>BPAC11 está em clara tendência de baixa pelas médias de 21 e 200 dias e segue em movimento de baixa. Abaixo dos 53,78 pode buscar suportes 48,93 ou 37,91. Teria sinal de repique altista fechando acima dos 56,36 mirando resistências em 84,59 ou 106,62. O IFR sobrevendido alerta para recuperações se superar 56,36</t>
  </si>
  <si>
    <t>CXSE3 está em tendência de alta pelas médias de 21 e 200 dias e vai mantendo sinal de força altista. Acima dos 21,96 pode buscar projeções nos 23,48 ou 25,94. Teria sinal de realização na perda dos 21,01 mirando os 19,5 ou 18,73.</t>
  </si>
  <si>
    <t>CAML3 está em clara tendência de baixa pelas médias de 21 e 200 dias e segue em movimento de baixa. Abaixo dos 4,02 pode buscar suportes 3,01 ou 2,01. Teria sinal de repique altista fechando acima dos 4,35 mirando resistências em 7,27 ou 9,27. O IFR sobrevendido alerta para recuperações se superar 4,35</t>
  </si>
  <si>
    <t>BHIA3 está em clara tendência de baixa pelas médias de 21 e 200 dias e segue em movimento de baixa. Abaixo dos 0,64 pode buscar suportes 0,31 ou -0,01. Teria sinal de repique altista fechando acima dos 0,77 mirando resistências em 1,7 ou 2,35. O IFR sobrevendido alerta para recuperações se superar 0,77</t>
  </si>
  <si>
    <t>CBAV3 está em tendência de alta pelas médias de 21 e 200 dias, mas começa a dar sinal de possível realização. Abaixo dos 11,25 poderia realizar na direção dos suportes 10,8 ou 10,6. Caso supere os 11,3 retomaria sinal de alta com projeções nos 11,44 ou 11,83.</t>
  </si>
  <si>
    <t>CEAB3 está em clara tendência de baixa pelas médias de 21 e 200 dias e segue em movimento de baixa. Abaixo dos 6,47 pode buscar suportes 3,96 ou 1,46. Teria sinal de repique altista fechando acima dos 6,94 mirando resistências em 14,57 ou 19,57. O IFR sobrevendido alerta para recuperações se superar 6,94</t>
  </si>
  <si>
    <t>CMIG4 está em clara tendência de baixa pelas médias de 21 e 200 dias e segue em movimento de baixa. Abaixo dos 9,99 pode buscar suportes 9,26 ou 8,54. Teria sinal de repique altista fechando acima dos 10,23 mirando resistências em 12,33 ou 13,77. O IFR sobrevendido alerta para recuperações se superar 10,23</t>
  </si>
  <si>
    <t>CHVX34 está em tendência de alta pelas médias de 21 e 200 dias e vai mantendo sinal de força altista. Acima dos 129,09 pode buscar projeções nos 146,69 ou 175,18. Teria sinal de realização na perda dos 123,68 mirando os 100,6 ou 91,79. O padrão de volume favorece a alta. O IFR sobrecomprado alerta realizações se perder 123,68.</t>
  </si>
  <si>
    <t>COCA34 está em tendência de alta pelas médias de 21 e 200 dias e vai mantendo sinal de força altista. Acima dos 85,8 pode buscar projeções nos 95,2 ou 110,42. Teria sinal de realização na perda dos 82,19 mirando os 70,58 ou 65,87. O padrão de volume favorece a alta. O IFR sobrecomprado alerta realizações se perder 82,19.</t>
  </si>
  <si>
    <t>COGN3 está em clara tendência de baixa pelas médias de 21 e 200 dias e segue em movimento de baixa. Abaixo dos 1,61 pode buscar suportes 1,08 ou 0,55. Teria sinal de repique altista fechando acima dos 1,77 mirando resistências em 3,31 ou 4,36. O IFR sobrevendido alerta para recuperações se superar 1,77</t>
  </si>
  <si>
    <t>CSMG3 está em clara tendência de baixa pelas médias de 21 e 200 dias e segue em movimento de baixa. Abaixo dos 47,42 pode buscar suportes 41,57 ou 35,72. Teria sinal de repique altista fechando acima dos 51,02 mirando resistências em 66,35 ou 78,04. O IFR sobrevendido alerta para recuperações se superar 51,02</t>
  </si>
  <si>
    <t>CPLE3 está em clara tendência de baixa pelas médias de 21 e 200 dias e segue em movimento de baixa. Abaixo dos 14,37 pode buscar suportes 13,2 ou 11,71. Teria sinal de repique altista fechando acima dos 14,84 mirando resistências em 18 ou 20,96. O IFR sobrevendido alerta para recuperações se superar 14,84</t>
  </si>
  <si>
    <t>CSAN3 está em clara tendência de baixa pelas médias de 21 e 200 dias e segue em movimento de baixa. Abaixo dos 2,22 pode buscar suportes 1,21 ou 0,21. Teria sinal de repique altista fechando acima dos 2,44 mirando resistências em 5,47 ou 7,47. O IFR sobrevendido alerta para recuperações se superar 2,44</t>
  </si>
  <si>
    <t>CPFE3 está em clara tendência de baixa pelas médias de 21 e 200 dias e segue em movimento de baixa. Abaixo dos 42,12 pode buscar suportes 38,78 ou 35,44. Teria sinal de repique altista fechando acima dos 43,49 mirando resistências em 52,92 ou 59,59. O IFR sobrevendido alerta para recuperações se superar 43,49</t>
  </si>
  <si>
    <t>CMIN3 está em tendência de baixa pelas médias de 21 e 200 dias, mas começa a dar sinais de repiques de alta. Acima dos 4,63 teria sinal de repique altista mirando resistências nos 5,3 ou 5,89. Já uma perda dos 4,34 traria de volta o sinal de baixa projetando de 4,04 a 3,74. O IFR sobrevendido alerta para recuperações se superar 4,63</t>
  </si>
  <si>
    <t>CURY3 está em clara tendência de baixa pelas médias de 21 e 200 dias e segue em movimento de baixa. Abaixo dos 26,15 pode buscar suportes 19,5 ou 14,65. Teria sinal de repique altista fechando acima dos 27,44 mirando resistências em 35,19 ou 44,88.</t>
  </si>
  <si>
    <t>CVCB3 está em clara tendência de baixa pelas médias de 21 e 200 dias e segue em movimento de baixa. Abaixo dos 0,79 pode buscar suportes 0,49 ou 0,2. Teria sinal de repique altista fechando acima dos 0,9 mirando resistências em 1,73 ou 2,31. O IFR sobrevendido alerta para recuperações se superar 0,9</t>
  </si>
  <si>
    <t>CYRE3 está em clara tendência de baixa pelas médias de 21 e 200 dias e segue em movimento de baixa. Abaixo dos 16,97 pode buscar suportes 11,11 ou 5,26. Teria sinal de repique altista fechando acima dos 18,35 mirando resistências em 35,91 ou 47,61. O IFR sobrevendido alerta para recuperações se superar 18,35</t>
  </si>
  <si>
    <t>CYRE4 está em clara tendência de baixa pelas médias de 21 e 200 dias e segue em movimento de baixa. Abaixo dos 16,27 pode buscar suportes 10,85 ou 5,43. Teria sinal de repique altista fechando acima dos 17,48 mirando resistências em 33,81 ou 44,64. O IFR sobrevendido alerta para recuperações se superar 17,48</t>
  </si>
  <si>
    <t>DASA3 está em clara tendência de baixa pelas médias de 21 e 200 dias e segue em movimento de baixa. Abaixo dos 2,87 pode buscar suportes 1,96 ou 1,06. Teria sinal de repique altista fechando acima dos 3,31 mirando resistências em 5,79 ou 7,59.</t>
  </si>
  <si>
    <t>Datadog, Inc</t>
  </si>
  <si>
    <t>D1DG34</t>
  </si>
  <si>
    <t>D1DG34 está em tendência de alta pelas médias de 21 e 200 dias, mas começa a dar sinal de possível realização. Abaixo dos 140,5 poderia realizar na direção dos suportes 124,03 ou 112,91. Caso supere os 147,27 retomaria sinal de alta com projeções nos 160 ou 182,22.</t>
  </si>
  <si>
    <t>DESK3 está em tendência de alta pelas médias de 21 e 200 dias, mas começa a dar sinal de possível realização. Abaixo dos 19,29 poderia realizar na direção dos suportes 18,38 ou 17,96. Caso supere os 19,42 retomaria sinal de alta com projeções nos 19,73 ou 20,56.</t>
  </si>
  <si>
    <t>DXCO3 está em clara tendência de baixa pelas médias de 21 e 200 dias e segue em movimento de baixa. Abaixo dos 4,09 pode buscar suportes 2,73 ou 1,38. Teria sinal de repique altista fechando acima dos 4,7 mirando resistências em 8,47 ou 11,17. O IFR sobrevendido alerta para recuperações se superar 4,7</t>
  </si>
  <si>
    <t>PNVL3 está em clara tendência de baixa pelas médias de 21 e 200 dias e segue em movimento de baixa. Abaixo dos 9,8 pode buscar suportes 7,79 ou 5,78. Teria sinal de repique altista fechando acima dos 10,78 mirando resistências em 16,29 ou 20,3. O IFR sobrevendido alerta para recuperações se superar 10,78</t>
  </si>
  <si>
    <t>DIRR3 está em clara tendência de baixa pelas médias de 21 e 200 dias e segue em movimento de baixa. Abaixo dos 8,15 pode buscar suportes 6,84 ou 5,54. Teria sinal de repique altista fechando acima dos 8,77 mirando resistências em 12,37 ou 14,97. O IFR sobrevendido alerta para recuperações se superar 8,77</t>
  </si>
  <si>
    <t>ECOR3 está em clara tendência de baixa pelas médias de 21 e 200 dias e segue em movimento de baixa. Abaixo dos 4,8 pode buscar suportes 1,68 ou -1,42. Teria sinal de repique altista fechando acima dos 5,45 mirando resistências em 14,87 ou 21,09. O IFR sobrevendido alerta para recuperações se superar 5,45</t>
  </si>
  <si>
    <t>LILY34 está em tendência de alta pelas médias de 21 e 200 dias e vai mantendo sinal de força altista. Acima dos 251,28 pode buscar projeções nos 290,01 ou 352,69. Teria sinal de realização na perda dos 237,93 mirando os 188,6 ou 169,23. O padrão de volume favorece a alta. O IFR sobrecomprado alerta realizações se perder 237,93.</t>
  </si>
  <si>
    <t>EMBJ3 está em tendência de alta pelas médias de 21 e 200 dias e vai mantendo sinal de força altista. Acima dos 102,7 pode buscar projeções nos 112,87 ou 129,33. Teria sinal de realização na perda dos 96,8 mirando os 86,24 ou 81,15. O padrão de volume favorece a alta. O IFR sobrecomprado alerta realizações se perder 96,8.</t>
  </si>
  <si>
    <t>ENGI11 está em clara tendência de baixa pelas médias de 21 e 200 dias e segue em movimento de baixa. Abaixo dos 44,07 pode buscar suportes 39 ou 29,71. Teria sinal de repique altista fechando acima dos 46,7 mirando resistências em 69,05 ou 87,62. O IFR sobrevendido alerta para recuperações se superar 46,7</t>
  </si>
  <si>
    <t>ENEV3 apesar de estar em tendência de alta no longo prazo pela média de 200 dias, no curto prazo está em realização. Abaixo dos 25,64 pode seguir em baixa no curto prazo mirando suportes em 23 ou 20,08. Teria sinal de retomada altista fechando acima dos 26,62 mirando resistências em 32,42 ou 38,24. O IFR sobrevendido alerta para recuperações se superar 26,62</t>
  </si>
  <si>
    <t>EGIE3 está em clara tendência de baixa pelas médias de 21 e 200 dias e segue em movimento de baixa. Abaixo dos 26,46 pode buscar suportes 24,4 ou 22,35. Teria sinal de repique altista fechando acima dos 27,68 mirando resistências em 33,1 ou 37,2. O IFR sobrevendido alerta para recuperações se superar 27,68</t>
  </si>
  <si>
    <t>EQTL3 está em clara tendência de baixa pelas médias de 21 e 200 dias e segue em movimento de baixa. Abaixo dos 32 pode buscar suportes 26,04 ou 20,09. Teria sinal de repique altista fechando acima dos 34,41 mirando resistências em 51,26 ou 63,16. O IFR sobrevendido alerta para recuperações se superar 34,41</t>
  </si>
  <si>
    <t>EVEN3 está em clara tendência de baixa pelas médias de 21 e 200 dias e segue em movimento de baixa. Abaixo dos 3,28 pode buscar suportes 2,34 ou 1,41. Teria sinal de repique altista fechando acima dos 3,49 mirando resistências em 6,3 ou 8,16. O IFR sobrevendido alerta para recuperações se superar 3,49</t>
  </si>
  <si>
    <t>EXXO34 está em tendência de alta pelas médias de 21 e 200 dias e vai mantendo sinal de força altista. Acima dos 127,25 pode buscar projeções nos 143,72 ou 170,38. Teria sinal de realização na perda dos 121,2 mirando os 100,59 ou 92,35. O padrão de volume favorece a alta. O IFR sobrecomprado alerta realizações se perder 121,2.</t>
  </si>
  <si>
    <t>EZTC3 está em clara tendência de baixa pelas médias de 21 e 200 dias e segue em movimento de baixa. Abaixo dos 9,04 pode buscar suportes 5,62 ou 2,21. Teria sinal de repique altista fechando acima dos 9,75 mirando resistências em 20,09 ou 26,91. O IFR sobrevendido alerta para recuperações se superar 9,75</t>
  </si>
  <si>
    <t>FESA4 está em clara tendência de baixa pelas médias de 21 e 200 dias e segue em movimento de baixa. Abaixo dos 5,12 pode buscar suportes 4,61 ou 4,1. Teria sinal de repique altista fechando acima dos 5,4 mirando resistências em 6,76 ou 7,77. O IFR sobrevendido alerta para recuperações se superar 5,4</t>
  </si>
  <si>
    <t>FLRY3 apesar de estar em tendência de alta no longo prazo pela média de 200 dias, no curto prazo está em realização. Abaixo dos 20,72 pode seguir em baixa no curto prazo mirando suportes em 18,26 ou 15,81. Teria sinal de retomada altista fechando acima dos 21,87 mirando resistências em 28,65 ou 33,55. O IFR sobrevendido alerta para recuperações se superar 21,87</t>
  </si>
  <si>
    <t>FRAS3 está em clara tendência de baixa pelas médias de 21 e 200 dias e segue em movimento de baixa. Abaixo dos 20,12 pode buscar suportes 17,11 ou 14,1. Teria sinal de repique altista fechando acima dos 21,04 mirando resistências em 29,86 ou 35,87. O IFR sobrevendido alerta para recuperações se superar 21,04</t>
  </si>
  <si>
    <t>GGBR4 está em tendência de alta pelas médias de 21 e 200 dias e vai mantendo sinal de força altista. Acima dos 25,76 pode buscar projeções nos 28,72 ou 31,98. Teria sinal de realização na perda dos 23,44 mirando os 21,8 ou 20,17. O padrão de volume favorece a alta.</t>
  </si>
  <si>
    <t>GOAU4 está em tendência de alta no longo prazo, teve uma correção no curto prazo, mas pode estar retomando sinal de altas. Acima dos 11,36 pode buscar 13,3 ou 15,33. Abaixo dos 10,9 retomaria sinal de realização mirando suportes em 10 ou 8,98.</t>
  </si>
  <si>
    <t>GGPS3 está em clara tendência de baixa pelas médias de 21 e 200 dias e segue em movimento de baixa. Abaixo dos 10,29 pode buscar suportes 7,83 ou 5,37. Teria sinal de repique altista fechando acima dos 11,09 mirando resistências em 18,25 ou 23,16. O IFR sobrevendido alerta para recuperações se superar 11,09</t>
  </si>
  <si>
    <t>GRND3 está em clara tendência de baixa pelas médias de 21 e 200 dias e segue em movimento de baixa. Abaixo dos 3,56 pode buscar suportes 3,16 ou 2,76. Teria sinal de repique altista fechando acima dos 3,69 mirando resistências em 4,85 ou 5,64. O IFR sobrevendido alerta para recuperações se superar 3,69</t>
  </si>
  <si>
    <t>GMAT3 está em clara tendência de baixa pelas médias de 21 e 200 dias e segue em movimento de baixa. Abaixo dos 3,43 pode buscar suportes 2,69 ou 1,95. Teria sinal de repique altista fechando acima dos 3,61 mirando resistências em 5,82 ou 7,29. O IFR sobrevendido alerta para recuperações se superar 3,61</t>
  </si>
  <si>
    <t>SBFG3 está em clara tendência de baixa pelas médias de 21 e 200 dias e segue em movimento de baixa. Abaixo dos 4,83 pode buscar suportes 2,54 ou 0,26. Teria sinal de repique altista fechando acima dos 5,27 mirando resistências em 12,21 ou 16,77. O IFR sobrevendido alerta para recuperações se superar 5,27</t>
  </si>
  <si>
    <t>HBSA3 está em clara tendência de baixa pelas médias de 21 e 200 dias e segue em movimento de baixa. Abaixo dos 3,02 pode buscar suportes 2,66 ou 2,31. Teria sinal de repique altista fechando acima dos 3,19 mirando resistências em 4,16 ou 4,86. O IFR sobrevendido alerta para recuperações se superar 3,19</t>
  </si>
  <si>
    <t>HYPE3 está em clara tendência de baixa pelas médias de 21 e 200 dias e segue em movimento de baixa. Abaixo dos 21,33 pode buscar suportes 19,41 ou 16,13. Teria sinal de repique altista fechando acima dos 22,17 mirando resistências em 30 ou 36,54.</t>
  </si>
  <si>
    <t>IGTI11 está em clara tendência de baixa pelas médias de 21 e 200 dias e segue em movimento de baixa. Abaixo dos 21,83 pode buscar suportes 18,5 ou 13,88. Teria sinal de repique altista fechando acima dos 22,73 mirando resistências em 33,42 ou 42,64. O IFR sobrevendido alerta para recuperações se superar 22,73</t>
  </si>
  <si>
    <t>ITLC34 está em clara tendência de baixa pelas médias de 21 e 200 dias e segue em movimento de baixa. Abaixo dos 69,5 pode buscar suportes 57,09 ou 44,68. Teria sinal de repique altista fechando acima dos 83,9 mirando resistências em 109,65 ou 134,46.</t>
  </si>
  <si>
    <t>INTB3 está em tendência de alta no longo prazo, teve uma correção no curto prazo, mas pode estar retomando sinal de altas. Acima dos 14,89 pode buscar 20,06 ou 24,33. Abaixo dos 13,14 retomaria sinal de realização mirando suportes em 11 ou 8,86.</t>
  </si>
  <si>
    <t>INBR34 está em tendência de baixa pelas médias de 21 e 200 dias, mas começa a dar sinais de repiques de alta. Acima dos 22,37 teria sinal de repique altista mirando resistências nos 38,51 ou 48,99. Já uma perda dos 21,55 traria de volta o sinal de baixa projetando de 16,3 a 11,06. O IFR sobrevendido alerta para recuperações se superar 22,37</t>
  </si>
  <si>
    <t>MYPK3 está em clara tendência de baixa pelas médias de 21 e 200 dias e segue em movimento de baixa. Abaixo dos 8,45 pode buscar suportes 7,31 ou 6,17. Teria sinal de repique altista fechando acima dos 9,02 mirando resistências em 12,13 ou 14,4. O IFR sobrevendido alerta para recuperações se superar 9,02</t>
  </si>
  <si>
    <t>RANI3 está em clara tendência de baixa pelas médias de 21 e 200 dias e segue em movimento de baixa. Abaixo dos 6,93 pode buscar suportes 6,45 ou 5,97. Teria sinal de repique altista fechando acima dos 7,14 mirando resistências em 8,47 ou 9,42. O IFR sobrevendido alerta para recuperações se superar 7,14</t>
  </si>
  <si>
    <t>IRBR3 está em clara tendência de baixa pelas médias de 21 e 200 dias e segue em movimento de baixa. Abaixo dos 55,26 pode buscar suportes 50,24 ou 45,22. Teria sinal de repique altista fechando acima dos 57,17 mirando resistências em 71,5 ou 81,53. O IFR sobrevendido alerta para recuperações se superar 57,17</t>
  </si>
  <si>
    <t>ISAE4 está em clara tendência de baixa pelas médias de 21 e 200 dias e segue em movimento de baixa. Abaixo dos 24,81 pode buscar suportes 23,12 ou 21,44. Teria sinal de repique altista fechando acima dos 25,59 mirando resistências em 30,25 ou 33,61. O IFR sobrevendido alerta para recuperações se superar 25,59</t>
  </si>
  <si>
    <t>ITSA4 está em clara tendência de baixa pelas médias de 21 e 200 dias e segue em movimento de baixa. Abaixo dos 12,5 pode buscar suportes 11,22 ou 9,94. Teria sinal de repique altista fechando acima dos 13,01 mirando resistências em 16,63 ou 19,18. O IFR sobrevendido alerta para recuperações se superar 13,01</t>
  </si>
  <si>
    <t>ITUB3 apesar de estar em tendência de alta no longo prazo pela média de 200 dias, no curto prazo está em realização. Abaixo dos 43,35 pode seguir em baixa no curto prazo mirando suportes em 39,61 ou 35,88. Teria sinal de retomada altista fechando acima dos 44,56 mirando resistências em 55,43 ou 62,89. O IFR sobrevendido alerta para recuperações se superar 44,56</t>
  </si>
  <si>
    <t>ITUB4 está em clara tendência de baixa pelas médias de 21 e 200 dias e segue em movimento de baixa. Abaixo dos 39,38 pode buscar suportes 35,83 ou 32,29. Teria sinal de repique altista fechando acima dos 40,09 mirando resistências em 50,85 ou 57,93. O IFR sobrevendido alerta para recuperações se superar 40,09</t>
  </si>
  <si>
    <t>Jallesmachad</t>
  </si>
  <si>
    <t>JALL3</t>
  </si>
  <si>
    <t>JALL3 está em tendência de baixa pelas médias de 21 e 200 dias, mas começa a dar sinais de repiques de alta. Acima dos 2,23 teria sinal de repique altista mirando resistências nos 3,18 ou 3,87. Já uma perda dos 2,06 traria de volta o sinal de baixa projetando de 1,71 a 1,36. O IFR sobrevendido alerta para recuperações se superar 2,23</t>
  </si>
  <si>
    <t>JBSS32 apesar de estar em tendência de baixa no longo prazo pela média de 200 dias, no curto prazo está com sinal de recuperação favorecendo repiques de alta. Acima dos 65,77 pode seguir repique altista na direção resistências nos 73 ou 83,85. Caso perca os 63,63 teria sinal de baixa projetando de 55,44 a 50,01.</t>
  </si>
  <si>
    <t>JHSF3 está em clara tendência de baixa pelas médias de 21 e 200 dias e segue em movimento de baixa. Abaixo dos 8,65 pode buscar suportes 6,8 ou 4,96. Teria sinal de repique altista fechando acima dos 9,65 mirando resistências em 14,62 ou 18,3. O IFR sobrevendido alerta para recuperações se superar 9,65</t>
  </si>
  <si>
    <t>JPMC34 está em tendência de alta pelas médias de 21 e 200 dias e vai mantendo sinal de força altista. Acima dos 186,2 pode buscar projeções nos 200,78 ou 224,38. Teria sinal de realização na perda dos 183,04 mirando os 162,6 ou 155,3. O IFR sobrecomprado alerta realizações se perder 183,04.</t>
  </si>
  <si>
    <t>JSLG3 está em clara tendência de baixa pelas médias de 21 e 200 dias e segue em movimento de baixa. Abaixo dos 5,24 pode buscar suportes 2,89 ou 0,54. Teria sinal de repique altista fechando acima dos 5,92 mirando resistências em 12,84 ou 17,53. O IFR sobrevendido alerta para recuperações se superar 5,92</t>
  </si>
  <si>
    <t>KEPL3 está em clara tendência de baixa pelas médias de 21 e 200 dias e segue em movimento de baixa. Abaixo dos 5,92 pode buscar suportes 5,25 ou 4,59. Teria sinal de repique altista fechando acima dos 6,64 mirando resistências em 8,06 ou 9,38.</t>
  </si>
  <si>
    <t>KLBN3</t>
  </si>
  <si>
    <t>KLBN3 está em clara tendência de baixa pelas médias de 21 e 200 dias e segue em movimento de baixa. Abaixo dos 3,45 pode buscar suportes 3,26 ou 3,08. Teria sinal de repique altista fechando acima dos 3,65 mirando resistências em 4,04 ou 4,4.</t>
  </si>
  <si>
    <t>KLBN4 está em clara tendência de baixa pelas médias de 21 e 200 dias e segue em movimento de baixa. Abaixo dos 3,43 pode buscar suportes 3,3 ou 3,18. Teria sinal de repique altista fechando acima dos 3,54 mirando resistências em 3,82 ou 4,06. O IFR sobrevendido alerta para recuperações se superar 3,54</t>
  </si>
  <si>
    <t>KLBN11 está em clara tendência de baixa pelas médias de 21 e 200 dias e segue em movimento de baixa. Abaixo dos 17,25 pode buscar suportes 16,64 ou 16,03. Teria sinal de repique altista fechando acima dos 17,79 mirando resistências em 19,22 ou 20,43.</t>
  </si>
  <si>
    <t>LAVV3 está em clara tendência de baixa pelas médias de 21 e 200 dias e segue em movimento de baixa. Abaixo dos 7,48 pode buscar suportes 4,78 ou 2,09. Teria sinal de repique altista fechando acima dos 8,13 mirando resistências em 16,2 ou 21,58. O IFR sobrevendido alerta para recuperações se superar 8,13</t>
  </si>
  <si>
    <t>LIGT3 está em tendência de baixa pelas médias de 21 e 200 dias, mas começa a dar sinais de repiques de alta. Acima dos 2,46 teria sinal de repique altista mirando resistências nos 4,15 ou 5,29. Já uma perda dos 2,3 traria de volta o sinal de baixa projetando de 1,72 a 1,15. O IFR sobrevendido alerta para recuperações se superar 2,46</t>
  </si>
  <si>
    <t>RENT3 está em clara tendência de baixa pelas médias de 21 e 200 dias e segue em movimento de baixa. Abaixo dos 26,21 pode buscar suportes 17,35 ou 8,49. Teria sinal de repique altista fechando acima dos 30,2 mirando resistências em 54,87 ou 72,58. O IFR sobrevendido alerta para recuperações se superar 30,2</t>
  </si>
  <si>
    <t>LOGG3 está em clara tendência de baixa pelas médias de 21 e 200 dias e segue em movimento de baixa. Abaixo dos 19,72 pode buscar suportes 16,07 ou 12,42. Teria sinal de repique altista fechando acima dos 21,57 mirando resistências em 31,53 ou 38,82. O IFR sobrevendido alerta para recuperações se superar 21,57</t>
  </si>
  <si>
    <t>LREN3 está em clara tendência de baixa pelas médias de 21 e 200 dias e segue em movimento de baixa. Abaixo dos 8,66 pode buscar suportes 6,65 ou 4,64. Teria sinal de repique altista fechando acima dos 9,74 mirando resistências em 15,16 ou 19,17. O IFR sobrevendido alerta para recuperações se superar 9,74</t>
  </si>
  <si>
    <t>LWSA3 está em clara tendência de baixa pelas médias de 21 e 200 dias e segue em movimento de baixa. Abaixo dos 3,16 pode buscar suportes 2,33 ou 1,5. Teria sinal de repique altista fechando acima dos 3,5 mirando resistências em 5,83 ou 7,48. O IFR sobrevendido alerta para recuperações se superar 3,5</t>
  </si>
  <si>
    <t>MDIA3 está em clara tendência de baixa pelas médias de 21 e 200 dias e segue em movimento de baixa. Abaixo dos 15,5 pode buscar suportes 13,84 ou 12,18. Teria sinal de repique altista fechando acima dos 15,96 mirando resistências em 20,86 ou 24,17. O IFR sobrevendido alerta para recuperações se superar 15,96</t>
  </si>
  <si>
    <t>MGLU3 está em clara tendência de baixa pelas médias de 21 e 200 dias e segue em movimento de baixa. Abaixo dos 4,96 pode buscar suportes 2,18 ou -0,58. Teria sinal de repique altista fechando acima dos 5,49 mirando resistências em 13,93 ou 19,47. O IFR sobrevendido alerta para recuperações se superar 5,49</t>
  </si>
  <si>
    <t>POMO3 está em clara tendência de baixa pelas médias de 21 e 200 dias e segue em movimento de baixa. Abaixo dos 3,53 pode buscar suportes 3,18 ou 2,83. Teria sinal de repique altista fechando acima dos 3,7 mirando resistências em 4,65 ou 5,34. O IFR sobrevendido alerta para recuperações se superar 3,7</t>
  </si>
  <si>
    <t>POMO4 está em clara tendência de baixa pelas médias de 21 e 200 dias e segue em movimento de baixa. Abaixo dos 3,79 pode buscar suportes 3,41 ou 3,04. Teria sinal de repique altista fechando acima dos 3,93 mirando resistências em 5 ou 5,74. O IFR sobrevendido alerta para recuperações se superar 3,93</t>
  </si>
  <si>
    <t>MBRF3 está em clara tendência de baixa pelas médias de 21 e 200 dias e segue em movimento de baixa. Abaixo dos 15,53 pode buscar suportes 14,36 ou 13,2. Teria sinal de repique altista fechando acima dos 16,96 mirando resistências em 19,3 ou 21,62.</t>
  </si>
  <si>
    <t>M2RV34 apesar de estar em tendência de alta no longo prazo pela média de 200 dias, no curto prazo está em realização. Abaixo dos 111,01 pode seguir em baixa no curto prazo mirando suportes em 99,16 ou 87,31. Teria sinal de retomada altista fechando acima dos 121 mirando resistências em 149,35 ou 173,04.</t>
  </si>
  <si>
    <t>MELI34 está em clara tendência de baixa pelas médias de 21 e 200 dias e segue em movimento de baixa. Abaixo dos 70,87 pode buscar suportes 68,19 ou 65,51. Teria sinal de repique altista fechando acima dos 74,65 mirando resistências em 79,54 ou 84,89.</t>
  </si>
  <si>
    <t>M1TA34 está em tendência de alta no longo prazo, teve uma correção no curto prazo, mas pode estar retomando sinal de altas. Acima dos 122,86 pode buscar 138,33 ou 153,33. Abaixo dos 114,05 retomaria sinal de realização mirando suportes em 106,54 ou 99,04.</t>
  </si>
  <si>
    <t>LEVE3 está em clara tendência de baixa pelas médias de 21 e 200 dias e segue em movimento de baixa. Abaixo dos 30,26 pode buscar suportes 27,53 ou 24,8. Teria sinal de repique altista fechando acima dos 31,35 mirando resistências em 39,08 ou 44,53. O IFR sobrevendido alerta para recuperações se superar 31,35</t>
  </si>
  <si>
    <t>MUTC34 está em tendência de alta pelas médias de 21 e 200 dias, mas começa a dar sinal de possível realização. Abaixo dos 828,29 poderia realizar na direção dos suportes 714,2 ou 635,38. Caso supere os 864,18 retomaria sinal de alta com projeções nos 969,27 ou 1126,9.</t>
  </si>
  <si>
    <t>MSFT34 está em tendência de alta pelas médias de 21 e 200 dias, mas começa a dar sinal de possível realização. Abaixo dos 116,6 poderia realizar na direção dos suportes 107,77 ou 103,21. Caso supere os 122,51 retomaria sinal de alta com projeções nos 131,61 ou 146,35.</t>
  </si>
  <si>
    <t>MILS3 apesar de estar em tendência de alta no longo prazo pela média de 200 dias, no curto prazo está em realização. Abaixo dos 14,9 pode seguir em baixa no curto prazo mirando suportes em 14,46 ou 14,02. Teria sinal de retomada altista fechando acima dos 15,66 mirando resistências em 16,31 ou 17,18. O IFR sobrevendido alerta para recuperações se superar 15,66</t>
  </si>
  <si>
    <t>BEEF3 está em clara tendência de baixa pelas médias de 21 e 200 dias e segue em movimento de baixa. Abaixo dos 2,66 pode buscar suportes 2,01 ou 1,37. Teria sinal de repique altista fechando acima dos 2,92 mirando resistências em 4,74 ou 6,02. O IFR sobrevendido alerta para recuperações se superar 2,92</t>
  </si>
  <si>
    <t>M1RN34 está em tendência de alta pelas médias de 21 e 200 dias e vai mantendo sinal de força altista. Acima dos 63,81 pode buscar projeções nos 75,04 ou 93,22. Teria sinal de realização na perda dos 56,54 mirando os 45,63 ou 40,01.</t>
  </si>
  <si>
    <t>MOTV3 está em clara tendência de baixa pelas médias de 21 e 200 dias e segue em movimento de baixa. Abaixo dos 13,96 pode buscar suportes 11,92 ou 9,16. Teria sinal de repique altista fechando acima dos 14,57 mirando resistências em 20,83 ou 26,33. O IFR sobrevendido alerta para recuperações se superar 14,57</t>
  </si>
  <si>
    <t>MDNE3 está em clara tendência de baixa pelas médias de 21 e 200 dias e segue em movimento de baixa. Abaixo dos 15,42 pode buscar suportes 9,98 ou 4,54. Teria sinal de repique altista fechando acima dos 17,29 mirando resistências em 33,02 ou 43,89. O IFR sobrevendido alerta para recuperações se superar 17,29</t>
  </si>
  <si>
    <t>MOVI3 está em clara tendência de baixa pelas médias de 21 e 200 dias e segue em movimento de baixa. Abaixo dos 5,78 pode buscar suportes 1,23 ou -3,3. Teria sinal de repique altista fechando acima dos 6,72 mirando resistências em 20,48 ou 29,56. O IFR sobrevendido alerta para recuperações se superar 6,72</t>
  </si>
  <si>
    <t>MRVE3 está em clara tendência de baixa pelas médias de 21 e 200 dias e segue em movimento de baixa. Abaixo dos 4,01 pode buscar suportes 2,6 ou 1,2. Teria sinal de repique altista fechando acima dos 4,54 mirando resistências em 8,55 ou 11,35. O IFR sobrevendido alerta para recuperações se superar 4,54</t>
  </si>
  <si>
    <t>MLAS3 está em tendência de alta no longo prazo, teve uma correção no curto prazo, mas pode estar retomando sinal de altas. Acima dos 1,87 pode buscar 2,63 ou 3,19. Abaixo dos 1,72 retomaria sinal de realização mirando suportes em 1,43 ou 1,15.</t>
  </si>
  <si>
    <t>MULT3 está em clara tendência de baixa pelas médias de 21 e 200 dias e segue em movimento de baixa. Abaixo dos 25,07 pode buscar suportes 22,51 ou 17,29. Teria sinal de repique altista fechando acima dos 25,95 mirando resistências em 39,38 ou 49,8. O IFR sobrevendido alerta para recuperações se superar 25,95</t>
  </si>
  <si>
    <t>NATU3 está em clara tendência de baixa pelas médias de 21 e 200 dias e segue em movimento de baixa. Abaixo dos 4,73 pode buscar suportes 3,63 ou 2,54. Teria sinal de repique altista fechando acima dos 5,07 mirando resistências em 8,26 ou 10,44. O IFR sobrevendido alerta para recuperações se superar 5,07</t>
  </si>
  <si>
    <t>ROXO34 está em tendência de baixa pelas médias de 21 e 200 dias, mas começa a dar sinais de repiques de alta. Acima dos 10,88 teria sinal de repique altista mirando resistências nos 13,37 ou 15,42. Já uma perda dos 10,05 traria de volta o sinal de baixa projetando de 9,02 a 7,99. O IFR sobrevendido alerta para recuperações se superar 10,88</t>
  </si>
  <si>
    <t>NVDC34 apesar de estar em tendência de alta no longo prazo pela média de 200 dias, no curto prazo está em realização. Abaixo dos 23,69 pode seguir em baixa no curto prazo mirando suportes em 21,94 ou 20,72. Teria sinal de retomada altista fechando acima dos 24,12 mirando resistências em 25,88 ou 28,31.</t>
  </si>
  <si>
    <t>OPCT3 está em clara tendência de baixa pelas médias de 21 e 200 dias e segue em movimento de baixa. Abaixo dos 8,8 pode buscar suportes 7,7 ou 6,7. Teria sinal de repique altista fechando acima dos 9,2 mirando resistências em 10,92 ou 12,9.</t>
  </si>
  <si>
    <t>ORCL34 está em tendência de baixa pela média de 200 dias, a parece ter completado movimento de repique de alta de curto prazo e pode estar retomando o movimento baixista. Abaixo dos 123,44 pode seguir em queda na direção dos suportes 103,37 ou 94,41. Teria sinal de repique altista fechando acima dos 132,34 mirando resistências em 150,24 ou 179,21.</t>
  </si>
  <si>
    <t>OBTC3 está em tendência de baixa pelas médias de 21 e 200 dias, mas começa a dar sinais de repiques de alta. Acima dos 6,94 teria sinal de repique altista mirando resistências nos 8,45 ou 9,67. Já uma perda dos 6,47 traria de volta o sinal de baixa projetando de 5,85 a 5,24.</t>
  </si>
  <si>
    <t>ORVR3 está em tendência de baixa pelas médias de 21 e 200 dias, mas começa a dar sinais de repiques de alta. Acima dos 16,01 teria sinal de repique altista mirando resistências nos 22,15 ou 27,18. Já uma perda dos 15,6 traria de volta o sinal de baixa projetando de 14 a 11,48. O IFR sobrevendido alerta para recuperações se superar 16,01</t>
  </si>
  <si>
    <t>PCAR3 está em clara tendência de baixa pelas médias de 21 e 200 dias e segue em movimento de baixa. Abaixo dos 2 pode buscar suportes 1,42 ou 0,85. Teria sinal de repique altista fechando acima dos 2,14 mirando resistências em 3,85 ou 4,99. O IFR sobrevendido alerta para recuperações se superar 2,14</t>
  </si>
  <si>
    <t>PGMN3 está em clara tendência de baixa pelas médias de 21 e 200 dias e segue em movimento de baixa. Abaixo dos 2,55 pode buscar suportes 1,51 ou 0,48. Teria sinal de repique altista fechando acima dos 2,7 mirando resistências em 5,89 ou 7,95. O IFR sobrevendido alerta para recuperações se superar 2,7</t>
  </si>
  <si>
    <t>PETR3 está em tendência de alta no longo prazo, teve uma correção no curto prazo, mas pode estar retomando sinal de altas. Acima dos 59,99 pode buscar 66,49 ou 74,22. Abaixo dos 58,22 retomaria sinal de realização mirando suportes em 53,98 ou 50,11.</t>
  </si>
  <si>
    <t>PETR4 apesar de estar em tendência de alta no longo prazo pela média de 200 dias, no curto prazo está em realização. Abaixo dos 51,75 pode seguir em baixa no curto prazo mirando suportes em 49,13 ou 45,83. Teria sinal de retomada altista fechando acima dos 53,03 mirando resistências em 59,79 ou 66,37.</t>
  </si>
  <si>
    <t>RECV3 está em clara tendência de baixa pelas médias de 21 e 200 dias e segue em movimento de baixa. Abaixo dos 10,52 pode buscar suportes 9,8 ou 9,09. Teria sinal de repique altista fechando acima dos 11,13 mirando resistências em 12,82 ou 14,24.</t>
  </si>
  <si>
    <t>PRIO3 está em tendência de alta pelas médias de 21 e 200 dias, mas começa a dar sinal de possível realização. Abaixo dos 69,25 poderia realizar na direção dos suportes 60,22 ou 55,77. Caso supere os 71,55 retomaria sinal de alta com projeções nos 74,6 ou 83,48.</t>
  </si>
  <si>
    <t>AUAU3 apesar de estar em tendência de alta no longo prazo pela média de 200 dias, no curto prazo está em realização. Abaixo dos 3,73 pode seguir em baixa no curto prazo mirando suportes em 3,22 ou 2,71. Teria sinal de retomada altista fechando acima dos 4,03 mirando resistências em 5,37 ou 6,38. O IFR sobrevendido alerta para recuperações se superar 4,03</t>
  </si>
  <si>
    <t>PINE4 está em clara tendência de baixa pelas médias de 21 e 200 dias e segue em movimento de baixa. Abaixo dos 10,3 pode buscar suportes 8,01 ou 5,72. Teria sinal de repique altista fechando acima dos 10,93 mirando resistências em 17,71 ou 22,28. O IFR sobrevendido alerta para recuperações se superar 10,93</t>
  </si>
  <si>
    <t>PLPL3 está em clara tendência de baixa pelas médias de 21 e 200 dias e segue em movimento de baixa. Abaixo dos 4,47 pode buscar suportes 3 ou 1,54. Teria sinal de repique altista fechando acima dos 5,01 mirando resistências em 9,2 ou 12,12. O IFR sobrevendido alerta para recuperações se superar 5,01</t>
  </si>
  <si>
    <t>PSSA3 está em clara tendência de baixa pelas médias de 21 e 200 dias e segue em movimento de baixa. Abaixo dos 45,39 pode buscar suportes 42,73 ou 40,08. Teria sinal de repique altista fechando acima dos 47,28 mirando resistências em 53,97 ou 59,27. O IFR sobrevendido alerta para recuperações se superar 47,28</t>
  </si>
  <si>
    <t>POSI3 está em clara tendência de baixa pelas médias de 21 e 200 dias e segue em movimento de baixa. Abaixo dos 3,05 pode buscar suportes 2,38 ou 1,71. Teria sinal de repique altista fechando acima dos 3,35 mirando resistências em 5,21 ou 6,54. O IFR sobrevendido alerta para recuperações se superar 3,35</t>
  </si>
  <si>
    <t>PRNR3 está em clara tendência de baixa pelas médias de 21 e 200 dias e segue em movimento de baixa. Abaixo dos 12,15 pode buscar suportes 8,83 ou 5,51. Teria sinal de repique altista fechando acima dos 12,99 mirando resistências em 22,89 ou 29,52. O IFR sobrevendido alerta para recuperações se superar 12,99</t>
  </si>
  <si>
    <t>QUAL3 está em tendência de baixa pelas médias de 21 e 200 dias, mas começa a dar sinais de repiques de alta. Acima dos 1,35 teria sinal de repique altista mirando resistências nos 2,43 ou 3,16. Já uma perda dos 1,24 traria de volta o sinal de baixa projetando de 0,87 a 0,5. O IFR sobrevendido alerta para recuperações se superar 1,35</t>
  </si>
  <si>
    <t>LJQQ3 está em clara tendência de baixa pelas médias de 21 e 200 dias e segue em movimento de baixa. Abaixo dos 0,92 pode buscar suportes 0,2 ou -0,51. Teria sinal de repique altista fechando acima dos 1,08 mirando resistências em 3,25 ou 4,68. O IFR sobrevendido alerta para recuperações se superar 1,08</t>
  </si>
  <si>
    <t>RADL3 está em clara tendência de baixa pelas médias de 21 e 200 dias e segue em movimento de baixa. Abaixo dos 15,26 pode buscar suportes 13,5 ou 10,52. Teria sinal de repique altista fechando acima dos 15,92 mirando resistências em 23,12 ou 29,06. O IFR sobrevendido alerta para recuperações se superar 15,92</t>
  </si>
  <si>
    <t>RAIZ4 está em clara tendência de baixa pelas médias de 21 e 200 dias e segue em movimento de baixa. Abaixo dos 0,28 pode buscar suportes 0,22 ou 0,17. Teria sinal de repique altista fechando acima dos 0,33 mirando resistências em 0,45 ou 0,55.</t>
  </si>
  <si>
    <t>RAPT4 está em clara tendência de baixa pelas médias de 21 e 200 dias e segue em movimento de baixa. Abaixo dos 3,49 pode buscar suportes 1,99 ou 0,49. Teria sinal de repique altista fechando acima dos 3,76 mirando resistências em 8,33 ou 11,32. O IFR sobrevendido alerta para recuperações se superar 3,76</t>
  </si>
  <si>
    <t>RDOR3 está em clara tendência de baixa pelas médias de 21 e 200 dias e segue em movimento de baixa. Abaixo dos 30,5 pode buscar suportes 25,52 ou 20,55. Teria sinal de repique altista fechando acima dos 34 mirando resistências em 46,59 ou 56,53. O IFR sobrevendido alerta para recuperações se superar 34</t>
  </si>
  <si>
    <t>RIAA3 está em clara tendência de baixa pelas médias de 21 e 200 dias e segue em movimento de baixa. Abaixo dos 5,92 pode buscar suportes 4,17 ou 2,42. Teria sinal de repique altista fechando acima dos 6,47 mirando resistências em 11,58 ou 15,07. O IFR sobrevendido alerta para recuperações se superar 6,47</t>
  </si>
  <si>
    <t>RAIL3 está em clara tendência de baixa pelas médias de 21 e 200 dias e segue em movimento de baixa. Abaixo dos 14 pode buscar suportes 12,28 ou 10,57. Teria sinal de repique altista fechando acima dos 14,5 mirando resistências em 19,54 ou 22,96. O IFR sobrevendido alerta para recuperações se superar 14,5</t>
  </si>
  <si>
    <t>SAPR4 está em clara tendência de baixa pelas médias de 21 e 200 dias e segue em movimento de baixa. Abaixo dos 6,27 pode buscar suportes 5,47 ou 4,68. Teria sinal de repique altista fechando acima dos 6,56 mirando resistências em 8,83 ou 10,41. O IFR sobrevendido alerta para recuperações se superar 6,56</t>
  </si>
  <si>
    <t>SAPR11 está em clara tendência de baixa pelas médias de 21 e 200 dias e segue em movimento de baixa. Abaixo dos 30,78 pode buscar suportes 26,09 ou 21,41. Teria sinal de repique altista fechando acima dos 33,19 mirando resistências em 45,94 ou 55,3. O IFR sobrevendido alerta para recuperações se superar 33,19</t>
  </si>
  <si>
    <t>SANB4</t>
  </si>
  <si>
    <t>SANB4 está em clara tendência de baixa pelas médias de 21 e 200 dias e segue em movimento de baixa. Abaixo dos 12,1 pode buscar suportes 11,33 ou 10,57. Teria sinal de repique altista fechando acima dos 12,58 mirando resistências em 14,57 ou 16,09. O IFR sobrevendido alerta para recuperações se superar 12,58</t>
  </si>
  <si>
    <t>SANB11 está em tendência de baixa pelas médias de 21 e 200 dias, mas começa a dar sinais de repiques de alta. Acima dos 25,26 teria sinal de repique altista mirando resistências nos 29,34 ou 32,55. Já uma perda dos 24,13 traria de volta o sinal de baixa projetando de 22,52 a 20,91. O IFR sobrevendido alerta para recuperações se superar 25,26</t>
  </si>
  <si>
    <t>SMTO3 está em tendência de alta no longo prazo, teve uma correção no curto prazo, mas pode estar retomando sinal de altas. Acima dos 19,76 pode buscar 21,91 ou 24,5. Abaixo dos 18,94 retomaria sinal de realização mirando suportes em 17,71 ou 16,41.</t>
  </si>
  <si>
    <t>SHUL4 está em clara tendência de baixa pelas médias de 21 e 200 dias e segue em movimento de baixa. Abaixo dos 4,09 pode buscar suportes 3,7 ou 3,31. Teria sinal de repique altista fechando acima dos 4,23 mirando resistências em 5,35 ou 6,12. O IFR sobrevendido alerta para recuperações se superar 4,23</t>
  </si>
  <si>
    <t>SEER3 está em clara tendência de baixa pelas médias de 21 e 200 dias e segue em movimento de baixa. Abaixo dos 10,62 pode buscar suportes 8,15 ou 5,68. Teria sinal de repique altista fechando acima dos 11,53 mirando resistências em 18,6 ou 23,53. O IFR sobrevendido alerta para recuperações se superar 11,53</t>
  </si>
  <si>
    <t>Sid Nacional</t>
  </si>
  <si>
    <t>CSNA3 está em clara tendência de baixa pelas médias de 21 e 200 dias e segue em movimento de baixa. Abaixo dos 4,21 pode buscar suportes 3,4 ou 2,59. Teria sinal de repique altista fechando acima dos 4,51 mirando resistências em 6,83 ou 8,44. O IFR sobrevendido alerta para recuperações se superar 4,51</t>
  </si>
  <si>
    <t>SIMH3 está em clara tendência de baixa pelas médias de 21 e 200 dias e segue em movimento de baixa. Abaixo dos 4,69 pode buscar suportes 0,75 ou -3,18. Teria sinal de repique altista fechando acima dos 5,39 mirando resistências em 17,43 ou 25,3. O IFR sobrevendido alerta para recuperações se superar 5,39</t>
  </si>
  <si>
    <t>SLCE3 está em tendência de alta no longo prazo, teve uma correção no curto prazo, mas pode estar retomando sinal de altas. Acima dos 17,14 pode buscar 18,12 ou 19,31. Abaixo dos 16,19 retomaria sinal de realização mirando suportes em 15,59 ou 14,99.</t>
  </si>
  <si>
    <t>SMFT3 está em clara tendência de baixa pelas médias de 21 e 200 dias e segue em movimento de baixa. Abaixo dos 14 pode buscar suportes 10,26 ou 6,52. Teria sinal de repique altista fechando acima dos 16,18 mirando resistências em 26,1 ou 33,57. O IFR sobrevendido alerta para recuperações se superar 16,18</t>
  </si>
  <si>
    <t>SPCX34 está em clara tendência de baixa pelas médias de 21 e 200 dias e segue em movimento de baixa. Abaixo dos 50,4 pode buscar suportes 47,49 ou 44,09. Teria sinal de repique altista fechando acima dos 52,31 mirando resistências em 58,47 ou 65,25.</t>
  </si>
  <si>
    <t>STOC34 está em clara tendência de baixa pelas médias de 21 e 200 dias e segue em movimento de baixa. Abaixo dos 42,21 pode buscar suportes 36,03 ou 29,86. Teria sinal de repique altista fechando acima dos 44,01 mirando resistências em 62,19 ou 74,53. O IFR sobrevendido alerta para recuperações se superar 44,01</t>
  </si>
  <si>
    <t>M2ST34 está em tendência de alta pelas médias de 21 e 200 dias, mas começa a dar sinal de possível realização. Abaixo dos 10,64 poderia realizar na direção dos suportes 9,58 ou 8,61. Caso supere os 11,17 retomaria sinal de alta com projeções nos 12,69 ou 14,61.</t>
  </si>
  <si>
    <t>SUZB3 está em tendência de alta pelas médias de 21 e 200 dias e vai mantendo sinal de força altista. Acima dos 50,14 pode buscar projeções nos 56,03 ou 65,57. Teria sinal de realização na perda dos 48 mirando os 40,6 ou 37,65. O padrão de volume favorece a alta. O IFR sobrecomprado alerta realizações se perder 48.</t>
  </si>
  <si>
    <t>TAEE4 está em clara tendência de baixa pelas médias de 21 e 200 dias e segue em movimento de baixa. Abaixo dos 13,15 pode buscar suportes 12,35 ou 11,56. Teria sinal de repique altista fechando acima dos 13,58 mirando resistências em 15,71 ou 17,29. O IFR sobrevendido alerta para recuperações se superar 13,58</t>
  </si>
  <si>
    <t>TAEE11 está em clara tendência de baixa pelas médias de 21 e 200 dias e segue em movimento de baixa. Abaixo dos 38,91 pode buscar suportes 36,43 ou 33,96. Teria sinal de repique altista fechando acima dos 40,29 mirando resistências em 46,91 ou 51,85. O IFR sobrevendido alerta para recuperações se superar 40,29</t>
  </si>
  <si>
    <t>TSMC34 está em tendência de alta pelas médias de 21 e 200 dias, mas começa a dar sinal de possível realização. Abaixo dos 288 poderia realizar na direção dos suportes 257,49 ou 241,47. Caso supere os 293,92 retomaria sinal de alta com projeções nos 309,32 ou 341,35.</t>
  </si>
  <si>
    <t>TASA4 está em clara tendência de baixa pelas médias de 21 e 200 dias e segue em movimento de baixa. Abaixo dos 4,63 pode buscar suportes 2,72 ou 0,81. Teria sinal de repique altista fechando acima dos 5,16 mirando resistências em 10,8 ou 14,61. O IFR sobrevendido alerta para recuperações se superar 5,16</t>
  </si>
  <si>
    <t>TGMA3 apesar de estar em tendência de alta no longo prazo pela média de 200 dias, no curto prazo está em realização. Abaixo dos 35,5 pode seguir em baixa no curto prazo mirando suportes em 30,42 ou 25,35. Teria sinal de retomada altista fechando acima dos 36,58 mirando resistências em 51,92 ou 62,06. O IFR sobrevendido alerta para recuperações se superar 36,58</t>
  </si>
  <si>
    <t>VIVT3 está em tendência de baixa pelas médias de 21 e 200 dias, mas começa a dar sinais de repiques de alta. Acima dos 31,23 teria sinal de repique altista mirando resistências nos 33,03 ou 35,44. Já uma perda dos 30,6 traria de volta o sinal de baixa projetando de 29,13 a 27,92.</t>
  </si>
  <si>
    <t>TEND3 está em clara tendência de baixa pelas médias de 21 e 200 dias e segue em movimento de baixa. Abaixo dos 20,08 pode buscar suportes 17,71 ou 13,29. Teria sinal de repique altista fechando acima dos 22 mirando resistências em 32,01 ou 40,84. O IFR sobrevendido alerta para recuperações se superar 22</t>
  </si>
  <si>
    <t>TSLA34 está em tendência de alta pelas médias de 21 e 200 dias, mas começa a dar sinal de possível realização. Abaixo dos 67,12 poderia realizar na direção dos suportes 55,42 ou 51,3. Caso supere os 68,75 retomaria sinal de alta com projeções nos 76,98 ou 90,31. O IFR sobrecomprado alerta realizações se perder 67,12.</t>
  </si>
  <si>
    <t>TIMS3 está em tendência de baixa pela média de 200 dias, a parece ter completado movimento de repique de alta de curto prazo e pode estar retomando o movimento baixista. Abaixo dos 19,12 pode seguir em queda na direção dos suportes 16 ou 14,74. Teria sinal de repique altista fechando acima dos 20,05 mirando resistências em 22,55 ou 26,6.</t>
  </si>
  <si>
    <t>TOTS3 está em clara tendência de baixa pelas médias de 21 e 200 dias e segue em movimento de baixa. Abaixo dos 32,69 pode buscar suportes 26,5 ou 20,84. Teria sinal de repique altista fechando acima dos 34 mirando resistências em 44,79 ou 56,09. O IFR sobrevendido alerta para recuperações se superar 34</t>
  </si>
  <si>
    <t>TFCO4 está em clara tendência de baixa pelas médias de 21 e 200 dias e segue em movimento de baixa. Abaixo dos 9,9 pode buscar suportes 7,95 ou 6,01. Teria sinal de repique altista fechando acima dos 10,47 mirando resistências em 16,18 ou 20,06. O IFR sobrevendido alerta para recuperações se superar 10,47</t>
  </si>
  <si>
    <t>TUPY3 apesar de estar em tendência de alta no longo prazo pela média de 200 dias, no curto prazo está em realização. Abaixo dos 14,69 pode seguir em baixa no curto prazo mirando suportes em 12,77 ou 10,85. Teria sinal de retomada altista fechando acima dos 15,7 mirando resistências em 20,89 ou 24,72. O IFR sobrevendido alerta para recuperações se superar 15,7</t>
  </si>
  <si>
    <t>UGPA3 apesar de estar em tendência de alta no longo prazo pela média de 200 dias, no curto prazo está em realização. Abaixo dos 31,99 pode seguir em baixa no curto prazo mirando suportes em 29,2 ou 26,42. Teria sinal de retomada altista fechando acima dos 33,4 mirando resistências em 41 ou 46,56. O IFR sobrevendido alerta para recuperações se superar 33,4</t>
  </si>
  <si>
    <t>FIQE3 está em tendência de baixa pelas médias de 21 e 200 dias, mas começa a dar sinais de repiques de alta. Acima dos 5,38 teria sinal de repique altista mirando resistências nos 6,34 ou 7,22. Já uma perda dos 4,9 traria de volta o sinal de baixa projetando de 4,45 a 4,01.</t>
  </si>
  <si>
    <t>UNIP6 está em clara tendência de baixa pelas médias de 21 e 200 dias e segue em movimento de baixa. Abaixo dos 49,84 pode buscar suportes 45,94 ou 42,05. Teria sinal de repique altista fechando acima dos 51,51 mirando resistências em 62,44 ou 70,22. O IFR sobrevendido alerta para recuperações se superar 51,51</t>
  </si>
  <si>
    <t>USIM5 está em clara tendência de baixa pelas médias de 21 e 200 dias e segue em movimento de baixa. Abaixo dos 5,39 pode buscar suportes 4,63 ou 3,88. Teria sinal de repique altista fechando acima dos 5,8 mirando resistências em 7,83 ou 9,33. O IFR sobrevendido alerta para recuperações se superar 5,8</t>
  </si>
  <si>
    <t>VALE3 está em clara tendência de baixa pelas médias de 21 e 200 dias e segue em movimento de baixa. Abaixo dos 60,05 pode buscar suportes 55,65 ou 51,26. Teria sinal de repique altista fechando acima dos 61,54 mirando resistências em 74,27 ou 83,05. O IFR sobrevendido alerta para recuperações se superar 61,54</t>
  </si>
  <si>
    <t>VLID3 está em clara tendência de baixa pelas médias de 21 e 200 dias e segue em movimento de baixa. Abaixo dos 14,05 pode buscar suportes 12,06 ou 10,07. Teria sinal de repique altista fechando acima dos 14,77 mirando resistências em 20,49 ou 24,46. O IFR sobrevendido alerta para recuperações se superar 14,77</t>
  </si>
  <si>
    <t>VAMO3 está em clara tendência de baixa pelas médias de 21 e 200 dias e segue em movimento de baixa. Abaixo dos 2,4 pode buscar suportes 0,98 ou -0,42. Teria sinal de repique altista fechando acima dos 2,66 mirando resistências em 6,97 ou 9,79. O IFR sobrevendido alerta para recuperações se superar 2,66</t>
  </si>
  <si>
    <t>VERZ34 está em tendência de alta pelas médias de 21 e 200 dias e vai mantendo sinal de força altista. Acima dos 40,15 pode buscar projeções nos 43,95 ou 50,11. Teria sinal de realização na perda dos 39,04 mirando os 33,99 ou 32,08. O padrão de volume favorece a alta.</t>
  </si>
  <si>
    <t>VBBR3 está em clara tendência de baixa pelas médias de 21 e 200 dias e segue em movimento de baixa. Abaixo dos 30,3 pode buscar suportes 27,48 ou 23,21. Teria sinal de repique altista fechando acima dos 31,26 mirando resistências em 41,27 ou 49,79. O IFR sobrevendido alerta para recuperações se superar 31,26</t>
  </si>
  <si>
    <t>VTRU3 está em clara tendência de baixa pelas médias de 21 e 200 dias e segue em movimento de baixa. Abaixo dos 11,48 pode buscar suportes 8,55 ou 5,62. Teria sinal de repique altista fechando acima dos 12,35 mirando resistências em 20,95 ou 26,8. O IFR sobrevendido alerta para recuperações se superar 12,35</t>
  </si>
  <si>
    <t>VIVA3 está em clara tendência de baixa pelas médias de 21 e 200 dias e segue em movimento de baixa. Abaixo dos 17,11 pode buscar suportes 13,13 ou 9,15. Teria sinal de repique altista fechando acima dos 17,91 mirando resistências em 29,99 ou 37,94. O IFR sobrevendido alerta para recuperações se superar 17,91</t>
  </si>
  <si>
    <t>VULC3 está em clara tendência de baixa pelas médias de 21 e 200 dias e segue em movimento de baixa. Abaixo dos 11,59 pode buscar suportes 10,03 ou 8,47. Teria sinal de repique altista fechando acima dos 12,07 mirando resistências em 16,63 ou 19,74. O IFR sobrevendido alerta para recuperações se superar 12,07</t>
  </si>
  <si>
    <t>WEGE3 está em tendência de alta pelas médias de 21 e 200 dias e vai mantendo sinal de força altista. Acima dos 49,93 pode buscar projeções nos 52,71 ou 59,85. Teria sinal de realização na perda dos 46,97 mirando os 41,15 ou 37,57. O padrão de volume favorece a alta.</t>
  </si>
  <si>
    <t>WIZC3 está em clara tendência de baixa pelas médias de 21 e 200 dias e segue em movimento de baixa. Abaixo dos 5,8 pode buscar suportes 4,75 ou 3,71. Teria sinal de repique altista fechando acima dos 6,07 mirando resistências em 9,18 ou 11,26. O IFR sobrevendido alerta para recuperações se superar 6,07</t>
  </si>
  <si>
    <t>YDUQ3 está em tendência de baixa pelas médias de 21 e 200 dias, mas começa a dar sinais de repiques de alta. Acima dos 9,17 teria sinal de repique altista mirando resistências nos 14,87 ou 18,95. Já uma perda dos 8,26 traria de volta o sinal de baixa projetando de 6,21 a 4,17. O IFR sobrevendido alerta para recuperações se superar 9,17</t>
  </si>
  <si>
    <t>DOLA11 está em tendência de alta pelas médias de 21 e 200 dias e vai mantendo sinal de força altista. Acima dos 10,88 pode buscar projeções nos 11,66 ou 12,76. Teria sinal de realização na perda dos 10,63 mirando os 9,88 ou 9,32. O padrão de volume favorece a alta. O IFR sobrecomprado alerta realizações se perder 10,63.</t>
  </si>
  <si>
    <t>BTG Sphedge</t>
  </si>
  <si>
    <t>SPBZ11</t>
  </si>
  <si>
    <t>SPBZ11 apesar de estar em tendência de alta no longo prazo pela média de 200 dias, no curto prazo está em realização. Abaixo dos 124,03 pode seguir em baixa no curto prazo mirando suportes em 120,09 ou 118,34. Teria sinal de retomada altista fechando acima dos 125,75 mirando resistências em 129,24 ou 134,9.</t>
  </si>
  <si>
    <t>AUVP11 está em clara tendência de baixa pelas médias de 21 e 200 dias e segue em movimento de baixa. Abaixo dos 124,15 pode buscar suportes 114,61 ou 105,08. Teria sinal de repique altista fechando acima dos 127,6 mirando resistências em 155 ou 174,06. O IFR sobrevendido alerta para recuperações se superar 127,6</t>
  </si>
  <si>
    <t>BOVB11 está em clara tendência de baixa pelas médias de 21 e 200 dias e segue em movimento de baixa. Abaixo dos 173 pode buscar suportes 159,9 ou 146,8. Teria sinal de repique altista fechando acima dos 175,63 mirando resistências em 215,38 ou 241,57. O IFR sobrevendido alerta para recuperações se superar 175,63</t>
  </si>
  <si>
    <t>SPYI11 está em tendência de alta pelas médias de 21 e 200 dias e vai mantendo sinal de força altista. Acima dos 114,7 pode buscar projeções nos 121,7 ou 133,04. Teria sinal de realização na perda dos 111,98 mirando os 103,36 ou 99,85. O padrão de volume favorece a alta. O IFR sobrecomprado alerta realizações se perder 111,98.</t>
  </si>
  <si>
    <t>QQQI11 está em tendência de alta pelas médias de 21 e 200 dias e vai mantendo sinal de força altista. Acima dos 99,5 pode buscar projeções nos 105,71 ou 115,77. Teria sinal de realização na perda dos 97,02 mirando os 89,44 ou 86,33. O padrão de volume favorece a alta.</t>
  </si>
  <si>
    <t>BITH11 está em tendência de alta pelas médias de 21 e 200 dias, mas começa a dar sinal de possível realização. Abaixo dos 95,66 poderia realizar na direção dos suportes 90,03 ou 86,18. Caso supere os 98,75 retomaria sinal de alta com projeções nos 102,46 ou 110,14.</t>
  </si>
  <si>
    <t>Hashdex Eth</t>
  </si>
  <si>
    <t>ETHE11</t>
  </si>
  <si>
    <t>ETHE11 apesar de estar em tendência de alta no longo prazo pela média de 200 dias, no curto prazo está em realização. Abaixo dos 35,61 pode seguir em baixa no curto prazo mirando suportes em 33,8 ou 31,33. Teria sinal de retomada altista fechando acima dos 36,88 mirando resistências em 41,79 ou 46,72.</t>
  </si>
  <si>
    <t>HASH11 está em tendência de alta pelas médias de 21 e 200 dias, mas começa a dar sinal de possível realização. Abaixo dos 54,75 poderia realizar na direção dos suportes 51,86 ou 49,45. Caso supere os 56,91 retomaria sinal de alta com projeções nos 59,64 ou 64,44.</t>
  </si>
  <si>
    <t>CHIP11 está em tendência de alta pelas médias de 21 e 200 dias e vai mantendo sinal de força altista. Acima dos 37,5 pode buscar projeções nos 40,93 ou 46,3. Teria sinal de realização na perda dos 36,44 mirando os 32,24 ou 29,55. O padrão de volume favorece a alta.</t>
  </si>
  <si>
    <t>WRLD11 está em tendência de alta pelas médias de 21 e 200 dias e vai mantendo sinal de força altista. Acima dos 156,5 pode buscar projeções nos 166,23 ou 181,99. Teria sinal de realização na perda dos 152,5 mirando os 140,74 ou 135,87.</t>
  </si>
  <si>
    <t>UTLL11 está em clara tendência de baixa pelas médias de 21 e 200 dias e segue em movimento de baixa. Abaixo dos 110,81 pode buscar suportes 99,75 ou 88,69. Teria sinal de repique altista fechando acima dos 114 mirando resistências em 146,6 ou 168,71. O IFR sobrevendido alerta para recuperações se superar 114</t>
  </si>
  <si>
    <t>BOVA11 está em clara tendência de baixa pelas médias de 21 e 200 dias e segue em movimento de baixa. Abaixo dos 165,06 pode buscar suportes 152,1 ou 139,14. Teria sinal de repique altista fechando acima dos 168,77 mirando resistências em 207 ou 232,91. O IFR sobrevendido alerta para recuperações se superar 168,77</t>
  </si>
  <si>
    <t>IVVB11 está em tendência de alta pelas médias de 21 e 200 dias e vai mantendo sinal de força altista. Acima dos 472,51 pode buscar projeções nos 479,85 ou 510,96. Teria sinal de realização na perda dos 465,1 mirando os 429,51 ou 413,95. O padrão de volume favorece a alta.</t>
  </si>
  <si>
    <t>SMAL11 está em clara tendência de baixa pelas médias de 21 e 200 dias e segue em movimento de baixa. Abaixo dos 87 pode buscar suportes 70,56 ou 54,12. Teria sinal de repique altista fechando acima dos 96,37 mirando resistências em 140,2 ou 173,07. O IFR sobrevendido alerta para recuperações se superar 96,37</t>
  </si>
  <si>
    <t>BOVV11 está em clara tendência de baixa pelas médias de 21 e 200 dias e segue em movimento de baixa. Abaixo dos 172,5 pode buscar suportes 158,44 ou 144,38. Teria sinal de repique altista fechando acima dos 177 mirando resistências em 218 ou 246,11. O IFR sobrevendido alerta para recuperações se superar 177</t>
  </si>
  <si>
    <t>DIVO11 está em clara tendência de baixa pelas médias de 21 e 200 dias e segue em movimento de baixa. Abaixo dos 120 pode buscar suportes 74,52 ou 51,59. Teria sinal de repique altista fechando acima dos 122,94 mirando resistências em 148,71 ou 194,55. O IFR sobrevendido alerta para recuperações se superar 122,94</t>
  </si>
  <si>
    <t>FIND11 está em clara tendência de baixa pelas médias de 21 e 200 dias e segue em movimento de baixa. Abaixo dos 161,79 pode buscar suportes 123,34 ou 89,14. Teria sinal de repique altista fechando acima dos 166,55 mirando resistências em 234 ou 302,38. O IFR sobrevendido alerta para recuperações se superar 166,55</t>
  </si>
  <si>
    <t>SPXR11 está em tendência de alta pelas médias de 21 e 200 dias, mas começa a dar sinal de possível realização. Abaixo dos 76,37 poderia realizar na direção dos suportes 74,71 ou 73,69. Caso supere os 77,98 retomaria sinal de alta com projeções nos 80 ou 83,27.</t>
  </si>
  <si>
    <t>SPXI11 está em tendência de alta pelas médias de 21 e 200 dias e vai mantendo sinal de força altista. Acima dos 57,62 pode buscar projeções nos 60,96 ou 66,38. Teria sinal de realização na perda dos 56,6 mirando os 52,2 ou 50,52. O padrão de volume favorece a alta.</t>
  </si>
  <si>
    <t>TECK11 está em tendência de alta pelas médias de 21 e 200 dias, mas começa a dar sinal de possível realização. Abaixo dos 125,73 poderia realizar na direção dos suportes 112 ou 106,01. Caso supere os 131,37 retomaria sinal de alta com projeções nos 143,34 ou 162,71.</t>
  </si>
  <si>
    <t>UTLI11 está em clara tendência de baixa pelas médias de 21 e 200 dias e segue em movimento de baixa. Abaixo dos 46,2 pode buscar suportes 41,58 ou 36,97. Teria sinal de repique altista fechando acima dos 47,38 mirando resistências em 61,13 ou 70,35. O IFR sobrevendido alerta para recuperações se superar 47,38</t>
  </si>
  <si>
    <t>HIGH11 está em clara tendência de baixa pelas médias de 21 e 200 dias e segue em movimento de baixa. Abaixo dos 64,19 pode buscar suportes 56,76 ou 37,61. Teria sinal de repique altista fechando acima dos 67,85 mirando resistências em 118,72 ou 157,01. O IFR sobrevendido alerta para recuperações se superar 67,85</t>
  </si>
  <si>
    <t>Nuibovlowvol</t>
  </si>
  <si>
    <t>LVOL11</t>
  </si>
  <si>
    <t>LVOL11 está em clara tendência de baixa pelas médias de 21 e 200 dias e segue em movimento de baixa. Abaixo dos 129,36 pode buscar suportes 120,6 ou 111,85. Teria sinal de repique altista fechando acima dos 131,83 mirando resistências em 157,69 ou 175,19. O IFR sobrevendido alerta para recuperações se superar 131,83</t>
  </si>
  <si>
    <t>Pactual Ibov</t>
  </si>
  <si>
    <t>IBOB11</t>
  </si>
  <si>
    <t>IBOB11 está em clara tendência de baixa pelas médias de 21 e 200 dias e segue em movimento de baixa. Abaixo dos 137 pode buscar suportes 125,69 ou 114,38. Teria sinal de repique altista fechando acima dos 141,31 mirando resistências em 173,6 ou 196,21. O IFR sobrevendido alerta para recuperações se superar 141,31</t>
  </si>
  <si>
    <t>Trd Spx Usd Ci</t>
  </si>
  <si>
    <t>SPXU11</t>
  </si>
  <si>
    <t>SPXU11 está em tendência de alta pelas médias de 21 e 200 dias e vai mantendo sinal de força altista. Acima dos 18,08 pode buscar projeções nos 19,16 ou 20,92. Teria sinal de realização na perda dos 17,65 mirando os 16,32 ou 15,77. O padrão de volume favorece a alta. O IFR sobrecomprado alerta realizações se perder 17,65.</t>
  </si>
  <si>
    <t>BOVX11 está em clara tendência de baixa pelas médias de 21 e 200 dias e segue em movimento de baixa. Abaixo dos 17,01 pode buscar suportes 15,55 ou 14,09. Teria sinal de repique altista fechando acima dos 17,62 mirando resistências em 21,73 ou 24,64. O IFR sobrevendido alerta para recuperações se superar 17,62</t>
  </si>
  <si>
    <t>NASD11 está em tendência de alta pelas médias de 21 e 200 dias, mas começa a dar sinal de possível realização. Abaixo dos 21,76 poderia realizar na direção dos suportes 20,09 ou 19,31. Caso supere os 22,6 retomaria sinal de alta com projeções nos 24,15 ou 26,66.</t>
  </si>
  <si>
    <t>GOLD11 está em tendência de baixa pela média de 200 dias, a parece ter completado movimento de repique de alta de curto prazo e pode estar retomando o movimento baixista. Abaixo dos 22,23 pode seguir em queda na direção dos suportes 20,71 ou 20,04. Teria sinal de repique altista fechando acima dos 22,85 mirando resistências em 24,17 ou 26,31.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</si>
</sst>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70">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0" fontId="0" fillId="6" borderId="20" xfId="0" applyNumberFormat="1" applyFill="1" applyBorder="1"/>
    <xf numFmtId="165" fontId="2" fillId="5" borderId="9" xfId="1" applyFont="1" applyFill="1" applyBorder="1" applyAlignment="1" applyProtection="1">
      <alignment horizontal="center" vertical="center"/>
      <protection locked="0"/>
    </xf>
    <xf numFmtId="165" fontId="2" fillId="2" borderId="9" xfId="1" applyFont="1" applyFill="1" applyBorder="1" applyAlignment="1" applyProtection="1">
      <alignment horizontal="center" vertical="center"/>
      <protection locked="0"/>
    </xf>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85725</xdr:colOff>
      <xdr:row>14</xdr:row>
      <xdr:rowOff>85725</xdr:rowOff>
    </xdr:from>
    <xdr:to>
      <xdr:col>15</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18</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18</xdr:col>
      <xdr:colOff>1647825</xdr:colOff>
      <xdr:row>0</xdr:row>
      <xdr:rowOff>66675</xdr:rowOff>
    </xdr:from>
    <xdr:to>
      <xdr:col>18</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18</xdr:col>
      <xdr:colOff>1666876</xdr:colOff>
      <xdr:row>0</xdr:row>
      <xdr:rowOff>76200</xdr:rowOff>
    </xdr:from>
    <xdr:to>
      <xdr:col>18</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24</xdr:col>
      <xdr:colOff>0</xdr:colOff>
      <xdr:row>10</xdr:row>
      <xdr:rowOff>0</xdr:rowOff>
    </xdr:from>
    <xdr:to>
      <xdr:col>25</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18</xdr:col>
      <xdr:colOff>1524000</xdr:colOff>
      <xdr:row>6</xdr:row>
      <xdr:rowOff>95250</xdr:rowOff>
    </xdr:from>
    <xdr:to>
      <xdr:col>18</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A396"/>
  <sheetViews>
    <sheetView showGridLines="0" tabSelected="1" zoomScaleNormal="100" workbookViewId="0">
      <selection activeCell="X28" sqref="X28"/>
    </sheetView>
  </sheetViews>
  <sheetFormatPr defaultColWidth="8.85546875" defaultRowHeight="15" customHeight="1" x14ac:dyDescent="0.25"/>
  <cols>
    <col min="2" max="2" width="1.42578125" style="1" customWidth="1"/>
    <col min="3" max="3" width="10.28515625" style="1" customWidth="1"/>
    <col min="4" max="4" width="8.42578125" style="1" bestFit="1" customWidth="1"/>
    <col min="5" max="5" width="7.7109375" style="1" bestFit="1" customWidth="1"/>
    <col min="6" max="6" width="5.7109375" style="1" bestFit="1" customWidth="1"/>
    <col min="7" max="9" width="6.5703125" style="1" bestFit="1" customWidth="1"/>
    <col min="10" max="10" width="1.5703125" style="1" customWidth="1"/>
    <col min="11" max="11" width="7.42578125" style="1" customWidth="1"/>
    <col min="12" max="12" width="6.85546875" style="1" customWidth="1"/>
    <col min="13" max="13" width="7.5703125" style="1" customWidth="1"/>
    <col min="14" max="14" width="1.140625" style="1" customWidth="1"/>
    <col min="15" max="15" width="6.7109375" style="1" customWidth="1"/>
    <col min="16" max="16" width="11" style="18" bestFit="1" customWidth="1"/>
    <col min="17" max="17" width="8" style="18" customWidth="1"/>
    <col min="18" max="18" width="7.42578125" style="1" customWidth="1"/>
    <col min="19" max="19" width="55.85546875" style="1" customWidth="1"/>
    <col min="20" max="20" width="2.28515625" style="1" customWidth="1"/>
    <col min="21" max="261" width="8.85546875" style="1" customWidth="1"/>
  </cols>
  <sheetData>
    <row r="1" spans="2:29" ht="15" customHeight="1" x14ac:dyDescent="0.25">
      <c r="B1" s="2"/>
      <c r="C1" s="26"/>
      <c r="D1" s="27"/>
      <c r="E1" s="60"/>
      <c r="F1" s="27"/>
      <c r="G1" s="27"/>
      <c r="H1" s="27"/>
      <c r="I1" s="27"/>
      <c r="J1" s="27"/>
      <c r="K1" s="27"/>
      <c r="L1" s="27"/>
      <c r="M1" s="27"/>
      <c r="N1" s="27"/>
      <c r="O1" s="27"/>
      <c r="P1" s="28"/>
      <c r="Q1" s="53"/>
      <c r="R1" s="27"/>
      <c r="S1" s="29"/>
      <c r="T1" s="25"/>
    </row>
    <row r="2" spans="2:29" ht="15" customHeight="1" x14ac:dyDescent="0.25">
      <c r="B2" s="3"/>
      <c r="C2" s="26"/>
      <c r="D2" s="27"/>
      <c r="E2" s="60"/>
      <c r="F2" s="27"/>
      <c r="G2" s="27"/>
      <c r="H2" s="27"/>
      <c r="I2" s="27"/>
      <c r="J2" s="27"/>
      <c r="K2" s="27"/>
      <c r="L2" s="27"/>
      <c r="M2" s="27"/>
      <c r="N2" s="27"/>
      <c r="O2" s="27"/>
      <c r="P2" s="28"/>
      <c r="Q2" s="53"/>
      <c r="R2" s="27"/>
      <c r="S2" s="29"/>
      <c r="T2" s="20"/>
    </row>
    <row r="3" spans="2:29" ht="15" customHeight="1" x14ac:dyDescent="0.25">
      <c r="B3" s="3"/>
      <c r="C3" s="26"/>
      <c r="D3" s="27"/>
      <c r="E3" s="60"/>
      <c r="F3" s="27"/>
      <c r="G3" s="27"/>
      <c r="H3" s="27"/>
      <c r="I3" s="27"/>
      <c r="J3" s="27"/>
      <c r="K3" s="27"/>
      <c r="L3" s="27"/>
      <c r="M3" s="27"/>
      <c r="N3" s="27"/>
      <c r="O3" s="27"/>
      <c r="P3" s="28"/>
      <c r="Q3" s="53"/>
      <c r="R3" s="27"/>
      <c r="S3" s="29"/>
      <c r="T3" s="20"/>
      <c r="X3" s="50">
        <f>X7-X10</f>
        <v>26</v>
      </c>
      <c r="Y3" s="50">
        <f>Y7-Y10</f>
        <v>175</v>
      </c>
      <c r="Z3" s="51">
        <f>X3/(Y3+X3)</f>
        <v>0.12935323383084577</v>
      </c>
      <c r="AA3" s="35" t="s">
        <v>11</v>
      </c>
    </row>
    <row r="4" spans="2:29" ht="15" customHeight="1" x14ac:dyDescent="0.25">
      <c r="B4" s="3"/>
      <c r="C4" s="26"/>
      <c r="D4" s="27"/>
      <c r="E4" s="60"/>
      <c r="F4" s="27"/>
      <c r="G4" s="27"/>
      <c r="H4" s="27"/>
      <c r="I4" s="27"/>
      <c r="J4" s="27"/>
      <c r="K4" s="27"/>
      <c r="L4" s="27"/>
      <c r="M4" s="27"/>
      <c r="N4" s="27"/>
      <c r="O4" s="27"/>
      <c r="P4" s="28"/>
      <c r="Q4" s="53"/>
      <c r="R4" s="27"/>
      <c r="S4" s="29"/>
      <c r="T4" s="20"/>
      <c r="Z4" s="52">
        <f>V10</f>
        <v>0.58620689655172409</v>
      </c>
      <c r="AA4" s="35" t="s">
        <v>16</v>
      </c>
    </row>
    <row r="5" spans="2:29" ht="15" customHeight="1" x14ac:dyDescent="0.25">
      <c r="B5" s="3"/>
      <c r="C5" s="26"/>
      <c r="D5" s="27"/>
      <c r="E5" s="60"/>
      <c r="F5" s="27"/>
      <c r="G5" s="27"/>
      <c r="H5" s="27"/>
      <c r="I5" s="27"/>
      <c r="J5" s="27"/>
      <c r="K5" s="27"/>
      <c r="L5" s="27"/>
      <c r="M5" s="27"/>
      <c r="N5" s="27"/>
      <c r="O5" s="27"/>
      <c r="P5" s="28"/>
      <c r="Q5" s="53"/>
      <c r="R5" s="27"/>
      <c r="S5" s="29"/>
      <c r="T5" s="20"/>
    </row>
    <row r="6" spans="2:29" ht="15" customHeight="1" x14ac:dyDescent="0.25">
      <c r="B6" s="3"/>
      <c r="C6" s="26"/>
      <c r="D6" s="27"/>
      <c r="E6" s="60"/>
      <c r="F6" s="27"/>
      <c r="G6" s="27"/>
      <c r="H6" s="27"/>
      <c r="I6" s="27"/>
      <c r="J6" s="27"/>
      <c r="K6" s="27"/>
      <c r="L6" s="27"/>
      <c r="M6" s="27"/>
      <c r="N6" s="27"/>
      <c r="O6" s="27"/>
      <c r="P6" s="28"/>
      <c r="Q6" s="53"/>
      <c r="R6" s="27"/>
      <c r="S6" s="29"/>
      <c r="T6" s="20"/>
      <c r="V6" s="35"/>
      <c r="X6" s="33" t="s">
        <v>9</v>
      </c>
      <c r="Y6" s="33" t="s">
        <v>10</v>
      </c>
      <c r="Z6" s="33"/>
      <c r="AA6" s="33" t="s">
        <v>0</v>
      </c>
      <c r="AC6" s="18"/>
    </row>
    <row r="7" spans="2:29" ht="15" customHeight="1" x14ac:dyDescent="0.25">
      <c r="B7" s="3"/>
      <c r="C7" s="26"/>
      <c r="D7" s="27"/>
      <c r="E7" s="60"/>
      <c r="F7" s="27"/>
      <c r="G7" s="27"/>
      <c r="H7" s="27"/>
      <c r="I7" s="27"/>
      <c r="J7" s="27"/>
      <c r="K7" s="27"/>
      <c r="L7" s="27"/>
      <c r="M7" s="27"/>
      <c r="N7" s="27"/>
      <c r="O7" s="27"/>
      <c r="P7" s="28"/>
      <c r="Q7" s="53"/>
      <c r="R7" s="27"/>
      <c r="S7" s="29"/>
      <c r="T7" s="20"/>
      <c r="W7" s="32"/>
      <c r="X7" s="33">
        <f>COUNTIF($R$17:$R$352,"ALTA")</f>
        <v>43</v>
      </c>
      <c r="Y7" s="33">
        <f>COUNTIF($R$17:$R$352,"Baixa")</f>
        <v>187</v>
      </c>
      <c r="Z7" s="33"/>
      <c r="AA7" s="33">
        <f>X7+Y7</f>
        <v>230</v>
      </c>
    </row>
    <row r="8" spans="2:29" ht="15" customHeight="1" x14ac:dyDescent="0.25">
      <c r="B8" s="3"/>
      <c r="C8" s="26"/>
      <c r="D8" s="27"/>
      <c r="E8" s="60"/>
      <c r="F8" s="27"/>
      <c r="G8" s="27"/>
      <c r="H8" s="27"/>
      <c r="I8" s="27"/>
      <c r="J8" s="27"/>
      <c r="K8" s="27"/>
      <c r="L8" s="27"/>
      <c r="M8" s="27"/>
      <c r="N8" s="27"/>
      <c r="O8" s="27"/>
      <c r="P8" s="28"/>
      <c r="Q8" s="53"/>
      <c r="R8" s="27"/>
      <c r="S8" s="29"/>
      <c r="T8" s="20"/>
      <c r="X8" s="34">
        <f>X7/AA7</f>
        <v>0.18695652173913044</v>
      </c>
      <c r="Y8" s="34">
        <f>Y7/AA7</f>
        <v>0.81304347826086953</v>
      </c>
      <c r="Z8" s="33"/>
      <c r="AA8" s="33"/>
    </row>
    <row r="9" spans="2:29" ht="15" customHeight="1" x14ac:dyDescent="0.25">
      <c r="B9" s="3"/>
      <c r="C9" s="26"/>
      <c r="D9" s="27"/>
      <c r="E9" s="60"/>
      <c r="F9" s="27"/>
      <c r="G9" s="27"/>
      <c r="H9" s="27"/>
      <c r="I9" s="27"/>
      <c r="J9" s="27"/>
      <c r="K9" s="27"/>
      <c r="L9" s="27"/>
      <c r="M9" s="27"/>
      <c r="N9" s="27"/>
      <c r="O9" s="27"/>
      <c r="P9" s="28"/>
      <c r="Q9" s="53"/>
      <c r="R9" s="27"/>
      <c r="S9" s="29"/>
      <c r="T9" s="20"/>
      <c r="V9" s="43">
        <f>COUNTIF(D17:D352,"*34*")</f>
        <v>29</v>
      </c>
      <c r="W9" s="49" t="s">
        <v>14</v>
      </c>
      <c r="X9" s="45">
        <f>SUMIF(D17:D352,"=*34*",F17:F352)/V9</f>
        <v>5.5172413793103452</v>
      </c>
      <c r="Y9" s="43"/>
      <c r="Z9" s="18"/>
      <c r="AA9" s="18"/>
    </row>
    <row r="10" spans="2:29" ht="15" customHeight="1" x14ac:dyDescent="0.25">
      <c r="B10" s="3"/>
      <c r="C10" s="26"/>
      <c r="D10" s="27"/>
      <c r="E10" s="60"/>
      <c r="F10" s="27"/>
      <c r="G10" s="27"/>
      <c r="H10" s="27"/>
      <c r="I10" s="27"/>
      <c r="J10" s="27"/>
      <c r="K10" s="27"/>
      <c r="L10" s="27"/>
      <c r="M10" s="27"/>
      <c r="N10" s="27"/>
      <c r="O10" s="27"/>
      <c r="P10" s="28"/>
      <c r="Q10" s="53"/>
      <c r="R10" s="27"/>
      <c r="S10" s="29"/>
      <c r="T10" s="20"/>
      <c r="V10" s="46">
        <f>X10/V9</f>
        <v>0.58620689655172409</v>
      </c>
      <c r="W10" s="44" t="s">
        <v>9</v>
      </c>
      <c r="X10" s="47">
        <f>COUNTIFS(D17:D352,"=*34*",R17:R352,"Alta")</f>
        <v>17</v>
      </c>
      <c r="Y10" s="48">
        <f>V9-X10</f>
        <v>12</v>
      </c>
    </row>
    <row r="11" spans="2:29" ht="31.5" customHeight="1" x14ac:dyDescent="0.25">
      <c r="B11" s="3"/>
      <c r="C11" s="65" t="s">
        <v>2</v>
      </c>
      <c r="D11" s="65"/>
      <c r="E11" s="65"/>
      <c r="F11" s="65"/>
      <c r="G11" s="65"/>
      <c r="H11" s="65"/>
      <c r="I11" s="65"/>
      <c r="J11" s="65"/>
      <c r="K11" s="65"/>
      <c r="L11" s="65"/>
      <c r="M11" s="65"/>
      <c r="N11" s="65"/>
      <c r="O11" s="65"/>
      <c r="P11" s="65"/>
      <c r="Q11" s="65"/>
      <c r="R11" s="65"/>
      <c r="S11" s="66"/>
      <c r="T11" s="4"/>
    </row>
    <row r="12" spans="2:29" ht="136.5" customHeight="1" x14ac:dyDescent="0.25">
      <c r="B12" s="3"/>
      <c r="C12" s="67" t="s">
        <v>23</v>
      </c>
      <c r="D12" s="68"/>
      <c r="E12" s="68"/>
      <c r="F12" s="68"/>
      <c r="G12" s="68"/>
      <c r="H12" s="68"/>
      <c r="I12" s="68"/>
      <c r="J12" s="68"/>
      <c r="K12" s="68"/>
      <c r="L12" s="68"/>
      <c r="M12" s="68"/>
      <c r="N12" s="68"/>
      <c r="O12" s="68"/>
      <c r="P12" s="68"/>
      <c r="Q12" s="68"/>
      <c r="R12" s="68"/>
      <c r="S12" s="69"/>
      <c r="T12" s="20"/>
    </row>
    <row r="13" spans="2:29" ht="15" customHeight="1" x14ac:dyDescent="0.25">
      <c r="B13" s="3"/>
      <c r="C13" s="39"/>
      <c r="D13" s="40"/>
      <c r="E13" s="40"/>
      <c r="F13" s="40"/>
      <c r="G13" s="40"/>
      <c r="H13" s="40"/>
      <c r="I13" s="40"/>
      <c r="J13" s="40"/>
      <c r="K13" s="40"/>
      <c r="L13" s="40"/>
      <c r="M13" s="40"/>
      <c r="N13" s="40"/>
      <c r="O13" s="40"/>
      <c r="P13" s="40"/>
      <c r="Q13" s="40"/>
      <c r="R13" s="41"/>
      <c r="S13" s="42"/>
      <c r="T13" s="20"/>
    </row>
    <row r="14" spans="2:29" ht="15" customHeight="1" x14ac:dyDescent="0.25">
      <c r="B14" s="3"/>
      <c r="C14" s="39"/>
      <c r="D14" s="40"/>
      <c r="E14" s="40"/>
      <c r="F14" s="40"/>
      <c r="G14" s="40"/>
      <c r="H14" s="40"/>
      <c r="I14" s="40"/>
      <c r="J14" s="40"/>
      <c r="K14" s="40"/>
      <c r="L14" s="40"/>
      <c r="M14" s="40"/>
      <c r="N14" s="40"/>
      <c r="O14" s="40"/>
      <c r="P14" s="40"/>
      <c r="Q14" s="40"/>
      <c r="R14" s="41"/>
      <c r="S14" s="42"/>
      <c r="T14" s="20"/>
    </row>
    <row r="15" spans="2:29" ht="38.450000000000003" customHeight="1" x14ac:dyDescent="0.25">
      <c r="B15" s="3"/>
      <c r="C15" s="21"/>
      <c r="D15" s="30" t="s">
        <v>7</v>
      </c>
      <c r="E15" s="30"/>
      <c r="F15" s="22"/>
      <c r="G15" s="22"/>
      <c r="H15" s="22"/>
      <c r="I15" s="22"/>
      <c r="J15" s="22"/>
      <c r="K15" s="22" t="s">
        <v>3</v>
      </c>
      <c r="L15" s="22"/>
      <c r="M15" s="22"/>
      <c r="N15" s="22"/>
      <c r="O15" s="22"/>
      <c r="P15" s="23"/>
      <c r="Q15" s="23"/>
      <c r="R15" s="22"/>
      <c r="S15" s="24">
        <v>46325</v>
      </c>
      <c r="T15" s="20"/>
      <c r="W15" s="1" t="s">
        <v>15</v>
      </c>
    </row>
    <row r="16" spans="2:29" ht="25.15" customHeight="1" x14ac:dyDescent="0.25">
      <c r="B16" s="3"/>
      <c r="C16" s="63" t="s">
        <v>0</v>
      </c>
      <c r="D16" s="63"/>
      <c r="E16" s="7" t="s">
        <v>464</v>
      </c>
      <c r="F16" s="6" t="s">
        <v>19</v>
      </c>
      <c r="G16" s="63" t="s">
        <v>1</v>
      </c>
      <c r="H16" s="63"/>
      <c r="I16" s="63"/>
      <c r="J16" s="6"/>
      <c r="K16" s="64" t="s">
        <v>4</v>
      </c>
      <c r="L16" s="64"/>
      <c r="M16" s="64"/>
      <c r="N16" s="7"/>
      <c r="O16" s="7" t="s">
        <v>5</v>
      </c>
      <c r="P16" s="6" t="s">
        <v>6</v>
      </c>
      <c r="Q16" s="6" t="s">
        <v>18</v>
      </c>
      <c r="R16" s="5" t="s">
        <v>17</v>
      </c>
      <c r="S16" s="8" t="s">
        <v>8</v>
      </c>
      <c r="T16" s="4"/>
      <c r="W16" s="1" t="s">
        <v>12</v>
      </c>
      <c r="X16" s="1" t="str">
        <f>_xlfn.XLOOKUP(W16,D17:D352,S17:S352)</f>
        <v>MBRF3 está em clara tendência de baixa pelas médias de 21 e 200 dias e segue em movimento de baixa. Abaixo dos 15,53 pode buscar suportes 14,36 ou 13,2. Teria sinal de repique altista fechando acima dos 16,96 mirando resistências em 19,3 ou 21,62.</v>
      </c>
    </row>
    <row r="17" spans="2:261" s="12" customFormat="1" ht="75" customHeight="1" x14ac:dyDescent="0.25">
      <c r="B17" s="3"/>
      <c r="C17" s="9" t="s">
        <v>24</v>
      </c>
      <c r="D17" s="16" t="s">
        <v>25</v>
      </c>
      <c r="E17" s="61">
        <v>10.27</v>
      </c>
      <c r="F17" s="16">
        <v>0</v>
      </c>
      <c r="G17" s="15">
        <v>10.01</v>
      </c>
      <c r="H17" s="15">
        <v>8.06</v>
      </c>
      <c r="I17" s="15">
        <v>6.11</v>
      </c>
      <c r="J17" s="14"/>
      <c r="K17" s="15">
        <v>10.82</v>
      </c>
      <c r="L17" s="15">
        <v>14.71</v>
      </c>
      <c r="M17" s="15">
        <v>21.01</v>
      </c>
      <c r="N17" s="54"/>
      <c r="O17" s="15">
        <v>29.850516924000001</v>
      </c>
      <c r="P17" s="15">
        <v>39.338667762</v>
      </c>
      <c r="Q17" s="15" t="s">
        <v>26</v>
      </c>
      <c r="R17" s="16" t="s">
        <v>26</v>
      </c>
      <c r="S17" s="37" t="s">
        <v>466</v>
      </c>
      <c r="T17" s="10"/>
      <c r="U17" s="11"/>
      <c r="V17" s="11"/>
      <c r="W17" s="11"/>
      <c r="X17" s="11" t="s">
        <v>13</v>
      </c>
      <c r="Y17" s="11" t="s">
        <v>0</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row>
    <row r="18" spans="2:261" s="12" customFormat="1" ht="65.099999999999994" customHeight="1" x14ac:dyDescent="0.25">
      <c r="B18" s="3"/>
      <c r="C18" s="19" t="s">
        <v>28</v>
      </c>
      <c r="D18" s="17" t="s">
        <v>29</v>
      </c>
      <c r="E18" s="62">
        <v>22.32</v>
      </c>
      <c r="F18" s="17">
        <v>0</v>
      </c>
      <c r="G18" s="14">
        <v>22.32</v>
      </c>
      <c r="H18" s="14">
        <v>19.86</v>
      </c>
      <c r="I18" s="14">
        <v>17.41</v>
      </c>
      <c r="J18" s="14"/>
      <c r="K18" s="14">
        <v>23.34</v>
      </c>
      <c r="L18" s="14">
        <v>28.24</v>
      </c>
      <c r="M18" s="14">
        <v>36.18</v>
      </c>
      <c r="N18" s="54"/>
      <c r="O18" s="14">
        <v>24.153590536999999</v>
      </c>
      <c r="P18" s="31">
        <v>28.349390809999999</v>
      </c>
      <c r="Q18" s="31" t="s">
        <v>26</v>
      </c>
      <c r="R18" s="17" t="s">
        <v>26</v>
      </c>
      <c r="S18" s="38" t="s">
        <v>467</v>
      </c>
      <c r="T18" s="10"/>
      <c r="U18" s="11"/>
      <c r="V18" s="11"/>
      <c r="W18" s="11"/>
      <c r="X18" s="36">
        <f>SUM(F17:F352)/Y18</f>
        <v>2.0299145299145298</v>
      </c>
      <c r="Y18" s="11">
        <f>COUNT(F17:F352)</f>
        <v>234</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row>
    <row r="19" spans="2:261" s="12" customFormat="1" ht="65.099999999999994" customHeight="1" x14ac:dyDescent="0.25">
      <c r="B19" s="3"/>
      <c r="C19" s="9" t="s">
        <v>30</v>
      </c>
      <c r="D19" s="16" t="s">
        <v>31</v>
      </c>
      <c r="E19" s="61">
        <v>365</v>
      </c>
      <c r="F19" s="16">
        <v>4</v>
      </c>
      <c r="G19" s="15">
        <v>365</v>
      </c>
      <c r="H19" s="15">
        <v>318.88</v>
      </c>
      <c r="I19" s="15">
        <v>272.76</v>
      </c>
      <c r="J19" s="14"/>
      <c r="K19" s="15">
        <v>387.07</v>
      </c>
      <c r="L19" s="15">
        <v>479.3</v>
      </c>
      <c r="M19" s="15">
        <v>628.54999999999995</v>
      </c>
      <c r="N19" s="54"/>
      <c r="O19" s="15">
        <v>51.622005106000003</v>
      </c>
      <c r="P19" s="15">
        <v>28.945252055000001</v>
      </c>
      <c r="Q19" s="15" t="s">
        <v>27</v>
      </c>
      <c r="R19" s="16" t="s">
        <v>26</v>
      </c>
      <c r="S19" s="37" t="s">
        <v>468</v>
      </c>
      <c r="T19" s="10"/>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row>
    <row r="20" spans="2:261" s="12" customFormat="1" ht="65.099999999999994" customHeight="1" x14ac:dyDescent="0.25">
      <c r="B20" s="3"/>
      <c r="C20" s="19" t="s">
        <v>436</v>
      </c>
      <c r="D20" s="17" t="s">
        <v>437</v>
      </c>
      <c r="E20" s="62">
        <v>4.9800000000000004</v>
      </c>
      <c r="F20" s="17">
        <v>0</v>
      </c>
      <c r="G20" s="14">
        <v>4.9000000000000004</v>
      </c>
      <c r="H20" s="14">
        <v>3.82</v>
      </c>
      <c r="I20" s="14">
        <v>2.74</v>
      </c>
      <c r="J20" s="14"/>
      <c r="K20" s="14">
        <v>5.25</v>
      </c>
      <c r="L20" s="14">
        <v>7.4</v>
      </c>
      <c r="M20" s="14">
        <v>10.88</v>
      </c>
      <c r="N20" s="54"/>
      <c r="O20" s="14">
        <v>33.671981565000003</v>
      </c>
      <c r="P20" s="31">
        <v>18.938538047999998</v>
      </c>
      <c r="Q20" s="31" t="s">
        <v>26</v>
      </c>
      <c r="R20" s="17" t="s">
        <v>26</v>
      </c>
      <c r="S20" s="38" t="s">
        <v>469</v>
      </c>
      <c r="T20" s="10"/>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row>
    <row r="21" spans="2:261" s="12" customFormat="1" ht="65.099999999999994" customHeight="1" x14ac:dyDescent="0.25">
      <c r="B21" s="3"/>
      <c r="C21" s="9" t="s">
        <v>32</v>
      </c>
      <c r="D21" s="16" t="s">
        <v>33</v>
      </c>
      <c r="E21" s="61">
        <v>23.55</v>
      </c>
      <c r="F21" s="16">
        <v>0</v>
      </c>
      <c r="G21" s="15">
        <v>23.47</v>
      </c>
      <c r="H21" s="15">
        <v>19.61</v>
      </c>
      <c r="I21" s="15">
        <v>15.75</v>
      </c>
      <c r="J21" s="14"/>
      <c r="K21" s="15">
        <v>24.69</v>
      </c>
      <c r="L21" s="15">
        <v>32.4</v>
      </c>
      <c r="M21" s="15">
        <v>44.89</v>
      </c>
      <c r="N21" s="54"/>
      <c r="O21" s="15">
        <v>17.420304227999999</v>
      </c>
      <c r="P21" s="15">
        <v>354.72870628999999</v>
      </c>
      <c r="Q21" s="15" t="s">
        <v>26</v>
      </c>
      <c r="R21" s="16" t="s">
        <v>26</v>
      </c>
      <c r="S21" s="37" t="s">
        <v>470</v>
      </c>
      <c r="T21" s="10"/>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row>
    <row r="22" spans="2:261" s="12" customFormat="1" ht="65.099999999999994" customHeight="1" x14ac:dyDescent="0.25">
      <c r="B22" s="3"/>
      <c r="C22" s="19" t="s">
        <v>34</v>
      </c>
      <c r="D22" s="17" t="s">
        <v>35</v>
      </c>
      <c r="E22" s="62">
        <v>12.95</v>
      </c>
      <c r="F22" s="17">
        <v>0</v>
      </c>
      <c r="G22" s="14">
        <v>12.62</v>
      </c>
      <c r="H22" s="14">
        <v>10.18</v>
      </c>
      <c r="I22" s="14">
        <v>7.75</v>
      </c>
      <c r="J22" s="14"/>
      <c r="K22" s="14">
        <v>13.42</v>
      </c>
      <c r="L22" s="14">
        <v>18.28</v>
      </c>
      <c r="M22" s="14">
        <v>26.16</v>
      </c>
      <c r="N22" s="54"/>
      <c r="O22" s="14">
        <v>27.734618464</v>
      </c>
      <c r="P22" s="31">
        <v>53.858589905000002</v>
      </c>
      <c r="Q22" s="31" t="s">
        <v>26</v>
      </c>
      <c r="R22" s="17" t="s">
        <v>26</v>
      </c>
      <c r="S22" s="38" t="s">
        <v>471</v>
      </c>
      <c r="T22" s="10"/>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row>
    <row r="23" spans="2:261" s="12" customFormat="1" ht="65.099999999999994" customHeight="1" x14ac:dyDescent="0.25">
      <c r="B23" s="3"/>
      <c r="C23" s="9" t="s">
        <v>36</v>
      </c>
      <c r="D23" s="16" t="s">
        <v>37</v>
      </c>
      <c r="E23" s="61">
        <v>127</v>
      </c>
      <c r="F23" s="16">
        <v>0</v>
      </c>
      <c r="G23" s="15">
        <v>125.27</v>
      </c>
      <c r="H23" s="15">
        <v>113.38</v>
      </c>
      <c r="I23" s="15">
        <v>101.49</v>
      </c>
      <c r="J23" s="14"/>
      <c r="K23" s="15">
        <v>129.65</v>
      </c>
      <c r="L23" s="15">
        <v>153.41999999999999</v>
      </c>
      <c r="M23" s="15">
        <v>191.89</v>
      </c>
      <c r="N23" s="54"/>
      <c r="O23" s="15">
        <v>27.845731265000001</v>
      </c>
      <c r="P23" s="15">
        <v>60.201711732999996</v>
      </c>
      <c r="Q23" s="15" t="s">
        <v>26</v>
      </c>
      <c r="R23" s="16" t="s">
        <v>26</v>
      </c>
      <c r="S23" s="37" t="s">
        <v>472</v>
      </c>
      <c r="T23" s="10"/>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row>
    <row r="24" spans="2:261" s="12" customFormat="1" ht="65.099999999999994" customHeight="1" x14ac:dyDescent="0.25">
      <c r="B24" s="3"/>
      <c r="C24" s="19" t="s">
        <v>38</v>
      </c>
      <c r="D24" s="17" t="s">
        <v>39</v>
      </c>
      <c r="E24" s="62">
        <v>31.29</v>
      </c>
      <c r="F24" s="17">
        <v>0</v>
      </c>
      <c r="G24" s="14">
        <v>31.16</v>
      </c>
      <c r="H24" s="14">
        <v>27.57</v>
      </c>
      <c r="I24" s="14">
        <v>23.99</v>
      </c>
      <c r="J24" s="14"/>
      <c r="K24" s="14">
        <v>32.03</v>
      </c>
      <c r="L24" s="14">
        <v>39.19</v>
      </c>
      <c r="M24" s="14">
        <v>50.78</v>
      </c>
      <c r="N24" s="54"/>
      <c r="O24" s="14">
        <v>24.537643245000002</v>
      </c>
      <c r="P24" s="31">
        <v>71.582151714000005</v>
      </c>
      <c r="Q24" s="31" t="s">
        <v>26</v>
      </c>
      <c r="R24" s="17" t="s">
        <v>26</v>
      </c>
      <c r="S24" s="38" t="s">
        <v>473</v>
      </c>
      <c r="T24" s="10"/>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row>
    <row r="25" spans="2:261" s="12" customFormat="1" ht="65.099999999999994" customHeight="1" x14ac:dyDescent="0.25">
      <c r="B25" s="3"/>
      <c r="C25" s="9" t="s">
        <v>40</v>
      </c>
      <c r="D25" s="16" t="s">
        <v>41</v>
      </c>
      <c r="E25" s="61">
        <v>62</v>
      </c>
      <c r="F25" s="16">
        <v>1</v>
      </c>
      <c r="G25" s="15">
        <v>62</v>
      </c>
      <c r="H25" s="15">
        <v>57.41</v>
      </c>
      <c r="I25" s="15">
        <v>52.82</v>
      </c>
      <c r="J25" s="14"/>
      <c r="K25" s="15">
        <v>67.16</v>
      </c>
      <c r="L25" s="15">
        <v>76.33</v>
      </c>
      <c r="M25" s="15">
        <v>91.17</v>
      </c>
      <c r="N25" s="54"/>
      <c r="O25" s="15">
        <v>39.952572926000002</v>
      </c>
      <c r="P25" s="15">
        <v>55.393755540000001</v>
      </c>
      <c r="Q25" s="15" t="s">
        <v>26</v>
      </c>
      <c r="R25" s="16" t="s">
        <v>26</v>
      </c>
      <c r="S25" s="37" t="s">
        <v>474</v>
      </c>
      <c r="T25" s="10"/>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row>
    <row r="26" spans="2:261" s="12" customFormat="1" ht="65.099999999999994" customHeight="1" x14ac:dyDescent="0.25">
      <c r="B26" s="3"/>
      <c r="C26" s="19" t="s">
        <v>42</v>
      </c>
      <c r="D26" s="17" t="s">
        <v>43</v>
      </c>
      <c r="E26" s="62">
        <v>14.55</v>
      </c>
      <c r="F26" s="17">
        <v>0</v>
      </c>
      <c r="G26" s="14">
        <v>14.45</v>
      </c>
      <c r="H26" s="14">
        <v>13.66</v>
      </c>
      <c r="I26" s="14">
        <v>12.87</v>
      </c>
      <c r="J26" s="14"/>
      <c r="K26" s="14">
        <v>15.1</v>
      </c>
      <c r="L26" s="14">
        <v>16.670000000000002</v>
      </c>
      <c r="M26" s="14">
        <v>19.22</v>
      </c>
      <c r="N26" s="54"/>
      <c r="O26" s="14">
        <v>26.702982766000002</v>
      </c>
      <c r="P26" s="31">
        <v>747.09500743000001</v>
      </c>
      <c r="Q26" s="31" t="s">
        <v>26</v>
      </c>
      <c r="R26" s="17" t="s">
        <v>26</v>
      </c>
      <c r="S26" s="38" t="s">
        <v>475</v>
      </c>
      <c r="T26" s="10"/>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row>
    <row r="27" spans="2:261" s="12" customFormat="1" ht="65.099999999999994" customHeight="1" x14ac:dyDescent="0.25">
      <c r="B27" s="3"/>
      <c r="C27" s="9" t="s">
        <v>44</v>
      </c>
      <c r="D27" s="16" t="s">
        <v>45</v>
      </c>
      <c r="E27" s="61">
        <v>4.0199999999999996</v>
      </c>
      <c r="F27" s="16">
        <v>0</v>
      </c>
      <c r="G27" s="15">
        <v>3.86</v>
      </c>
      <c r="H27" s="15">
        <v>2.58</v>
      </c>
      <c r="I27" s="15">
        <v>1.3</v>
      </c>
      <c r="J27" s="14"/>
      <c r="K27" s="15">
        <v>4.1399999999999997</v>
      </c>
      <c r="L27" s="15">
        <v>6.69</v>
      </c>
      <c r="M27" s="15">
        <v>10.82</v>
      </c>
      <c r="N27" s="54"/>
      <c r="O27" s="15">
        <v>31.849358525</v>
      </c>
      <c r="P27" s="15">
        <v>18.314689667</v>
      </c>
      <c r="Q27" s="15" t="s">
        <v>26</v>
      </c>
      <c r="R27" s="16" t="s">
        <v>26</v>
      </c>
      <c r="S27" s="37" t="s">
        <v>476</v>
      </c>
      <c r="T27" s="10"/>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row>
    <row r="28" spans="2:261" s="12" customFormat="1" ht="65.099999999999994" customHeight="1" x14ac:dyDescent="0.25">
      <c r="B28" s="3"/>
      <c r="C28" s="19" t="s">
        <v>46</v>
      </c>
      <c r="D28" s="17" t="s">
        <v>47</v>
      </c>
      <c r="E28" s="62">
        <v>2.39</v>
      </c>
      <c r="F28" s="17">
        <v>0</v>
      </c>
      <c r="G28" s="14">
        <v>2.35</v>
      </c>
      <c r="H28" s="14">
        <v>1.1399999999999999</v>
      </c>
      <c r="I28" s="14">
        <v>-0.06</v>
      </c>
      <c r="J28" s="14"/>
      <c r="K28" s="14">
        <v>2.54</v>
      </c>
      <c r="L28" s="14">
        <v>4.95</v>
      </c>
      <c r="M28" s="14">
        <v>8.86</v>
      </c>
      <c r="N28" s="54"/>
      <c r="O28" s="14">
        <v>23.475187389999999</v>
      </c>
      <c r="P28" s="31">
        <v>61.792995429000001</v>
      </c>
      <c r="Q28" s="31" t="s">
        <v>26</v>
      </c>
      <c r="R28" s="17" t="s">
        <v>26</v>
      </c>
      <c r="S28" s="38" t="s">
        <v>477</v>
      </c>
      <c r="T28" s="10"/>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row>
    <row r="29" spans="2:261" s="12" customFormat="1" ht="65.099999999999994" customHeight="1" x14ac:dyDescent="0.25">
      <c r="B29" s="3"/>
      <c r="C29" s="9" t="s">
        <v>48</v>
      </c>
      <c r="D29" s="16" t="s">
        <v>49</v>
      </c>
      <c r="E29" s="61">
        <v>94.29</v>
      </c>
      <c r="F29" s="16">
        <v>9</v>
      </c>
      <c r="G29" s="15">
        <v>92.55</v>
      </c>
      <c r="H29" s="15">
        <v>84.77</v>
      </c>
      <c r="I29" s="15">
        <v>76.989999999999995</v>
      </c>
      <c r="J29" s="14"/>
      <c r="K29" s="15">
        <v>96.05</v>
      </c>
      <c r="L29" s="15">
        <v>111.6</v>
      </c>
      <c r="M29" s="15">
        <v>136.77000000000001</v>
      </c>
      <c r="N29" s="54"/>
      <c r="O29" s="15">
        <v>73.098012244000003</v>
      </c>
      <c r="P29" s="15">
        <v>36.393571150999996</v>
      </c>
      <c r="Q29" s="15" t="s">
        <v>27</v>
      </c>
      <c r="R29" s="16" t="s">
        <v>27</v>
      </c>
      <c r="S29" s="37" t="s">
        <v>478</v>
      </c>
      <c r="T29" s="10"/>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row>
    <row r="30" spans="2:261" s="12" customFormat="1" ht="65.099999999999994" customHeight="1" x14ac:dyDescent="0.25">
      <c r="B30" s="3"/>
      <c r="C30" s="19" t="s">
        <v>50</v>
      </c>
      <c r="D30" s="17" t="s">
        <v>51</v>
      </c>
      <c r="E30" s="62">
        <v>2.98</v>
      </c>
      <c r="F30" s="17">
        <v>0</v>
      </c>
      <c r="G30" s="14">
        <v>2.93</v>
      </c>
      <c r="H30" s="14">
        <v>1.51</v>
      </c>
      <c r="I30" s="14">
        <v>0.1</v>
      </c>
      <c r="J30" s="14"/>
      <c r="K30" s="14">
        <v>3.37</v>
      </c>
      <c r="L30" s="14">
        <v>6.19</v>
      </c>
      <c r="M30" s="14">
        <v>10.76</v>
      </c>
      <c r="N30" s="54"/>
      <c r="O30" s="14">
        <v>27.995127605</v>
      </c>
      <c r="P30" s="31">
        <v>10.531726571</v>
      </c>
      <c r="Q30" s="31" t="s">
        <v>26</v>
      </c>
      <c r="R30" s="17" t="s">
        <v>26</v>
      </c>
      <c r="S30" s="38" t="s">
        <v>479</v>
      </c>
      <c r="T30" s="10"/>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row>
    <row r="31" spans="2:261" s="12" customFormat="1" ht="65.099999999999994" customHeight="1" x14ac:dyDescent="0.25">
      <c r="B31" s="3"/>
      <c r="C31" s="9" t="s">
        <v>52</v>
      </c>
      <c r="D31" s="16" t="s">
        <v>53</v>
      </c>
      <c r="E31" s="61">
        <v>7.81</v>
      </c>
      <c r="F31" s="16">
        <v>0</v>
      </c>
      <c r="G31" s="15">
        <v>7.68</v>
      </c>
      <c r="H31" s="15">
        <v>5.41</v>
      </c>
      <c r="I31" s="15">
        <v>3.15</v>
      </c>
      <c r="J31" s="14"/>
      <c r="K31" s="15">
        <v>8.0500000000000007</v>
      </c>
      <c r="L31" s="15">
        <v>12.57</v>
      </c>
      <c r="M31" s="15">
        <v>19.89</v>
      </c>
      <c r="N31" s="54"/>
      <c r="O31" s="15">
        <v>24.191948488000001</v>
      </c>
      <c r="P31" s="15">
        <v>306.33388262</v>
      </c>
      <c r="Q31" s="15" t="s">
        <v>26</v>
      </c>
      <c r="R31" s="16" t="s">
        <v>26</v>
      </c>
      <c r="S31" s="37" t="s">
        <v>480</v>
      </c>
      <c r="T31" s="10"/>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row>
    <row r="32" spans="2:261" s="12" customFormat="1" ht="65.099999999999994" customHeight="1" x14ac:dyDescent="0.25">
      <c r="B32" s="3"/>
      <c r="C32" s="19" t="s">
        <v>54</v>
      </c>
      <c r="D32" s="17" t="s">
        <v>55</v>
      </c>
      <c r="E32" s="62">
        <v>138.5</v>
      </c>
      <c r="F32" s="17">
        <v>4</v>
      </c>
      <c r="G32" s="14">
        <v>138.5</v>
      </c>
      <c r="H32" s="14">
        <v>114.14</v>
      </c>
      <c r="I32" s="14">
        <v>89.78</v>
      </c>
      <c r="J32" s="14"/>
      <c r="K32" s="14">
        <v>145.24</v>
      </c>
      <c r="L32" s="14">
        <v>193.95</v>
      </c>
      <c r="M32" s="14">
        <v>272.79000000000002</v>
      </c>
      <c r="N32" s="54"/>
      <c r="O32" s="14">
        <v>46.936265984999999</v>
      </c>
      <c r="P32" s="31">
        <v>104.68289548999999</v>
      </c>
      <c r="Q32" s="31" t="s">
        <v>27</v>
      </c>
      <c r="R32" s="17" t="s">
        <v>26</v>
      </c>
      <c r="S32" s="38" t="s">
        <v>481</v>
      </c>
      <c r="T32" s="10"/>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row>
    <row r="33" spans="2:261" s="12" customFormat="1" ht="65.099999999999994" customHeight="1" x14ac:dyDescent="0.25">
      <c r="B33" s="3"/>
      <c r="C33" s="9" t="s">
        <v>56</v>
      </c>
      <c r="D33" s="16" t="s">
        <v>57</v>
      </c>
      <c r="E33" s="61">
        <v>10.97</v>
      </c>
      <c r="F33" s="16">
        <v>0</v>
      </c>
      <c r="G33" s="15">
        <v>10.8</v>
      </c>
      <c r="H33" s="15">
        <v>8.7200000000000006</v>
      </c>
      <c r="I33" s="15">
        <v>6.64</v>
      </c>
      <c r="J33" s="14"/>
      <c r="K33" s="15">
        <v>11.13</v>
      </c>
      <c r="L33" s="15">
        <v>15.28</v>
      </c>
      <c r="M33" s="15">
        <v>22</v>
      </c>
      <c r="N33" s="54"/>
      <c r="O33" s="15">
        <v>24.869325251999999</v>
      </c>
      <c r="P33" s="15">
        <v>99.407752428999999</v>
      </c>
      <c r="Q33" s="15" t="s">
        <v>26</v>
      </c>
      <c r="R33" s="16" t="s">
        <v>26</v>
      </c>
      <c r="S33" s="37" t="s">
        <v>482</v>
      </c>
      <c r="T33" s="10"/>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row>
    <row r="34" spans="2:261" s="12" customFormat="1" ht="65.099999999999994" customHeight="1" x14ac:dyDescent="0.25">
      <c r="B34" s="3"/>
      <c r="C34" s="19" t="s">
        <v>58</v>
      </c>
      <c r="D34" s="17" t="s">
        <v>59</v>
      </c>
      <c r="E34" s="62">
        <v>47.68</v>
      </c>
      <c r="F34" s="17">
        <v>0</v>
      </c>
      <c r="G34" s="14">
        <v>47.05</v>
      </c>
      <c r="H34" s="14">
        <v>42.24</v>
      </c>
      <c r="I34" s="14">
        <v>37.43</v>
      </c>
      <c r="J34" s="14"/>
      <c r="K34" s="14">
        <v>48.53</v>
      </c>
      <c r="L34" s="14">
        <v>58.14</v>
      </c>
      <c r="M34" s="14">
        <v>73.7</v>
      </c>
      <c r="N34" s="54"/>
      <c r="O34" s="14">
        <v>17.655785944000002</v>
      </c>
      <c r="P34" s="31">
        <v>1347.9026349999999</v>
      </c>
      <c r="Q34" s="31" t="s">
        <v>26</v>
      </c>
      <c r="R34" s="17" t="s">
        <v>26</v>
      </c>
      <c r="S34" s="38" t="s">
        <v>483</v>
      </c>
      <c r="T34" s="10"/>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row>
    <row r="35" spans="2:261" s="12" customFormat="1" ht="65.099999999999994" customHeight="1" x14ac:dyDescent="0.25">
      <c r="B35" s="3"/>
      <c r="C35" s="9" t="s">
        <v>58</v>
      </c>
      <c r="D35" s="16" t="s">
        <v>60</v>
      </c>
      <c r="E35" s="61">
        <v>47.89</v>
      </c>
      <c r="F35" s="16">
        <v>0</v>
      </c>
      <c r="G35" s="15">
        <v>47.31</v>
      </c>
      <c r="H35" s="15">
        <v>42.31</v>
      </c>
      <c r="I35" s="15">
        <v>37.32</v>
      </c>
      <c r="J35" s="14"/>
      <c r="K35" s="15">
        <v>48.82</v>
      </c>
      <c r="L35" s="15">
        <v>58.8</v>
      </c>
      <c r="M35" s="15">
        <v>74.95</v>
      </c>
      <c r="N35" s="54"/>
      <c r="O35" s="15">
        <v>16.265391403999999</v>
      </c>
      <c r="P35" s="15">
        <v>150.34194399999998</v>
      </c>
      <c r="Q35" s="15" t="s">
        <v>26</v>
      </c>
      <c r="R35" s="16" t="s">
        <v>26</v>
      </c>
      <c r="S35" s="37" t="s">
        <v>484</v>
      </c>
      <c r="T35" s="10"/>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row>
    <row r="36" spans="2:261" s="12" customFormat="1" ht="65.099999999999994" customHeight="1" x14ac:dyDescent="0.25">
      <c r="B36" s="3"/>
      <c r="C36" s="19" t="s">
        <v>485</v>
      </c>
      <c r="D36" s="17" t="s">
        <v>486</v>
      </c>
      <c r="E36" s="62">
        <v>8.89</v>
      </c>
      <c r="F36" s="17">
        <v>5</v>
      </c>
      <c r="G36" s="14">
        <v>6.53</v>
      </c>
      <c r="H36" s="14">
        <v>1.34</v>
      </c>
      <c r="I36" s="14">
        <v>-3.83</v>
      </c>
      <c r="J36" s="14"/>
      <c r="K36" s="14">
        <v>10.44</v>
      </c>
      <c r="L36" s="14">
        <v>20.8</v>
      </c>
      <c r="M36" s="14">
        <v>37.57</v>
      </c>
      <c r="N36" s="54"/>
      <c r="O36" s="14">
        <v>44.349244036000002</v>
      </c>
      <c r="P36" s="31">
        <v>8.0644111904999995</v>
      </c>
      <c r="Q36" s="31" t="s">
        <v>27</v>
      </c>
      <c r="R36" s="17" t="s">
        <v>26</v>
      </c>
      <c r="S36" s="38" t="s">
        <v>487</v>
      </c>
      <c r="T36" s="10"/>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row>
    <row r="37" spans="2:261" s="12" customFormat="1" ht="65.099999999999994" customHeight="1" x14ac:dyDescent="0.25">
      <c r="B37" s="3"/>
      <c r="C37" s="9" t="s">
        <v>427</v>
      </c>
      <c r="D37" s="16" t="s">
        <v>428</v>
      </c>
      <c r="E37" s="61">
        <v>10.039999999999999</v>
      </c>
      <c r="F37" s="16">
        <v>3</v>
      </c>
      <c r="G37" s="15">
        <v>9.94</v>
      </c>
      <c r="H37" s="15">
        <v>4.83</v>
      </c>
      <c r="I37" s="15">
        <v>-0.26</v>
      </c>
      <c r="J37" s="14"/>
      <c r="K37" s="15">
        <v>10.88</v>
      </c>
      <c r="L37" s="15">
        <v>21.08</v>
      </c>
      <c r="M37" s="15">
        <v>37.590000000000003</v>
      </c>
      <c r="N37" s="54"/>
      <c r="O37" s="15">
        <v>15.008078244</v>
      </c>
      <c r="P37" s="15">
        <v>4.2451794286000002</v>
      </c>
      <c r="Q37" s="15" t="s">
        <v>26</v>
      </c>
      <c r="R37" s="16" t="s">
        <v>26</v>
      </c>
      <c r="S37" s="37" t="s">
        <v>488</v>
      </c>
      <c r="T37" s="10"/>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row>
    <row r="38" spans="2:261" s="12" customFormat="1" ht="65.099999999999994" customHeight="1" x14ac:dyDescent="0.25">
      <c r="B38" s="3"/>
      <c r="C38" s="19" t="s">
        <v>61</v>
      </c>
      <c r="D38" s="17" t="s">
        <v>62</v>
      </c>
      <c r="E38" s="62">
        <v>14.16</v>
      </c>
      <c r="F38" s="17">
        <v>0</v>
      </c>
      <c r="G38" s="14">
        <v>14.15</v>
      </c>
      <c r="H38" s="14">
        <v>9.8699999999999992</v>
      </c>
      <c r="I38" s="14">
        <v>5.59</v>
      </c>
      <c r="J38" s="14"/>
      <c r="K38" s="14">
        <v>15.3</v>
      </c>
      <c r="L38" s="14">
        <v>23.85</v>
      </c>
      <c r="M38" s="14">
        <v>37.700000000000003</v>
      </c>
      <c r="N38" s="54"/>
      <c r="O38" s="14">
        <v>24.951609558000001</v>
      </c>
      <c r="P38" s="31">
        <v>131.44664014</v>
      </c>
      <c r="Q38" s="31" t="s">
        <v>26</v>
      </c>
      <c r="R38" s="17" t="s">
        <v>26</v>
      </c>
      <c r="S38" s="38" t="s">
        <v>489</v>
      </c>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row>
    <row r="39" spans="2:261" s="12" customFormat="1" ht="65.099999999999994" customHeight="1" x14ac:dyDescent="0.25">
      <c r="B39" s="3"/>
      <c r="C39" s="9" t="s">
        <v>63</v>
      </c>
      <c r="D39" s="16" t="s">
        <v>64</v>
      </c>
      <c r="E39" s="61">
        <v>14.2</v>
      </c>
      <c r="F39" s="16">
        <v>0</v>
      </c>
      <c r="G39" s="15">
        <v>14</v>
      </c>
      <c r="H39" s="15">
        <v>10.15</v>
      </c>
      <c r="I39" s="15">
        <v>6.3</v>
      </c>
      <c r="J39" s="14"/>
      <c r="K39" s="15">
        <v>14.69</v>
      </c>
      <c r="L39" s="15">
        <v>22.38</v>
      </c>
      <c r="M39" s="15">
        <v>34.83</v>
      </c>
      <c r="N39" s="54"/>
      <c r="O39" s="15">
        <v>21.808082429999999</v>
      </c>
      <c r="P39" s="15">
        <v>1570.3925839999999</v>
      </c>
      <c r="Q39" s="15" t="s">
        <v>26</v>
      </c>
      <c r="R39" s="16" t="s">
        <v>26</v>
      </c>
      <c r="S39" s="37" t="s">
        <v>490</v>
      </c>
      <c r="T39" s="10"/>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row>
    <row r="40" spans="2:261" s="12" customFormat="1" ht="65.099999999999994" customHeight="1" x14ac:dyDescent="0.25">
      <c r="B40" s="3"/>
      <c r="C40" s="19" t="s">
        <v>65</v>
      </c>
      <c r="D40" s="17" t="s">
        <v>66</v>
      </c>
      <c r="E40" s="62">
        <v>5.16</v>
      </c>
      <c r="F40" s="17">
        <v>0</v>
      </c>
      <c r="G40" s="14">
        <v>5.16</v>
      </c>
      <c r="H40" s="14">
        <v>4.37</v>
      </c>
      <c r="I40" s="14">
        <v>3.58</v>
      </c>
      <c r="J40" s="14"/>
      <c r="K40" s="14">
        <v>5.41</v>
      </c>
      <c r="L40" s="14">
        <v>6.98</v>
      </c>
      <c r="M40" s="14">
        <v>9.52</v>
      </c>
      <c r="N40" s="54"/>
      <c r="O40" s="14">
        <v>18.071264633999998</v>
      </c>
      <c r="P40" s="31">
        <v>12.299236761</v>
      </c>
      <c r="Q40" s="31" t="s">
        <v>26</v>
      </c>
      <c r="R40" s="17" t="s">
        <v>26</v>
      </c>
      <c r="S40" s="38" t="s">
        <v>491</v>
      </c>
      <c r="T40" s="10"/>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row>
    <row r="41" spans="2:261" s="12" customFormat="1" ht="65.099999999999994" customHeight="1" x14ac:dyDescent="0.25">
      <c r="B41" s="3"/>
      <c r="C41" s="9" t="s">
        <v>67</v>
      </c>
      <c r="D41" s="16" t="s">
        <v>68</v>
      </c>
      <c r="E41" s="61">
        <v>12.55</v>
      </c>
      <c r="F41" s="16">
        <v>0</v>
      </c>
      <c r="G41" s="15">
        <v>12.55</v>
      </c>
      <c r="H41" s="15">
        <v>10.53</v>
      </c>
      <c r="I41" s="15">
        <v>8.51</v>
      </c>
      <c r="J41" s="14"/>
      <c r="K41" s="15">
        <v>13.22</v>
      </c>
      <c r="L41" s="15">
        <v>17.25</v>
      </c>
      <c r="M41" s="15">
        <v>23.78</v>
      </c>
      <c r="N41" s="54"/>
      <c r="O41" s="15">
        <v>21.834906491000002</v>
      </c>
      <c r="P41" s="15">
        <v>46.068653380999997</v>
      </c>
      <c r="Q41" s="15" t="s">
        <v>26</v>
      </c>
      <c r="R41" s="16" t="s">
        <v>26</v>
      </c>
      <c r="S41" s="37" t="s">
        <v>492</v>
      </c>
      <c r="T41" s="10"/>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row>
    <row r="42" spans="2:261" s="12" customFormat="1" ht="65.099999999999994" customHeight="1" x14ac:dyDescent="0.25">
      <c r="B42" s="3"/>
      <c r="C42" s="19" t="s">
        <v>69</v>
      </c>
      <c r="D42" s="17" t="s">
        <v>70</v>
      </c>
      <c r="E42" s="62">
        <v>42.05</v>
      </c>
      <c r="F42" s="17">
        <v>8</v>
      </c>
      <c r="G42" s="14">
        <v>41.05</v>
      </c>
      <c r="H42" s="14">
        <v>38.32</v>
      </c>
      <c r="I42" s="14">
        <v>35.6</v>
      </c>
      <c r="J42" s="14"/>
      <c r="K42" s="14">
        <v>44.34</v>
      </c>
      <c r="L42" s="14">
        <v>49.78</v>
      </c>
      <c r="M42" s="14">
        <v>58.6</v>
      </c>
      <c r="N42" s="54"/>
      <c r="O42" s="14">
        <v>52.281813982000003</v>
      </c>
      <c r="P42" s="31">
        <v>359.27551348000003</v>
      </c>
      <c r="Q42" s="31" t="s">
        <v>27</v>
      </c>
      <c r="R42" s="17" t="s">
        <v>27</v>
      </c>
      <c r="S42" s="38" t="s">
        <v>493</v>
      </c>
      <c r="T42" s="10"/>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row>
    <row r="43" spans="2:261" s="12" customFormat="1" ht="65.099999999999994" customHeight="1" x14ac:dyDescent="0.25">
      <c r="B43" s="3"/>
      <c r="C43" s="9" t="s">
        <v>71</v>
      </c>
      <c r="D43" s="16" t="s">
        <v>72</v>
      </c>
      <c r="E43" s="61">
        <v>24.27</v>
      </c>
      <c r="F43" s="16">
        <v>0</v>
      </c>
      <c r="G43" s="15">
        <v>24.1</v>
      </c>
      <c r="H43" s="15">
        <v>20.14</v>
      </c>
      <c r="I43" s="15">
        <v>16.190000000000001</v>
      </c>
      <c r="J43" s="14"/>
      <c r="K43" s="15">
        <v>24.96</v>
      </c>
      <c r="L43" s="15">
        <v>32.86</v>
      </c>
      <c r="M43" s="15">
        <v>45.66</v>
      </c>
      <c r="N43" s="54"/>
      <c r="O43" s="15">
        <v>25.594644849000002</v>
      </c>
      <c r="P43" s="15">
        <v>34.989439666999999</v>
      </c>
      <c r="Q43" s="15" t="s">
        <v>26</v>
      </c>
      <c r="R43" s="16" t="s">
        <v>26</v>
      </c>
      <c r="S43" s="37" t="s">
        <v>494</v>
      </c>
      <c r="T43" s="10"/>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row>
    <row r="44" spans="2:261" s="12" customFormat="1" ht="65.099999999999994" customHeight="1" x14ac:dyDescent="0.25">
      <c r="B44" s="3"/>
      <c r="C44" s="19" t="s">
        <v>73</v>
      </c>
      <c r="D44" s="17" t="s">
        <v>74</v>
      </c>
      <c r="E44" s="62">
        <v>146.63</v>
      </c>
      <c r="F44" s="17">
        <v>9</v>
      </c>
      <c r="G44" s="14">
        <v>145.94999999999999</v>
      </c>
      <c r="H44" s="14">
        <v>137.25</v>
      </c>
      <c r="I44" s="14">
        <v>128.55000000000001</v>
      </c>
      <c r="J44" s="14"/>
      <c r="K44" s="14">
        <v>151.25</v>
      </c>
      <c r="L44" s="14">
        <v>168.64</v>
      </c>
      <c r="M44" s="14">
        <v>196.78</v>
      </c>
      <c r="N44" s="54"/>
      <c r="O44" s="14">
        <v>74.933331050000007</v>
      </c>
      <c r="P44" s="31">
        <v>12.188479243</v>
      </c>
      <c r="Q44" s="31" t="s">
        <v>27</v>
      </c>
      <c r="R44" s="17" t="s">
        <v>27</v>
      </c>
      <c r="S44" s="38" t="s">
        <v>495</v>
      </c>
      <c r="T44" s="10"/>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row>
    <row r="45" spans="2:261" s="12" customFormat="1" ht="65.099999999999994" customHeight="1" x14ac:dyDescent="0.25">
      <c r="B45" s="3"/>
      <c r="C45" s="9" t="s">
        <v>75</v>
      </c>
      <c r="D45" s="16" t="s">
        <v>76</v>
      </c>
      <c r="E45" s="61">
        <v>6.04</v>
      </c>
      <c r="F45" s="16">
        <v>0</v>
      </c>
      <c r="G45" s="15">
        <v>6</v>
      </c>
      <c r="H45" s="15">
        <v>4.79</v>
      </c>
      <c r="I45" s="15">
        <v>3.58</v>
      </c>
      <c r="J45" s="14"/>
      <c r="K45" s="15">
        <v>6.41</v>
      </c>
      <c r="L45" s="15">
        <v>8.82</v>
      </c>
      <c r="M45" s="15">
        <v>12.73</v>
      </c>
      <c r="N45" s="54"/>
      <c r="O45" s="15">
        <v>20.594458365000001</v>
      </c>
      <c r="P45" s="15">
        <v>7.4867854286000002</v>
      </c>
      <c r="Q45" s="15" t="s">
        <v>26</v>
      </c>
      <c r="R45" s="16" t="s">
        <v>26</v>
      </c>
      <c r="S45" s="37" t="s">
        <v>496</v>
      </c>
      <c r="T45" s="10"/>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row>
    <row r="46" spans="2:261" s="12" customFormat="1" ht="65.099999999999994" customHeight="1" x14ac:dyDescent="0.25">
      <c r="B46" s="3"/>
      <c r="C46" s="19" t="s">
        <v>77</v>
      </c>
      <c r="D46" s="17" t="s">
        <v>78</v>
      </c>
      <c r="E46" s="62">
        <v>10.220000000000001</v>
      </c>
      <c r="F46" s="17">
        <v>0</v>
      </c>
      <c r="G46" s="14">
        <v>10.16</v>
      </c>
      <c r="H46" s="14">
        <v>7.29</v>
      </c>
      <c r="I46" s="14">
        <v>4.42</v>
      </c>
      <c r="J46" s="14"/>
      <c r="K46" s="14">
        <v>11.25</v>
      </c>
      <c r="L46" s="14">
        <v>16.98</v>
      </c>
      <c r="M46" s="14">
        <v>26.26</v>
      </c>
      <c r="N46" s="54"/>
      <c r="O46" s="14">
        <v>18.638577847000001</v>
      </c>
      <c r="P46" s="31">
        <v>16.871988667</v>
      </c>
      <c r="Q46" s="31" t="s">
        <v>26</v>
      </c>
      <c r="R46" s="17" t="s">
        <v>26</v>
      </c>
      <c r="S46" s="38" t="s">
        <v>497</v>
      </c>
      <c r="T46" s="10"/>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row>
    <row r="47" spans="2:261" s="12" customFormat="1" ht="65.099999999999994" customHeight="1" x14ac:dyDescent="0.25">
      <c r="B47" s="3"/>
      <c r="C47" s="9" t="s">
        <v>79</v>
      </c>
      <c r="D47" s="16" t="s">
        <v>80</v>
      </c>
      <c r="E47" s="61">
        <v>12.95</v>
      </c>
      <c r="F47" s="16">
        <v>0</v>
      </c>
      <c r="G47" s="15">
        <v>12.89</v>
      </c>
      <c r="H47" s="15">
        <v>10.72</v>
      </c>
      <c r="I47" s="15">
        <v>8.56</v>
      </c>
      <c r="J47" s="14"/>
      <c r="K47" s="15">
        <v>13.32</v>
      </c>
      <c r="L47" s="15">
        <v>17.64</v>
      </c>
      <c r="M47" s="15">
        <v>24.64</v>
      </c>
      <c r="N47" s="54"/>
      <c r="O47" s="15">
        <v>16.681644284000001</v>
      </c>
      <c r="P47" s="15">
        <v>400.47966023999999</v>
      </c>
      <c r="Q47" s="15" t="s">
        <v>26</v>
      </c>
      <c r="R47" s="16" t="s">
        <v>26</v>
      </c>
      <c r="S47" s="37" t="s">
        <v>498</v>
      </c>
      <c r="T47" s="10"/>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row>
    <row r="48" spans="2:261" s="12" customFormat="1" ht="65.099999999999994" customHeight="1" x14ac:dyDescent="0.25">
      <c r="B48" s="3"/>
      <c r="C48" s="19" t="s">
        <v>79</v>
      </c>
      <c r="D48" s="17" t="s">
        <v>81</v>
      </c>
      <c r="E48" s="62">
        <v>14.16</v>
      </c>
      <c r="F48" s="17">
        <v>0</v>
      </c>
      <c r="G48" s="14">
        <v>14.13</v>
      </c>
      <c r="H48" s="14">
        <v>11.5</v>
      </c>
      <c r="I48" s="14">
        <v>8.8800000000000008</v>
      </c>
      <c r="J48" s="14"/>
      <c r="K48" s="14">
        <v>14.59</v>
      </c>
      <c r="L48" s="14">
        <v>19.829999999999998</v>
      </c>
      <c r="M48" s="14">
        <v>28.32</v>
      </c>
      <c r="N48" s="54"/>
      <c r="O48" s="14">
        <v>16.092786985</v>
      </c>
      <c r="P48" s="31">
        <v>1729.8082454999999</v>
      </c>
      <c r="Q48" s="31" t="s">
        <v>26</v>
      </c>
      <c r="R48" s="17" t="s">
        <v>26</v>
      </c>
      <c r="S48" s="38" t="s">
        <v>499</v>
      </c>
      <c r="T48" s="10"/>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row>
    <row r="49" spans="2:261" s="12" customFormat="1" ht="65.099999999999994" customHeight="1" x14ac:dyDescent="0.25">
      <c r="B49" s="3"/>
      <c r="C49" s="9" t="s">
        <v>82</v>
      </c>
      <c r="D49" s="16" t="s">
        <v>83</v>
      </c>
      <c r="E49" s="61">
        <v>17.78</v>
      </c>
      <c r="F49" s="16">
        <v>0</v>
      </c>
      <c r="G49" s="15">
        <v>17.71</v>
      </c>
      <c r="H49" s="15">
        <v>15.94</v>
      </c>
      <c r="I49" s="15">
        <v>14.18</v>
      </c>
      <c r="J49" s="14"/>
      <c r="K49" s="15">
        <v>18.170000000000002</v>
      </c>
      <c r="L49" s="15">
        <v>21.69</v>
      </c>
      <c r="M49" s="15">
        <v>27.4</v>
      </c>
      <c r="N49" s="54"/>
      <c r="O49" s="15">
        <v>19.431922109999999</v>
      </c>
      <c r="P49" s="15">
        <v>104.63540257000001</v>
      </c>
      <c r="Q49" s="15" t="s">
        <v>26</v>
      </c>
      <c r="R49" s="16" t="s">
        <v>26</v>
      </c>
      <c r="S49" s="37" t="s">
        <v>500</v>
      </c>
      <c r="T49" s="10"/>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row>
    <row r="50" spans="2:261" s="12" customFormat="1" ht="65.099999999999994" customHeight="1" x14ac:dyDescent="0.25">
      <c r="B50" s="3"/>
      <c r="C50" s="19" t="s">
        <v>84</v>
      </c>
      <c r="D50" s="17" t="s">
        <v>85</v>
      </c>
      <c r="E50" s="62">
        <v>14.77</v>
      </c>
      <c r="F50" s="17">
        <v>3</v>
      </c>
      <c r="G50" s="14">
        <v>14.66</v>
      </c>
      <c r="H50" s="14">
        <v>13.48</v>
      </c>
      <c r="I50" s="14">
        <v>12.31</v>
      </c>
      <c r="J50" s="14"/>
      <c r="K50" s="14">
        <v>15.2</v>
      </c>
      <c r="L50" s="14">
        <v>17.54</v>
      </c>
      <c r="M50" s="14">
        <v>21.33</v>
      </c>
      <c r="N50" s="54"/>
      <c r="O50" s="14">
        <v>44.672903525000002</v>
      </c>
      <c r="P50" s="31">
        <v>133.02703119</v>
      </c>
      <c r="Q50" s="31" t="s">
        <v>27</v>
      </c>
      <c r="R50" s="17" t="s">
        <v>26</v>
      </c>
      <c r="S50" s="38" t="s">
        <v>501</v>
      </c>
      <c r="T50" s="10"/>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row>
    <row r="51" spans="2:261" s="12" customFormat="1" ht="65.099999999999994" customHeight="1" x14ac:dyDescent="0.25">
      <c r="B51" s="3"/>
      <c r="C51" s="9" t="s">
        <v>11</v>
      </c>
      <c r="D51" s="16" t="s">
        <v>86</v>
      </c>
      <c r="E51" s="61">
        <v>16.46</v>
      </c>
      <c r="F51" s="16">
        <v>0</v>
      </c>
      <c r="G51" s="15">
        <v>16.34</v>
      </c>
      <c r="H51" s="15">
        <v>12.98</v>
      </c>
      <c r="I51" s="15">
        <v>9.6300000000000008</v>
      </c>
      <c r="J51" s="14"/>
      <c r="K51" s="15">
        <v>16.940000000000001</v>
      </c>
      <c r="L51" s="15">
        <v>23.64</v>
      </c>
      <c r="M51" s="15">
        <v>34.49</v>
      </c>
      <c r="N51" s="54"/>
      <c r="O51" s="15">
        <v>17.980101078000001</v>
      </c>
      <c r="P51" s="15">
        <v>1462.8575707</v>
      </c>
      <c r="Q51" s="15" t="s">
        <v>26</v>
      </c>
      <c r="R51" s="16" t="s">
        <v>26</v>
      </c>
      <c r="S51" s="37" t="s">
        <v>502</v>
      </c>
      <c r="T51" s="10"/>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row>
    <row r="52" spans="2:261" s="12" customFormat="1" ht="65.099999999999994" customHeight="1" x14ac:dyDescent="0.25">
      <c r="B52" s="3"/>
      <c r="C52" s="19" t="s">
        <v>87</v>
      </c>
      <c r="D52" s="17" t="s">
        <v>88</v>
      </c>
      <c r="E52" s="62">
        <v>17.2</v>
      </c>
      <c r="F52" s="17">
        <v>2</v>
      </c>
      <c r="G52" s="14">
        <v>16.68</v>
      </c>
      <c r="H52" s="14">
        <v>15.77</v>
      </c>
      <c r="I52" s="14">
        <v>14.87</v>
      </c>
      <c r="J52" s="14"/>
      <c r="K52" s="14">
        <v>17.25</v>
      </c>
      <c r="L52" s="14">
        <v>19.05</v>
      </c>
      <c r="M52" s="14">
        <v>21.97</v>
      </c>
      <c r="N52" s="54"/>
      <c r="O52" s="14">
        <v>38.110773907999999</v>
      </c>
      <c r="P52" s="31">
        <v>6.5682628570999997</v>
      </c>
      <c r="Q52" s="31" t="s">
        <v>26</v>
      </c>
      <c r="R52" s="17" t="s">
        <v>26</v>
      </c>
      <c r="S52" s="38" t="s">
        <v>503</v>
      </c>
      <c r="T52" s="10"/>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row>
    <row r="53" spans="2:261" s="12" customFormat="1" ht="65.099999999999994" customHeight="1" x14ac:dyDescent="0.25">
      <c r="B53" s="3"/>
      <c r="C53" s="9" t="s">
        <v>89</v>
      </c>
      <c r="D53" s="16" t="s">
        <v>90</v>
      </c>
      <c r="E53" s="61">
        <v>3.02</v>
      </c>
      <c r="F53" s="16">
        <v>0</v>
      </c>
      <c r="G53" s="15">
        <v>2.93</v>
      </c>
      <c r="H53" s="15">
        <v>1.56</v>
      </c>
      <c r="I53" s="15">
        <v>0.19</v>
      </c>
      <c r="J53" s="14"/>
      <c r="K53" s="15">
        <v>3.51</v>
      </c>
      <c r="L53" s="15">
        <v>6.24</v>
      </c>
      <c r="M53" s="15">
        <v>10.66</v>
      </c>
      <c r="N53" s="54"/>
      <c r="O53" s="15">
        <v>31.141977151999999</v>
      </c>
      <c r="P53" s="15">
        <v>24.869132713999999</v>
      </c>
      <c r="Q53" s="15" t="s">
        <v>26</v>
      </c>
      <c r="R53" s="16" t="s">
        <v>26</v>
      </c>
      <c r="S53" s="37" t="s">
        <v>504</v>
      </c>
      <c r="T53" s="10"/>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row>
    <row r="54" spans="2:261" s="12" customFormat="1" ht="65.099999999999994" customHeight="1" x14ac:dyDescent="0.25">
      <c r="B54" s="3"/>
      <c r="C54" s="19" t="s">
        <v>91</v>
      </c>
      <c r="D54" s="17" t="s">
        <v>92</v>
      </c>
      <c r="E54" s="62">
        <v>17.86</v>
      </c>
      <c r="F54" s="17">
        <v>0</v>
      </c>
      <c r="G54" s="14">
        <v>17.8</v>
      </c>
      <c r="H54" s="14">
        <v>16.34</v>
      </c>
      <c r="I54" s="14">
        <v>14.88</v>
      </c>
      <c r="J54" s="14"/>
      <c r="K54" s="14">
        <v>18.420000000000002</v>
      </c>
      <c r="L54" s="14">
        <v>21.33</v>
      </c>
      <c r="M54" s="14">
        <v>26.05</v>
      </c>
      <c r="N54" s="54"/>
      <c r="O54" s="14">
        <v>27.41734838</v>
      </c>
      <c r="P54" s="31">
        <v>90.350875000000002</v>
      </c>
      <c r="Q54" s="31" t="s">
        <v>26</v>
      </c>
      <c r="R54" s="17" t="s">
        <v>26</v>
      </c>
      <c r="S54" s="38" t="s">
        <v>505</v>
      </c>
      <c r="T54" s="10"/>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row>
    <row r="55" spans="2:261" s="12" customFormat="1" ht="65.099999999999994" customHeight="1" x14ac:dyDescent="0.25">
      <c r="B55" s="3"/>
      <c r="C55" s="9" t="s">
        <v>93</v>
      </c>
      <c r="D55" s="16" t="s">
        <v>94</v>
      </c>
      <c r="E55" s="61">
        <v>26.38</v>
      </c>
      <c r="F55" s="16">
        <v>4</v>
      </c>
      <c r="G55" s="15">
        <v>25.93</v>
      </c>
      <c r="H55" s="15">
        <v>23.26</v>
      </c>
      <c r="I55" s="15">
        <v>20.6</v>
      </c>
      <c r="J55" s="14"/>
      <c r="K55" s="15">
        <v>27.13</v>
      </c>
      <c r="L55" s="15">
        <v>32.450000000000003</v>
      </c>
      <c r="M55" s="15">
        <v>41.06</v>
      </c>
      <c r="N55" s="54"/>
      <c r="O55" s="15">
        <v>60.640111990000001</v>
      </c>
      <c r="P55" s="15">
        <v>11.971928244999999</v>
      </c>
      <c r="Q55" s="15" t="s">
        <v>26</v>
      </c>
      <c r="R55" s="16" t="s">
        <v>27</v>
      </c>
      <c r="S55" s="37" t="s">
        <v>506</v>
      </c>
      <c r="T55" s="10"/>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row>
    <row r="56" spans="2:261" s="12" customFormat="1" ht="65.099999999999994" customHeight="1" x14ac:dyDescent="0.25">
      <c r="B56" s="3"/>
      <c r="C56" s="19" t="s">
        <v>95</v>
      </c>
      <c r="D56" s="17" t="s">
        <v>96</v>
      </c>
      <c r="E56" s="62">
        <v>54.04</v>
      </c>
      <c r="F56" s="17">
        <v>0</v>
      </c>
      <c r="G56" s="14">
        <v>53.78</v>
      </c>
      <c r="H56" s="14">
        <v>42.76</v>
      </c>
      <c r="I56" s="14">
        <v>31.74</v>
      </c>
      <c r="J56" s="14"/>
      <c r="K56" s="14">
        <v>56.36</v>
      </c>
      <c r="L56" s="14">
        <v>78.39</v>
      </c>
      <c r="M56" s="14">
        <v>114.05</v>
      </c>
      <c r="N56" s="54"/>
      <c r="O56" s="14">
        <v>21.437083326</v>
      </c>
      <c r="P56" s="31">
        <v>1696.2506820000001</v>
      </c>
      <c r="Q56" s="31" t="s">
        <v>26</v>
      </c>
      <c r="R56" s="17" t="s">
        <v>26</v>
      </c>
      <c r="S56" s="38" t="s">
        <v>507</v>
      </c>
      <c r="T56" s="10"/>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row>
    <row r="57" spans="2:261" s="12" customFormat="1" ht="65.099999999999994" customHeight="1" x14ac:dyDescent="0.25">
      <c r="B57" s="3"/>
      <c r="C57" s="9" t="s">
        <v>97</v>
      </c>
      <c r="D57" s="16" t="s">
        <v>98</v>
      </c>
      <c r="E57" s="61">
        <v>21.5</v>
      </c>
      <c r="F57" s="16">
        <v>9</v>
      </c>
      <c r="G57" s="15">
        <v>21.01</v>
      </c>
      <c r="H57" s="15">
        <v>19.64</v>
      </c>
      <c r="I57" s="15">
        <v>18.28</v>
      </c>
      <c r="J57" s="14"/>
      <c r="K57" s="15">
        <v>21.96</v>
      </c>
      <c r="L57" s="15">
        <v>24.68</v>
      </c>
      <c r="M57" s="15">
        <v>29.09</v>
      </c>
      <c r="N57" s="54"/>
      <c r="O57" s="15">
        <v>58.259078997000003</v>
      </c>
      <c r="P57" s="15">
        <v>236.52502476000001</v>
      </c>
      <c r="Q57" s="15" t="s">
        <v>27</v>
      </c>
      <c r="R57" s="16" t="s">
        <v>27</v>
      </c>
      <c r="S57" s="37" t="s">
        <v>508</v>
      </c>
      <c r="T57" s="1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row>
    <row r="58" spans="2:261" s="12" customFormat="1" ht="65.099999999999994" customHeight="1" x14ac:dyDescent="0.25">
      <c r="B58" s="3"/>
      <c r="C58" s="19" t="s">
        <v>99</v>
      </c>
      <c r="D58" s="17" t="s">
        <v>100</v>
      </c>
      <c r="E58" s="62">
        <v>4.03</v>
      </c>
      <c r="F58" s="17">
        <v>0</v>
      </c>
      <c r="G58" s="14">
        <v>4.0199999999999996</v>
      </c>
      <c r="H58" s="14">
        <v>3.01</v>
      </c>
      <c r="I58" s="14">
        <v>2.0099999999999998</v>
      </c>
      <c r="J58" s="14"/>
      <c r="K58" s="14">
        <v>4.3499999999999996</v>
      </c>
      <c r="L58" s="14">
        <v>6.35</v>
      </c>
      <c r="M58" s="14">
        <v>9.6</v>
      </c>
      <c r="N58" s="54"/>
      <c r="O58" s="14">
        <v>19.563950769000002</v>
      </c>
      <c r="P58" s="31">
        <v>12.231871999999999</v>
      </c>
      <c r="Q58" s="31" t="s">
        <v>26</v>
      </c>
      <c r="R58" s="17" t="s">
        <v>26</v>
      </c>
      <c r="S58" s="38" t="s">
        <v>509</v>
      </c>
      <c r="T58" s="1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row>
    <row r="59" spans="2:261" s="12" customFormat="1" ht="65.099999999999994" customHeight="1" x14ac:dyDescent="0.25">
      <c r="B59" s="3"/>
      <c r="C59" s="9" t="s">
        <v>101</v>
      </c>
      <c r="D59" s="16" t="s">
        <v>102</v>
      </c>
      <c r="E59" s="61">
        <v>0.64</v>
      </c>
      <c r="F59" s="16">
        <v>0</v>
      </c>
      <c r="G59" s="15">
        <v>0.64</v>
      </c>
      <c r="H59" s="15">
        <v>0.2</v>
      </c>
      <c r="I59" s="15">
        <v>-0.23</v>
      </c>
      <c r="J59" s="14"/>
      <c r="K59" s="15">
        <v>0.77</v>
      </c>
      <c r="L59" s="15">
        <v>1.64</v>
      </c>
      <c r="M59" s="15">
        <v>3.05</v>
      </c>
      <c r="N59" s="54"/>
      <c r="O59" s="15">
        <v>28.909667324000001</v>
      </c>
      <c r="P59" s="15">
        <v>24.290763999999999</v>
      </c>
      <c r="Q59" s="15" t="s">
        <v>26</v>
      </c>
      <c r="R59" s="16" t="s">
        <v>26</v>
      </c>
      <c r="S59" s="37" t="s">
        <v>510</v>
      </c>
      <c r="T59" s="1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row>
    <row r="60" spans="2:261" s="12" customFormat="1" ht="65.099999999999994" customHeight="1" x14ac:dyDescent="0.25">
      <c r="B60" s="3"/>
      <c r="C60" s="19" t="s">
        <v>103</v>
      </c>
      <c r="D60" s="17" t="s">
        <v>104</v>
      </c>
      <c r="E60" s="62">
        <v>11.27</v>
      </c>
      <c r="F60" s="17">
        <v>7</v>
      </c>
      <c r="G60" s="14">
        <v>11.25</v>
      </c>
      <c r="H60" s="14">
        <v>11.02</v>
      </c>
      <c r="I60" s="14">
        <v>10.79</v>
      </c>
      <c r="J60" s="14"/>
      <c r="K60" s="14">
        <v>11.44</v>
      </c>
      <c r="L60" s="14">
        <v>11.89</v>
      </c>
      <c r="M60" s="14">
        <v>12.63</v>
      </c>
      <c r="N60" s="54"/>
      <c r="O60" s="14">
        <v>49.458142705999997</v>
      </c>
      <c r="P60" s="31">
        <v>61.683903524000002</v>
      </c>
      <c r="Q60" s="31" t="s">
        <v>27</v>
      </c>
      <c r="R60" s="17" t="s">
        <v>27</v>
      </c>
      <c r="S60" s="38" t="s">
        <v>511</v>
      </c>
      <c r="T60" s="1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row>
    <row r="61" spans="2:261" s="12" customFormat="1" ht="65.099999999999994" customHeight="1" x14ac:dyDescent="0.25">
      <c r="B61" s="3"/>
      <c r="C61" s="9" t="s">
        <v>105</v>
      </c>
      <c r="D61" s="16" t="s">
        <v>106</v>
      </c>
      <c r="E61" s="61">
        <v>6.64</v>
      </c>
      <c r="F61" s="16">
        <v>0</v>
      </c>
      <c r="G61" s="15">
        <v>6.47</v>
      </c>
      <c r="H61" s="15">
        <v>3.96</v>
      </c>
      <c r="I61" s="15">
        <v>1.46</v>
      </c>
      <c r="J61" s="14"/>
      <c r="K61" s="15">
        <v>6.94</v>
      </c>
      <c r="L61" s="15">
        <v>11.94</v>
      </c>
      <c r="M61" s="15">
        <v>20.04</v>
      </c>
      <c r="N61" s="54"/>
      <c r="O61" s="15">
        <v>22.797666919000001</v>
      </c>
      <c r="P61" s="15">
        <v>180.8533759</v>
      </c>
      <c r="Q61" s="15" t="s">
        <v>26</v>
      </c>
      <c r="R61" s="16" t="s">
        <v>26</v>
      </c>
      <c r="S61" s="37" t="s">
        <v>512</v>
      </c>
      <c r="T61" s="10"/>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row>
    <row r="62" spans="2:261" s="12" customFormat="1" ht="65.099999999999994" customHeight="1" x14ac:dyDescent="0.25">
      <c r="B62" s="3"/>
      <c r="C62" s="19" t="s">
        <v>107</v>
      </c>
      <c r="D62" s="17" t="s">
        <v>108</v>
      </c>
      <c r="E62" s="62">
        <v>10.07</v>
      </c>
      <c r="F62" s="17">
        <v>0</v>
      </c>
      <c r="G62" s="14">
        <v>9.99</v>
      </c>
      <c r="H62" s="14">
        <v>9.2100000000000009</v>
      </c>
      <c r="I62" s="14">
        <v>8.43</v>
      </c>
      <c r="J62" s="14"/>
      <c r="K62" s="14">
        <v>10.23</v>
      </c>
      <c r="L62" s="14">
        <v>11.78</v>
      </c>
      <c r="M62" s="14">
        <v>14.3</v>
      </c>
      <c r="N62" s="54"/>
      <c r="O62" s="14">
        <v>21.369437833999999</v>
      </c>
      <c r="P62" s="31">
        <v>253.77156456999998</v>
      </c>
      <c r="Q62" s="31" t="s">
        <v>26</v>
      </c>
      <c r="R62" s="17" t="s">
        <v>26</v>
      </c>
      <c r="S62" s="38" t="s">
        <v>513</v>
      </c>
      <c r="T62" s="10"/>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row>
    <row r="63" spans="2:261" s="12" customFormat="1" ht="65.099999999999994" customHeight="1" x14ac:dyDescent="0.25">
      <c r="B63" s="3"/>
      <c r="C63" s="9" t="s">
        <v>456</v>
      </c>
      <c r="D63" s="16" t="s">
        <v>457</v>
      </c>
      <c r="E63" s="61">
        <v>126.58</v>
      </c>
      <c r="F63" s="16">
        <v>10</v>
      </c>
      <c r="G63" s="15">
        <v>123.68</v>
      </c>
      <c r="H63" s="15">
        <v>110.07</v>
      </c>
      <c r="I63" s="15">
        <v>96.47</v>
      </c>
      <c r="J63" s="14"/>
      <c r="K63" s="15">
        <v>129.09</v>
      </c>
      <c r="L63" s="15">
        <v>156.29</v>
      </c>
      <c r="M63" s="15">
        <v>200.31</v>
      </c>
      <c r="N63" s="54"/>
      <c r="O63" s="15">
        <v>77.794275438</v>
      </c>
      <c r="P63" s="15">
        <v>1.4943733904999998</v>
      </c>
      <c r="Q63" s="15" t="s">
        <v>27</v>
      </c>
      <c r="R63" s="16" t="s">
        <v>27</v>
      </c>
      <c r="S63" s="37" t="s">
        <v>514</v>
      </c>
      <c r="T63" s="10"/>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row>
    <row r="64" spans="2:261" s="12" customFormat="1" ht="65.099999999999994" customHeight="1" x14ac:dyDescent="0.25">
      <c r="B64" s="3"/>
      <c r="C64" s="19" t="s">
        <v>445</v>
      </c>
      <c r="D64" s="17" t="s">
        <v>446</v>
      </c>
      <c r="E64" s="62">
        <v>83.84</v>
      </c>
      <c r="F64" s="17">
        <v>10</v>
      </c>
      <c r="G64" s="14">
        <v>82.19</v>
      </c>
      <c r="H64" s="14">
        <v>76.77</v>
      </c>
      <c r="I64" s="14">
        <v>71.349999999999994</v>
      </c>
      <c r="J64" s="14"/>
      <c r="K64" s="14">
        <v>85.8</v>
      </c>
      <c r="L64" s="14">
        <v>96.63</v>
      </c>
      <c r="M64" s="14">
        <v>114.15</v>
      </c>
      <c r="N64" s="54"/>
      <c r="O64" s="14">
        <v>70.696151177999994</v>
      </c>
      <c r="P64" s="31">
        <v>4.2692317529000006</v>
      </c>
      <c r="Q64" s="31" t="s">
        <v>27</v>
      </c>
      <c r="R64" s="17" t="s">
        <v>27</v>
      </c>
      <c r="S64" s="38" t="s">
        <v>515</v>
      </c>
      <c r="T64" s="10"/>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row>
    <row r="65" spans="2:261" s="12" customFormat="1" ht="65.099999999999994" customHeight="1" x14ac:dyDescent="0.25">
      <c r="B65" s="3"/>
      <c r="C65" s="9" t="s">
        <v>109</v>
      </c>
      <c r="D65" s="16" t="s">
        <v>110</v>
      </c>
      <c r="E65" s="61">
        <v>1.61</v>
      </c>
      <c r="F65" s="16">
        <v>0</v>
      </c>
      <c r="G65" s="15">
        <v>1.61</v>
      </c>
      <c r="H65" s="15">
        <v>1.08</v>
      </c>
      <c r="I65" s="15">
        <v>0.55000000000000004</v>
      </c>
      <c r="J65" s="14"/>
      <c r="K65" s="15">
        <v>1.77</v>
      </c>
      <c r="L65" s="15">
        <v>2.82</v>
      </c>
      <c r="M65" s="15">
        <v>4.5199999999999996</v>
      </c>
      <c r="N65" s="54"/>
      <c r="O65" s="15">
        <v>21.88156249</v>
      </c>
      <c r="P65" s="15">
        <v>181.35374114000001</v>
      </c>
      <c r="Q65" s="15" t="s">
        <v>26</v>
      </c>
      <c r="R65" s="16" t="s">
        <v>26</v>
      </c>
      <c r="S65" s="37" t="s">
        <v>516</v>
      </c>
      <c r="T65" s="10"/>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row>
    <row r="66" spans="2:261" s="12" customFormat="1" ht="65.099999999999994" customHeight="1" x14ac:dyDescent="0.25">
      <c r="B66" s="3"/>
      <c r="C66" s="19" t="s">
        <v>111</v>
      </c>
      <c r="D66" s="17" t="s">
        <v>112</v>
      </c>
      <c r="E66" s="62" t="s">
        <v>113</v>
      </c>
      <c r="F66" s="17">
        <v>0</v>
      </c>
      <c r="G66" s="14" t="s">
        <v>113</v>
      </c>
      <c r="H66" s="14" t="s">
        <v>113</v>
      </c>
      <c r="I66" s="14" t="s">
        <v>113</v>
      </c>
      <c r="J66" s="14"/>
      <c r="K66" s="14" t="s">
        <v>113</v>
      </c>
      <c r="L66" s="14" t="s">
        <v>113</v>
      </c>
      <c r="M66" s="14" t="s">
        <v>113</v>
      </c>
      <c r="N66" s="54"/>
      <c r="O66" s="14" t="s">
        <v>113</v>
      </c>
      <c r="P66" s="31" t="s">
        <v>113</v>
      </c>
      <c r="Q66" s="31" t="s">
        <v>113</v>
      </c>
      <c r="R66" s="17" t="s">
        <v>113</v>
      </c>
      <c r="S66" s="38" t="s">
        <v>114</v>
      </c>
      <c r="T66" s="10"/>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row>
    <row r="67" spans="2:261" s="12" customFormat="1" ht="65.099999999999994" customHeight="1" x14ac:dyDescent="0.25">
      <c r="B67" s="3"/>
      <c r="C67" s="9" t="s">
        <v>115</v>
      </c>
      <c r="D67" s="16" t="s">
        <v>116</v>
      </c>
      <c r="E67" s="61">
        <v>49.11</v>
      </c>
      <c r="F67" s="16">
        <v>0</v>
      </c>
      <c r="G67" s="15">
        <v>48.72</v>
      </c>
      <c r="H67" s="15">
        <v>42.51</v>
      </c>
      <c r="I67" s="15">
        <v>36.299999999999997</v>
      </c>
      <c r="J67" s="14"/>
      <c r="K67" s="15">
        <v>51.02</v>
      </c>
      <c r="L67" s="15">
        <v>63.43</v>
      </c>
      <c r="M67" s="15">
        <v>83.53</v>
      </c>
      <c r="N67" s="54"/>
      <c r="O67" s="15">
        <v>25.463489303999999</v>
      </c>
      <c r="P67" s="15">
        <v>425.67270566999997</v>
      </c>
      <c r="Q67" s="15" t="s">
        <v>26</v>
      </c>
      <c r="R67" s="16" t="s">
        <v>26</v>
      </c>
      <c r="S67" s="37" t="s">
        <v>517</v>
      </c>
      <c r="T67" s="10"/>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row>
    <row r="68" spans="2:261" s="12" customFormat="1" ht="65.099999999999994" customHeight="1" x14ac:dyDescent="0.25">
      <c r="B68" s="3"/>
      <c r="C68" s="19" t="s">
        <v>117</v>
      </c>
      <c r="D68" s="17" t="s">
        <v>118</v>
      </c>
      <c r="E68" s="62">
        <v>14.5</v>
      </c>
      <c r="F68" s="17">
        <v>0</v>
      </c>
      <c r="G68" s="14">
        <v>14.37</v>
      </c>
      <c r="H68" s="14">
        <v>12.88</v>
      </c>
      <c r="I68" s="14">
        <v>11.4</v>
      </c>
      <c r="J68" s="14"/>
      <c r="K68" s="14">
        <v>14.84</v>
      </c>
      <c r="L68" s="14">
        <v>17.8</v>
      </c>
      <c r="M68" s="14">
        <v>22.6</v>
      </c>
      <c r="N68" s="54"/>
      <c r="O68" s="14">
        <v>16.915590116000001</v>
      </c>
      <c r="P68" s="31">
        <v>497.70152529000001</v>
      </c>
      <c r="Q68" s="31" t="s">
        <v>26</v>
      </c>
      <c r="R68" s="17" t="s">
        <v>26</v>
      </c>
      <c r="S68" s="38" t="s">
        <v>518</v>
      </c>
      <c r="T68" s="10"/>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row>
    <row r="69" spans="2:261" s="12" customFormat="1" ht="65.099999999999994" customHeight="1" x14ac:dyDescent="0.25">
      <c r="B69" s="3"/>
      <c r="C69" s="9" t="s">
        <v>119</v>
      </c>
      <c r="D69" s="16" t="s">
        <v>120</v>
      </c>
      <c r="E69" s="61">
        <v>2.25</v>
      </c>
      <c r="F69" s="16">
        <v>0</v>
      </c>
      <c r="G69" s="15">
        <v>2.2200000000000002</v>
      </c>
      <c r="H69" s="15">
        <v>1.21</v>
      </c>
      <c r="I69" s="15">
        <v>0.21</v>
      </c>
      <c r="J69" s="14"/>
      <c r="K69" s="15">
        <v>2.44</v>
      </c>
      <c r="L69" s="15">
        <v>4.4400000000000004</v>
      </c>
      <c r="M69" s="15">
        <v>7.69</v>
      </c>
      <c r="N69" s="54"/>
      <c r="O69" s="15">
        <v>17.798278010000001</v>
      </c>
      <c r="P69" s="15">
        <v>241.52737599999998</v>
      </c>
      <c r="Q69" s="15" t="s">
        <v>26</v>
      </c>
      <c r="R69" s="16" t="s">
        <v>26</v>
      </c>
      <c r="S69" s="37" t="s">
        <v>519</v>
      </c>
      <c r="T69" s="10"/>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row>
    <row r="70" spans="2:261" s="12" customFormat="1" ht="65.099999999999994" customHeight="1" x14ac:dyDescent="0.25">
      <c r="B70" s="3"/>
      <c r="C70" s="19" t="s">
        <v>121</v>
      </c>
      <c r="D70" s="17" t="s">
        <v>122</v>
      </c>
      <c r="E70" s="62">
        <v>42.51</v>
      </c>
      <c r="F70" s="17">
        <v>0</v>
      </c>
      <c r="G70" s="14">
        <v>42.12</v>
      </c>
      <c r="H70" s="14">
        <v>38.200000000000003</v>
      </c>
      <c r="I70" s="14">
        <v>34.28</v>
      </c>
      <c r="J70" s="14"/>
      <c r="K70" s="14">
        <v>43.49</v>
      </c>
      <c r="L70" s="14">
        <v>51.32</v>
      </c>
      <c r="M70" s="14">
        <v>64</v>
      </c>
      <c r="N70" s="54"/>
      <c r="O70" s="14">
        <v>26.608651311999999</v>
      </c>
      <c r="P70" s="31">
        <v>125.92663465999999</v>
      </c>
      <c r="Q70" s="31" t="s">
        <v>26</v>
      </c>
      <c r="R70" s="17" t="s">
        <v>26</v>
      </c>
      <c r="S70" s="38" t="s">
        <v>520</v>
      </c>
      <c r="T70" s="10"/>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row>
    <row r="71" spans="2:261" s="12" customFormat="1" ht="65.099999999999994" customHeight="1" x14ac:dyDescent="0.25">
      <c r="B71" s="3"/>
      <c r="C71" s="9" t="s">
        <v>123</v>
      </c>
      <c r="D71" s="16" t="s">
        <v>124</v>
      </c>
      <c r="E71" s="61">
        <v>4.5</v>
      </c>
      <c r="F71" s="16">
        <v>2</v>
      </c>
      <c r="G71" s="15">
        <v>4.46</v>
      </c>
      <c r="H71" s="15">
        <v>3.53</v>
      </c>
      <c r="I71" s="15">
        <v>2.61</v>
      </c>
      <c r="J71" s="14"/>
      <c r="K71" s="15">
        <v>4.63</v>
      </c>
      <c r="L71" s="15">
        <v>6.47</v>
      </c>
      <c r="M71" s="15">
        <v>9.4600000000000009</v>
      </c>
      <c r="N71" s="54"/>
      <c r="O71" s="15">
        <v>26.659935054000002</v>
      </c>
      <c r="P71" s="15">
        <v>44.853446381000005</v>
      </c>
      <c r="Q71" s="15" t="s">
        <v>26</v>
      </c>
      <c r="R71" s="16" t="s">
        <v>26</v>
      </c>
      <c r="S71" s="37" t="s">
        <v>521</v>
      </c>
      <c r="T71" s="10"/>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row>
    <row r="72" spans="2:261" s="12" customFormat="1" ht="65.099999999999994" customHeight="1" x14ac:dyDescent="0.25">
      <c r="B72" s="3"/>
      <c r="C72" s="19" t="s">
        <v>125</v>
      </c>
      <c r="D72" s="17" t="s">
        <v>126</v>
      </c>
      <c r="E72" s="62">
        <v>26.16</v>
      </c>
      <c r="F72" s="17">
        <v>0</v>
      </c>
      <c r="G72" s="14">
        <v>26.15</v>
      </c>
      <c r="H72" s="14">
        <v>21.3</v>
      </c>
      <c r="I72" s="14">
        <v>16.45</v>
      </c>
      <c r="J72" s="14"/>
      <c r="K72" s="14">
        <v>27.44</v>
      </c>
      <c r="L72" s="14">
        <v>37.130000000000003</v>
      </c>
      <c r="M72" s="14">
        <v>52.82</v>
      </c>
      <c r="N72" s="54"/>
      <c r="O72" s="14">
        <v>31.235424316</v>
      </c>
      <c r="P72" s="31">
        <v>203.87233205000001</v>
      </c>
      <c r="Q72" s="31" t="s">
        <v>26</v>
      </c>
      <c r="R72" s="17" t="s">
        <v>26</v>
      </c>
      <c r="S72" s="38" t="s">
        <v>522</v>
      </c>
      <c r="T72" s="10"/>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row>
    <row r="73" spans="2:261" s="12" customFormat="1" ht="65.099999999999994" customHeight="1" x14ac:dyDescent="0.25">
      <c r="B73" s="3"/>
      <c r="C73" s="9" t="s">
        <v>127</v>
      </c>
      <c r="D73" s="16" t="s">
        <v>128</v>
      </c>
      <c r="E73" s="61">
        <v>0.8</v>
      </c>
      <c r="F73" s="16">
        <v>0</v>
      </c>
      <c r="G73" s="15">
        <v>0.79</v>
      </c>
      <c r="H73" s="15">
        <v>0.43</v>
      </c>
      <c r="I73" s="15">
        <v>7.0000000000000007E-2</v>
      </c>
      <c r="J73" s="14"/>
      <c r="K73" s="15">
        <v>0.9</v>
      </c>
      <c r="L73" s="15">
        <v>1.61</v>
      </c>
      <c r="M73" s="15">
        <v>2.76</v>
      </c>
      <c r="N73" s="54"/>
      <c r="O73" s="15">
        <v>21.380136802999999</v>
      </c>
      <c r="P73" s="15">
        <v>30.811608905</v>
      </c>
      <c r="Q73" s="15" t="s">
        <v>26</v>
      </c>
      <c r="R73" s="16" t="s">
        <v>26</v>
      </c>
      <c r="S73" s="37" t="s">
        <v>523</v>
      </c>
      <c r="T73" s="10"/>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row>
    <row r="74" spans="2:261" s="12" customFormat="1" ht="65.099999999999994" customHeight="1" x14ac:dyDescent="0.25">
      <c r="B74" s="3"/>
      <c r="C74" s="19" t="s">
        <v>129</v>
      </c>
      <c r="D74" s="17" t="s">
        <v>130</v>
      </c>
      <c r="E74" s="62">
        <v>17.37</v>
      </c>
      <c r="F74" s="17">
        <v>0</v>
      </c>
      <c r="G74" s="14">
        <v>17.239999999999998</v>
      </c>
      <c r="H74" s="14">
        <v>11.38</v>
      </c>
      <c r="I74" s="14">
        <v>5.53</v>
      </c>
      <c r="J74" s="14"/>
      <c r="K74" s="14">
        <v>18.350000000000001</v>
      </c>
      <c r="L74" s="14">
        <v>30.05</v>
      </c>
      <c r="M74" s="14">
        <v>48.99</v>
      </c>
      <c r="N74" s="54"/>
      <c r="O74" s="14">
        <v>19.231453256999998</v>
      </c>
      <c r="P74" s="31">
        <v>452.38672314000002</v>
      </c>
      <c r="Q74" s="31" t="s">
        <v>26</v>
      </c>
      <c r="R74" s="17" t="s">
        <v>26</v>
      </c>
      <c r="S74" s="38" t="s">
        <v>524</v>
      </c>
      <c r="T74" s="10"/>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row>
    <row r="75" spans="2:261" s="12" customFormat="1" ht="65.099999999999994" customHeight="1" x14ac:dyDescent="0.25">
      <c r="B75" s="3"/>
      <c r="C75" s="9" t="s">
        <v>129</v>
      </c>
      <c r="D75" s="16" t="s">
        <v>131</v>
      </c>
      <c r="E75" s="61">
        <v>16.5</v>
      </c>
      <c r="F75" s="16">
        <v>0</v>
      </c>
      <c r="G75" s="15">
        <v>16.27</v>
      </c>
      <c r="H75" s="15">
        <v>10.85</v>
      </c>
      <c r="I75" s="15">
        <v>5.43</v>
      </c>
      <c r="J75" s="14"/>
      <c r="K75" s="15">
        <v>17.48</v>
      </c>
      <c r="L75" s="15">
        <v>28.31</v>
      </c>
      <c r="M75" s="15">
        <v>45.85</v>
      </c>
      <c r="N75" s="54"/>
      <c r="O75" s="15">
        <v>19.731236075999998</v>
      </c>
      <c r="P75" s="15">
        <v>17.369052618999998</v>
      </c>
      <c r="Q75" s="15" t="s">
        <v>26</v>
      </c>
      <c r="R75" s="16" t="s">
        <v>26</v>
      </c>
      <c r="S75" s="37" t="s">
        <v>525</v>
      </c>
      <c r="T75" s="10"/>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row>
    <row r="76" spans="2:261" s="12" customFormat="1" ht="65.099999999999994" customHeight="1" x14ac:dyDescent="0.25">
      <c r="B76" s="3"/>
      <c r="C76" s="19" t="s">
        <v>132</v>
      </c>
      <c r="D76" s="17" t="s">
        <v>133</v>
      </c>
      <c r="E76" s="62">
        <v>2.95</v>
      </c>
      <c r="F76" s="17">
        <v>0</v>
      </c>
      <c r="G76" s="14">
        <v>2.95</v>
      </c>
      <c r="H76" s="14">
        <v>1.77</v>
      </c>
      <c r="I76" s="14">
        <v>0.6</v>
      </c>
      <c r="J76" s="14"/>
      <c r="K76" s="14">
        <v>3.31</v>
      </c>
      <c r="L76" s="14">
        <v>5.65</v>
      </c>
      <c r="M76" s="14">
        <v>9.44</v>
      </c>
      <c r="N76" s="54"/>
      <c r="O76" s="14">
        <v>31.139845505</v>
      </c>
      <c r="P76" s="31">
        <v>9.2927276667000012</v>
      </c>
      <c r="Q76" s="31" t="s">
        <v>26</v>
      </c>
      <c r="R76" s="17" t="s">
        <v>26</v>
      </c>
      <c r="S76" s="38" t="s">
        <v>526</v>
      </c>
      <c r="T76" s="10"/>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row>
    <row r="77" spans="2:261" s="12" customFormat="1" ht="65.099999999999994" customHeight="1" x14ac:dyDescent="0.25">
      <c r="B77" s="3"/>
      <c r="C77" s="9" t="s">
        <v>527</v>
      </c>
      <c r="D77" s="16" t="s">
        <v>528</v>
      </c>
      <c r="E77" s="61">
        <v>140.5</v>
      </c>
      <c r="F77" s="16">
        <v>7</v>
      </c>
      <c r="G77" s="15">
        <v>140.5</v>
      </c>
      <c r="H77" s="15">
        <v>123.34</v>
      </c>
      <c r="I77" s="15">
        <v>106.18</v>
      </c>
      <c r="J77" s="14"/>
      <c r="K77" s="15">
        <v>160</v>
      </c>
      <c r="L77" s="15">
        <v>194.31</v>
      </c>
      <c r="M77" s="15">
        <v>249.83</v>
      </c>
      <c r="N77" s="54"/>
      <c r="O77" s="15">
        <v>50.637839182</v>
      </c>
      <c r="P77" s="15">
        <v>3.9154404948000003</v>
      </c>
      <c r="Q77" s="15" t="s">
        <v>27</v>
      </c>
      <c r="R77" s="16" t="s">
        <v>27</v>
      </c>
      <c r="S77" s="37" t="s">
        <v>529</v>
      </c>
      <c r="T77" s="10"/>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row>
    <row r="78" spans="2:261" s="12" customFormat="1" ht="65.099999999999994" customHeight="1" x14ac:dyDescent="0.25">
      <c r="B78" s="3"/>
      <c r="C78" s="19" t="s">
        <v>134</v>
      </c>
      <c r="D78" s="17" t="s">
        <v>135</v>
      </c>
      <c r="E78" s="62">
        <v>19.37</v>
      </c>
      <c r="F78" s="17">
        <v>7</v>
      </c>
      <c r="G78" s="14">
        <v>19.29</v>
      </c>
      <c r="H78" s="14">
        <v>18.579999999999998</v>
      </c>
      <c r="I78" s="14">
        <v>17.88</v>
      </c>
      <c r="J78" s="14"/>
      <c r="K78" s="14">
        <v>19.73</v>
      </c>
      <c r="L78" s="14">
        <v>21.13</v>
      </c>
      <c r="M78" s="14">
        <v>23.41</v>
      </c>
      <c r="N78" s="54"/>
      <c r="O78" s="14">
        <v>55.211402714999998</v>
      </c>
      <c r="P78" s="31">
        <v>16.800983094999999</v>
      </c>
      <c r="Q78" s="31" t="s">
        <v>27</v>
      </c>
      <c r="R78" s="17" t="s">
        <v>27</v>
      </c>
      <c r="S78" s="38" t="s">
        <v>530</v>
      </c>
      <c r="T78" s="10"/>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row>
    <row r="79" spans="2:261" s="12" customFormat="1" ht="65.099999999999994" customHeight="1" x14ac:dyDescent="0.25">
      <c r="B79" s="3"/>
      <c r="C79" s="9" t="s">
        <v>136</v>
      </c>
      <c r="D79" s="16" t="s">
        <v>137</v>
      </c>
      <c r="E79" s="61">
        <v>4.49</v>
      </c>
      <c r="F79" s="16">
        <v>0</v>
      </c>
      <c r="G79" s="15">
        <v>4.46</v>
      </c>
      <c r="H79" s="15">
        <v>3.1</v>
      </c>
      <c r="I79" s="15">
        <v>1.75</v>
      </c>
      <c r="J79" s="14"/>
      <c r="K79" s="15">
        <v>4.7</v>
      </c>
      <c r="L79" s="15">
        <v>7.4</v>
      </c>
      <c r="M79" s="15">
        <v>11.78</v>
      </c>
      <c r="N79" s="54"/>
      <c r="O79" s="15">
        <v>21.597577871999999</v>
      </c>
      <c r="P79" s="15">
        <v>49.264462762000001</v>
      </c>
      <c r="Q79" s="15" t="s">
        <v>26</v>
      </c>
      <c r="R79" s="16" t="s">
        <v>26</v>
      </c>
      <c r="S79" s="37" t="s">
        <v>531</v>
      </c>
      <c r="T79" s="10"/>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row>
    <row r="80" spans="2:261" s="12" customFormat="1" ht="65.099999999999994" customHeight="1" x14ac:dyDescent="0.25">
      <c r="B80" s="3"/>
      <c r="C80" s="19" t="s">
        <v>138</v>
      </c>
      <c r="D80" s="17" t="s">
        <v>139</v>
      </c>
      <c r="E80" s="62">
        <v>10.29</v>
      </c>
      <c r="F80" s="17">
        <v>0</v>
      </c>
      <c r="G80" s="14">
        <v>10.28</v>
      </c>
      <c r="H80" s="14">
        <v>8.27</v>
      </c>
      <c r="I80" s="14">
        <v>6.26</v>
      </c>
      <c r="J80" s="14"/>
      <c r="K80" s="14">
        <v>10.78</v>
      </c>
      <c r="L80" s="14">
        <v>14.79</v>
      </c>
      <c r="M80" s="14">
        <v>21.28</v>
      </c>
      <c r="N80" s="54"/>
      <c r="O80" s="14">
        <v>20.586902307999999</v>
      </c>
      <c r="P80" s="31">
        <v>19.552629048</v>
      </c>
      <c r="Q80" s="31" t="s">
        <v>26</v>
      </c>
      <c r="R80" s="17" t="s">
        <v>26</v>
      </c>
      <c r="S80" s="38" t="s">
        <v>532</v>
      </c>
      <c r="T80" s="10"/>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row>
    <row r="81" spans="2:261" s="12" customFormat="1" ht="65.099999999999994" customHeight="1" x14ac:dyDescent="0.25">
      <c r="B81" s="3"/>
      <c r="C81" s="9" t="s">
        <v>140</v>
      </c>
      <c r="D81" s="16" t="s">
        <v>141</v>
      </c>
      <c r="E81" s="61">
        <v>8.23</v>
      </c>
      <c r="F81" s="16">
        <v>0</v>
      </c>
      <c r="G81" s="15">
        <v>8.15</v>
      </c>
      <c r="H81" s="15">
        <v>6.21</v>
      </c>
      <c r="I81" s="15">
        <v>4.2699999999999996</v>
      </c>
      <c r="J81" s="14"/>
      <c r="K81" s="15">
        <v>8.77</v>
      </c>
      <c r="L81" s="15">
        <v>12.64</v>
      </c>
      <c r="M81" s="15">
        <v>18.91</v>
      </c>
      <c r="N81" s="54"/>
      <c r="O81" s="15">
        <v>27.448165975999999</v>
      </c>
      <c r="P81" s="15">
        <v>186.64124132999999</v>
      </c>
      <c r="Q81" s="15" t="s">
        <v>26</v>
      </c>
      <c r="R81" s="16" t="s">
        <v>26</v>
      </c>
      <c r="S81" s="37" t="s">
        <v>533</v>
      </c>
      <c r="T81" s="10"/>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row>
    <row r="82" spans="2:261" s="12" customFormat="1" ht="65.099999999999994" customHeight="1" x14ac:dyDescent="0.25">
      <c r="B82" s="3"/>
      <c r="C82" s="19" t="s">
        <v>142</v>
      </c>
      <c r="D82" s="17" t="s">
        <v>143</v>
      </c>
      <c r="E82" s="62">
        <v>5.2</v>
      </c>
      <c r="F82" s="17">
        <v>0</v>
      </c>
      <c r="G82" s="14">
        <v>5.09</v>
      </c>
      <c r="H82" s="14">
        <v>1.97</v>
      </c>
      <c r="I82" s="14">
        <v>-1.1299999999999999</v>
      </c>
      <c r="J82" s="14"/>
      <c r="K82" s="14">
        <v>5.45</v>
      </c>
      <c r="L82" s="14">
        <v>11.67</v>
      </c>
      <c r="M82" s="14">
        <v>21.74</v>
      </c>
      <c r="N82" s="54"/>
      <c r="O82" s="14">
        <v>23.128006661000001</v>
      </c>
      <c r="P82" s="31">
        <v>235.59829733000001</v>
      </c>
      <c r="Q82" s="31" t="s">
        <v>26</v>
      </c>
      <c r="R82" s="17" t="s">
        <v>26</v>
      </c>
      <c r="S82" s="38" t="s">
        <v>534</v>
      </c>
      <c r="T82" s="10"/>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row>
    <row r="83" spans="2:261" s="12" customFormat="1" ht="65.099999999999994" customHeight="1" x14ac:dyDescent="0.25">
      <c r="B83" s="3"/>
      <c r="C83" s="9" t="s">
        <v>144</v>
      </c>
      <c r="D83" s="16" t="s">
        <v>145</v>
      </c>
      <c r="E83" s="61">
        <v>247.23</v>
      </c>
      <c r="F83" s="16">
        <v>10</v>
      </c>
      <c r="G83" s="15">
        <v>237.93</v>
      </c>
      <c r="H83" s="15">
        <v>218.27</v>
      </c>
      <c r="I83" s="15">
        <v>198.62</v>
      </c>
      <c r="J83" s="14"/>
      <c r="K83" s="15">
        <v>251.28</v>
      </c>
      <c r="L83" s="15">
        <v>290.58</v>
      </c>
      <c r="M83" s="15">
        <v>354.19</v>
      </c>
      <c r="N83" s="54"/>
      <c r="O83" s="15">
        <v>78.760795250000001</v>
      </c>
      <c r="P83" s="15">
        <v>12.056267367</v>
      </c>
      <c r="Q83" s="15" t="s">
        <v>27</v>
      </c>
      <c r="R83" s="16" t="s">
        <v>27</v>
      </c>
      <c r="S83" s="37" t="s">
        <v>535</v>
      </c>
      <c r="T83" s="10"/>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row>
    <row r="84" spans="2:261" s="12" customFormat="1" ht="65.099999999999994" customHeight="1" x14ac:dyDescent="0.25">
      <c r="B84" s="3"/>
      <c r="C84" s="19" t="s">
        <v>146</v>
      </c>
      <c r="D84" s="17" t="s">
        <v>147</v>
      </c>
      <c r="E84" s="62" t="s">
        <v>465</v>
      </c>
      <c r="F84" s="17">
        <v>4</v>
      </c>
      <c r="G84" s="14">
        <v>150</v>
      </c>
      <c r="H84" s="14" t="s">
        <v>113</v>
      </c>
      <c r="I84" s="14" t="s">
        <v>113</v>
      </c>
      <c r="J84" s="14"/>
      <c r="K84" s="14" t="s">
        <v>113</v>
      </c>
      <c r="L84" s="14" t="s">
        <v>113</v>
      </c>
      <c r="M84" s="14" t="s">
        <v>113</v>
      </c>
      <c r="N84" s="54"/>
      <c r="O84" s="14">
        <v>94.064508982000007</v>
      </c>
      <c r="P84" s="31">
        <v>1.0764285713999999</v>
      </c>
      <c r="Q84" s="31" t="s">
        <v>26</v>
      </c>
      <c r="R84" s="17" t="s">
        <v>27</v>
      </c>
      <c r="S84" s="38" t="s">
        <v>113</v>
      </c>
      <c r="T84" s="10"/>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row>
    <row r="85" spans="2:261" s="12" customFormat="1" ht="65.099999999999994" customHeight="1" x14ac:dyDescent="0.25">
      <c r="B85" s="3"/>
      <c r="C85" s="9" t="s">
        <v>148</v>
      </c>
      <c r="D85" s="16" t="s">
        <v>149</v>
      </c>
      <c r="E85" s="61">
        <v>102.4</v>
      </c>
      <c r="F85" s="16">
        <v>10</v>
      </c>
      <c r="G85" s="15">
        <v>96.8</v>
      </c>
      <c r="H85" s="15">
        <v>89.45</v>
      </c>
      <c r="I85" s="15">
        <v>82.1</v>
      </c>
      <c r="J85" s="14"/>
      <c r="K85" s="15">
        <v>102.7</v>
      </c>
      <c r="L85" s="15">
        <v>117.39</v>
      </c>
      <c r="M85" s="15">
        <v>141.16</v>
      </c>
      <c r="N85" s="54"/>
      <c r="O85" s="15">
        <v>71.887302699000003</v>
      </c>
      <c r="P85" s="15">
        <v>730.73639532999994</v>
      </c>
      <c r="Q85" s="15" t="s">
        <v>27</v>
      </c>
      <c r="R85" s="16" t="s">
        <v>27</v>
      </c>
      <c r="S85" s="37" t="s">
        <v>536</v>
      </c>
      <c r="T85" s="10"/>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row>
    <row r="86" spans="2:261" s="12" customFormat="1" ht="65.099999999999994" customHeight="1" x14ac:dyDescent="0.25">
      <c r="B86" s="3"/>
      <c r="C86" s="19" t="s">
        <v>150</v>
      </c>
      <c r="D86" s="17" t="s">
        <v>151</v>
      </c>
      <c r="E86" s="62">
        <v>44.5</v>
      </c>
      <c r="F86" s="17">
        <v>0</v>
      </c>
      <c r="G86" s="14">
        <v>44.07</v>
      </c>
      <c r="H86" s="14">
        <v>34.78</v>
      </c>
      <c r="I86" s="14">
        <v>25.49</v>
      </c>
      <c r="J86" s="14"/>
      <c r="K86" s="14">
        <v>46.7</v>
      </c>
      <c r="L86" s="14">
        <v>65.27</v>
      </c>
      <c r="M86" s="14">
        <v>95.32</v>
      </c>
      <c r="N86" s="54"/>
      <c r="O86" s="14">
        <v>19.274116402000001</v>
      </c>
      <c r="P86" s="31">
        <v>366.10281775999999</v>
      </c>
      <c r="Q86" s="31" t="s">
        <v>26</v>
      </c>
      <c r="R86" s="17" t="s">
        <v>26</v>
      </c>
      <c r="S86" s="38" t="s">
        <v>537</v>
      </c>
      <c r="T86" s="10"/>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row>
    <row r="87" spans="2:261" s="12" customFormat="1" ht="65.099999999999994" customHeight="1" x14ac:dyDescent="0.25">
      <c r="B87" s="3"/>
      <c r="C87" s="9" t="s">
        <v>152</v>
      </c>
      <c r="D87" s="16" t="s">
        <v>153</v>
      </c>
      <c r="E87" s="61">
        <v>25.83</v>
      </c>
      <c r="F87" s="16">
        <v>3</v>
      </c>
      <c r="G87" s="15">
        <v>25.64</v>
      </c>
      <c r="H87" s="15">
        <v>22.72</v>
      </c>
      <c r="I87" s="15">
        <v>19.809999999999999</v>
      </c>
      <c r="J87" s="14"/>
      <c r="K87" s="15">
        <v>26.62</v>
      </c>
      <c r="L87" s="15">
        <v>32.44</v>
      </c>
      <c r="M87" s="15">
        <v>41.86</v>
      </c>
      <c r="N87" s="54"/>
      <c r="O87" s="15">
        <v>21.771154256999999</v>
      </c>
      <c r="P87" s="15">
        <v>490.40855823999999</v>
      </c>
      <c r="Q87" s="15" t="s">
        <v>27</v>
      </c>
      <c r="R87" s="16" t="s">
        <v>26</v>
      </c>
      <c r="S87" s="37" t="s">
        <v>538</v>
      </c>
      <c r="T87" s="10"/>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row>
    <row r="88" spans="2:261" s="12" customFormat="1" ht="65.099999999999994" customHeight="1" x14ac:dyDescent="0.25">
      <c r="B88" s="3"/>
      <c r="C88" s="19" t="s">
        <v>154</v>
      </c>
      <c r="D88" s="17" t="s">
        <v>155</v>
      </c>
      <c r="E88" s="62">
        <v>26.46</v>
      </c>
      <c r="F88" s="17">
        <v>0</v>
      </c>
      <c r="G88" s="14">
        <v>26.46</v>
      </c>
      <c r="H88" s="14">
        <v>24.06</v>
      </c>
      <c r="I88" s="14">
        <v>21.67</v>
      </c>
      <c r="J88" s="14"/>
      <c r="K88" s="14">
        <v>27.68</v>
      </c>
      <c r="L88" s="14">
        <v>32.46</v>
      </c>
      <c r="M88" s="14">
        <v>40.19</v>
      </c>
      <c r="N88" s="54"/>
      <c r="O88" s="14">
        <v>20.808888781</v>
      </c>
      <c r="P88" s="31">
        <v>128.28741181000001</v>
      </c>
      <c r="Q88" s="31" t="s">
        <v>26</v>
      </c>
      <c r="R88" s="17" t="s">
        <v>26</v>
      </c>
      <c r="S88" s="38" t="s">
        <v>539</v>
      </c>
      <c r="T88" s="10"/>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row>
    <row r="89" spans="2:261" s="12" customFormat="1" ht="65.099999999999994" customHeight="1" x14ac:dyDescent="0.25">
      <c r="B89" s="3"/>
      <c r="C89" s="9" t="s">
        <v>156</v>
      </c>
      <c r="D89" s="16" t="s">
        <v>157</v>
      </c>
      <c r="E89" s="61">
        <v>32.9</v>
      </c>
      <c r="F89" s="16">
        <v>0</v>
      </c>
      <c r="G89" s="15">
        <v>32.58</v>
      </c>
      <c r="H89" s="15">
        <v>26.62</v>
      </c>
      <c r="I89" s="15">
        <v>20.67</v>
      </c>
      <c r="J89" s="14"/>
      <c r="K89" s="15">
        <v>34.409999999999997</v>
      </c>
      <c r="L89" s="15">
        <v>46.31</v>
      </c>
      <c r="M89" s="15">
        <v>65.569999999999993</v>
      </c>
      <c r="N89" s="54"/>
      <c r="O89" s="15">
        <v>18.873882180999999</v>
      </c>
      <c r="P89" s="15">
        <v>926.6475945200001</v>
      </c>
      <c r="Q89" s="15" t="s">
        <v>26</v>
      </c>
      <c r="R89" s="16" t="s">
        <v>26</v>
      </c>
      <c r="S89" s="37" t="s">
        <v>540</v>
      </c>
      <c r="T89" s="10"/>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row>
    <row r="90" spans="2:261" s="12" customFormat="1" ht="65.099999999999994" customHeight="1" x14ac:dyDescent="0.25">
      <c r="B90" s="3"/>
      <c r="C90" s="19" t="s">
        <v>158</v>
      </c>
      <c r="D90" s="17" t="s">
        <v>159</v>
      </c>
      <c r="E90" s="62">
        <v>3.34</v>
      </c>
      <c r="F90" s="17">
        <v>0</v>
      </c>
      <c r="G90" s="14">
        <v>3.28</v>
      </c>
      <c r="H90" s="14">
        <v>2.34</v>
      </c>
      <c r="I90" s="14">
        <v>1.41</v>
      </c>
      <c r="J90" s="14"/>
      <c r="K90" s="14">
        <v>3.49</v>
      </c>
      <c r="L90" s="14">
        <v>5.35</v>
      </c>
      <c r="M90" s="14">
        <v>8.3699999999999992</v>
      </c>
      <c r="N90" s="54"/>
      <c r="O90" s="14">
        <v>21.66656802</v>
      </c>
      <c r="P90" s="31">
        <v>10.222163522999999</v>
      </c>
      <c r="Q90" s="31" t="s">
        <v>26</v>
      </c>
      <c r="R90" s="17" t="s">
        <v>26</v>
      </c>
      <c r="S90" s="38" t="s">
        <v>541</v>
      </c>
      <c r="T90" s="10"/>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row>
    <row r="91" spans="2:261" s="12" customFormat="1" ht="65.099999999999994" customHeight="1" x14ac:dyDescent="0.25">
      <c r="B91" s="3"/>
      <c r="C91" s="9" t="s">
        <v>458</v>
      </c>
      <c r="D91" s="16" t="s">
        <v>459</v>
      </c>
      <c r="E91" s="61">
        <v>122.81</v>
      </c>
      <c r="F91" s="16">
        <v>10</v>
      </c>
      <c r="G91" s="15">
        <v>121.2</v>
      </c>
      <c r="H91" s="15">
        <v>108.8</v>
      </c>
      <c r="I91" s="15">
        <v>96.4</v>
      </c>
      <c r="J91" s="14"/>
      <c r="K91" s="15">
        <v>127.25</v>
      </c>
      <c r="L91" s="15">
        <v>152.04</v>
      </c>
      <c r="M91" s="15">
        <v>192.17</v>
      </c>
      <c r="N91" s="54"/>
      <c r="O91" s="15">
        <v>72.082341440999997</v>
      </c>
      <c r="P91" s="15">
        <v>2.1856937380999999</v>
      </c>
      <c r="Q91" s="15" t="s">
        <v>27</v>
      </c>
      <c r="R91" s="16" t="s">
        <v>27</v>
      </c>
      <c r="S91" s="37" t="s">
        <v>542</v>
      </c>
      <c r="T91" s="10"/>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row>
    <row r="92" spans="2:261" s="12" customFormat="1" ht="65.099999999999994" customHeight="1" x14ac:dyDescent="0.25">
      <c r="B92" s="3"/>
      <c r="C92" s="19" t="s">
        <v>160</v>
      </c>
      <c r="D92" s="17" t="s">
        <v>161</v>
      </c>
      <c r="E92" s="62">
        <v>9.1300000000000008</v>
      </c>
      <c r="F92" s="17">
        <v>0</v>
      </c>
      <c r="G92" s="14">
        <v>9.0399999999999991</v>
      </c>
      <c r="H92" s="14">
        <v>5.62</v>
      </c>
      <c r="I92" s="14">
        <v>2.21</v>
      </c>
      <c r="J92" s="14"/>
      <c r="K92" s="14">
        <v>9.75</v>
      </c>
      <c r="L92" s="14">
        <v>16.57</v>
      </c>
      <c r="M92" s="14">
        <v>27.62</v>
      </c>
      <c r="N92" s="54"/>
      <c r="O92" s="14">
        <v>19.120632461</v>
      </c>
      <c r="P92" s="31">
        <v>96.307059762000009</v>
      </c>
      <c r="Q92" s="31" t="s">
        <v>26</v>
      </c>
      <c r="R92" s="17" t="s">
        <v>26</v>
      </c>
      <c r="S92" s="38" t="s">
        <v>543</v>
      </c>
      <c r="T92" s="10"/>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row>
    <row r="93" spans="2:261" s="12" customFormat="1" ht="65.099999999999994" customHeight="1" x14ac:dyDescent="0.25">
      <c r="B93" s="3"/>
      <c r="C93" s="9" t="s">
        <v>162</v>
      </c>
      <c r="D93" s="16" t="s">
        <v>163</v>
      </c>
      <c r="E93" s="61">
        <v>5.15</v>
      </c>
      <c r="F93" s="16">
        <v>0</v>
      </c>
      <c r="G93" s="15">
        <v>5.12</v>
      </c>
      <c r="H93" s="15">
        <v>4.49</v>
      </c>
      <c r="I93" s="15">
        <v>3.87</v>
      </c>
      <c r="J93" s="14"/>
      <c r="K93" s="15">
        <v>5.4</v>
      </c>
      <c r="L93" s="15">
        <v>6.64</v>
      </c>
      <c r="M93" s="15">
        <v>8.65</v>
      </c>
      <c r="N93" s="54"/>
      <c r="O93" s="15">
        <v>28.280731685999999</v>
      </c>
      <c r="P93" s="15">
        <v>10.334417713999999</v>
      </c>
      <c r="Q93" s="15" t="s">
        <v>26</v>
      </c>
      <c r="R93" s="16" t="s">
        <v>26</v>
      </c>
      <c r="S93" s="37" t="s">
        <v>544</v>
      </c>
      <c r="T93" s="10"/>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row>
    <row r="94" spans="2:261" s="12" customFormat="1" ht="65.099999999999994" customHeight="1" x14ac:dyDescent="0.25">
      <c r="B94" s="3"/>
      <c r="C94" s="19" t="s">
        <v>164</v>
      </c>
      <c r="D94" s="17" t="s">
        <v>165</v>
      </c>
      <c r="E94" s="62">
        <v>20.74</v>
      </c>
      <c r="F94" s="17">
        <v>3</v>
      </c>
      <c r="G94" s="14">
        <v>20.72</v>
      </c>
      <c r="H94" s="14">
        <v>16.440000000000001</v>
      </c>
      <c r="I94" s="14">
        <v>12.17</v>
      </c>
      <c r="J94" s="14"/>
      <c r="K94" s="14">
        <v>21.87</v>
      </c>
      <c r="L94" s="14">
        <v>30.41</v>
      </c>
      <c r="M94" s="14">
        <v>44.24</v>
      </c>
      <c r="N94" s="54"/>
      <c r="O94" s="14">
        <v>25.579603519999999</v>
      </c>
      <c r="P94" s="31">
        <v>191.17389494999998</v>
      </c>
      <c r="Q94" s="31" t="s">
        <v>27</v>
      </c>
      <c r="R94" s="17" t="s">
        <v>26</v>
      </c>
      <c r="S94" s="38" t="s">
        <v>545</v>
      </c>
      <c r="T94" s="10"/>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row>
    <row r="95" spans="2:261" s="12" customFormat="1" ht="65.099999999999994" customHeight="1" x14ac:dyDescent="0.25">
      <c r="B95" s="3"/>
      <c r="C95" s="9" t="s">
        <v>166</v>
      </c>
      <c r="D95" s="16" t="s">
        <v>167</v>
      </c>
      <c r="E95" s="61">
        <v>20.14</v>
      </c>
      <c r="F95" s="16">
        <v>0</v>
      </c>
      <c r="G95" s="15">
        <v>20.12</v>
      </c>
      <c r="H95" s="15">
        <v>16.72</v>
      </c>
      <c r="I95" s="15">
        <v>13.33</v>
      </c>
      <c r="J95" s="14"/>
      <c r="K95" s="15">
        <v>21.04</v>
      </c>
      <c r="L95" s="15">
        <v>27.82</v>
      </c>
      <c r="M95" s="15">
        <v>38.799999999999997</v>
      </c>
      <c r="N95" s="54"/>
      <c r="O95" s="15">
        <v>19.981499672000002</v>
      </c>
      <c r="P95" s="15">
        <v>12.392751285000001</v>
      </c>
      <c r="Q95" s="15" t="s">
        <v>26</v>
      </c>
      <c r="R95" s="16" t="s">
        <v>26</v>
      </c>
      <c r="S95" s="37" t="s">
        <v>546</v>
      </c>
      <c r="T95" s="10"/>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row>
    <row r="96" spans="2:261" s="12" customFormat="1" ht="65.099999999999994" customHeight="1" x14ac:dyDescent="0.25">
      <c r="B96" s="3"/>
      <c r="C96" s="19" t="s">
        <v>168</v>
      </c>
      <c r="D96" s="17" t="s">
        <v>169</v>
      </c>
      <c r="E96" s="62">
        <v>25.46</v>
      </c>
      <c r="F96" s="17">
        <v>9</v>
      </c>
      <c r="G96" s="14">
        <v>24.61</v>
      </c>
      <c r="H96" s="14">
        <v>22</v>
      </c>
      <c r="I96" s="14">
        <v>19.39</v>
      </c>
      <c r="J96" s="14"/>
      <c r="K96" s="14">
        <v>28.72</v>
      </c>
      <c r="L96" s="14">
        <v>33.93</v>
      </c>
      <c r="M96" s="14">
        <v>42.36</v>
      </c>
      <c r="N96" s="54"/>
      <c r="O96" s="14">
        <v>51.529888084</v>
      </c>
      <c r="P96" s="31">
        <v>337.31769975999998</v>
      </c>
      <c r="Q96" s="31" t="s">
        <v>27</v>
      </c>
      <c r="R96" s="17" t="s">
        <v>27</v>
      </c>
      <c r="S96" s="38" t="s">
        <v>547</v>
      </c>
      <c r="T96" s="10"/>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row>
    <row r="97" spans="2:261" s="12" customFormat="1" ht="65.099999999999994" customHeight="1" x14ac:dyDescent="0.25">
      <c r="B97" s="3"/>
      <c r="C97" s="9" t="s">
        <v>170</v>
      </c>
      <c r="D97" s="16" t="s">
        <v>171</v>
      </c>
      <c r="E97" s="61">
        <v>11.2</v>
      </c>
      <c r="F97" s="16">
        <v>6</v>
      </c>
      <c r="G97" s="15">
        <v>10.9</v>
      </c>
      <c r="H97" s="15">
        <v>9.5500000000000007</v>
      </c>
      <c r="I97" s="15">
        <v>8.1999999999999993</v>
      </c>
      <c r="J97" s="14"/>
      <c r="K97" s="15">
        <v>11.36</v>
      </c>
      <c r="L97" s="15">
        <v>14.05</v>
      </c>
      <c r="M97" s="15">
        <v>18.399999999999999</v>
      </c>
      <c r="N97" s="54"/>
      <c r="O97" s="15">
        <v>46.253041635999999</v>
      </c>
      <c r="P97" s="15">
        <v>175.64625738000001</v>
      </c>
      <c r="Q97" s="15" t="s">
        <v>27</v>
      </c>
      <c r="R97" s="16" t="s">
        <v>26</v>
      </c>
      <c r="S97" s="37" t="s">
        <v>548</v>
      </c>
      <c r="T97" s="10"/>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row>
    <row r="98" spans="2:261" s="12" customFormat="1" ht="65.099999999999994" customHeight="1" x14ac:dyDescent="0.25">
      <c r="B98" s="3"/>
      <c r="C98" s="19" t="s">
        <v>172</v>
      </c>
      <c r="D98" s="17" t="s">
        <v>173</v>
      </c>
      <c r="E98" s="62">
        <v>10.51</v>
      </c>
      <c r="F98" s="17">
        <v>0</v>
      </c>
      <c r="G98" s="14">
        <v>10.29</v>
      </c>
      <c r="H98" s="14">
        <v>7.83</v>
      </c>
      <c r="I98" s="14">
        <v>5.37</v>
      </c>
      <c r="J98" s="14"/>
      <c r="K98" s="14">
        <v>11.09</v>
      </c>
      <c r="L98" s="14">
        <v>16</v>
      </c>
      <c r="M98" s="14">
        <v>23.96</v>
      </c>
      <c r="N98" s="54"/>
      <c r="O98" s="14">
        <v>22.725674809000001</v>
      </c>
      <c r="P98" s="31">
        <v>163.34728670999999</v>
      </c>
      <c r="Q98" s="31" t="s">
        <v>26</v>
      </c>
      <c r="R98" s="17" t="s">
        <v>26</v>
      </c>
      <c r="S98" s="38" t="s">
        <v>549</v>
      </c>
      <c r="T98" s="10"/>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row>
    <row r="99" spans="2:261" s="12" customFormat="1" ht="65.099999999999994" customHeight="1" x14ac:dyDescent="0.25">
      <c r="B99" s="3"/>
      <c r="C99" s="9" t="s">
        <v>174</v>
      </c>
      <c r="D99" s="16" t="s">
        <v>175</v>
      </c>
      <c r="E99" s="61">
        <v>3.56</v>
      </c>
      <c r="F99" s="16">
        <v>0</v>
      </c>
      <c r="G99" s="15">
        <v>3.56</v>
      </c>
      <c r="H99" s="15">
        <v>3.09</v>
      </c>
      <c r="I99" s="15">
        <v>2.62</v>
      </c>
      <c r="J99" s="14"/>
      <c r="K99" s="15">
        <v>3.69</v>
      </c>
      <c r="L99" s="15">
        <v>4.62</v>
      </c>
      <c r="M99" s="15">
        <v>6.13</v>
      </c>
      <c r="N99" s="54"/>
      <c r="O99" s="15">
        <v>26.738243452999999</v>
      </c>
      <c r="P99" s="15">
        <v>17.185682571000001</v>
      </c>
      <c r="Q99" s="15" t="s">
        <v>26</v>
      </c>
      <c r="R99" s="16" t="s">
        <v>26</v>
      </c>
      <c r="S99" s="37" t="s">
        <v>550</v>
      </c>
      <c r="T99" s="10"/>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row>
    <row r="100" spans="2:261" s="12" customFormat="1" ht="65.099999999999994" customHeight="1" x14ac:dyDescent="0.25">
      <c r="B100" s="3"/>
      <c r="C100" s="19" t="s">
        <v>176</v>
      </c>
      <c r="D100" s="17" t="s">
        <v>177</v>
      </c>
      <c r="E100" s="62">
        <v>3.55</v>
      </c>
      <c r="F100" s="17">
        <v>1</v>
      </c>
      <c r="G100" s="14">
        <v>3.43</v>
      </c>
      <c r="H100" s="14">
        <v>2.69</v>
      </c>
      <c r="I100" s="14">
        <v>1.95</v>
      </c>
      <c r="J100" s="14"/>
      <c r="K100" s="14">
        <v>3.61</v>
      </c>
      <c r="L100" s="14">
        <v>5.08</v>
      </c>
      <c r="M100" s="14">
        <v>7.47</v>
      </c>
      <c r="N100" s="54"/>
      <c r="O100" s="14">
        <v>24.320383655000001</v>
      </c>
      <c r="P100" s="31">
        <v>55.841704666999995</v>
      </c>
      <c r="Q100" s="31" t="s">
        <v>26</v>
      </c>
      <c r="R100" s="17" t="s">
        <v>26</v>
      </c>
      <c r="S100" s="38" t="s">
        <v>551</v>
      </c>
      <c r="T100" s="10"/>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row>
    <row r="101" spans="2:261" s="12" customFormat="1" ht="65.099999999999994" customHeight="1" x14ac:dyDescent="0.25">
      <c r="B101" s="3"/>
      <c r="C101" s="9" t="s">
        <v>178</v>
      </c>
      <c r="D101" s="16" t="s">
        <v>179</v>
      </c>
      <c r="E101" s="61">
        <v>4.9400000000000004</v>
      </c>
      <c r="F101" s="16">
        <v>0</v>
      </c>
      <c r="G101" s="15">
        <v>4.83</v>
      </c>
      <c r="H101" s="15">
        <v>2.54</v>
      </c>
      <c r="I101" s="15">
        <v>0.26</v>
      </c>
      <c r="J101" s="14"/>
      <c r="K101" s="15">
        <v>5.27</v>
      </c>
      <c r="L101" s="15">
        <v>9.83</v>
      </c>
      <c r="M101" s="15">
        <v>17.21</v>
      </c>
      <c r="N101" s="54"/>
      <c r="O101" s="15">
        <v>23.297340166000001</v>
      </c>
      <c r="P101" s="15">
        <v>69.567502286000007</v>
      </c>
      <c r="Q101" s="15" t="s">
        <v>26</v>
      </c>
      <c r="R101" s="16" t="s">
        <v>26</v>
      </c>
      <c r="S101" s="37" t="s">
        <v>552</v>
      </c>
      <c r="T101" s="10"/>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row>
    <row r="102" spans="2:261" s="12" customFormat="1" ht="65.099999999999994" customHeight="1" x14ac:dyDescent="0.25">
      <c r="B102" s="3"/>
      <c r="C102" s="19" t="s">
        <v>180</v>
      </c>
      <c r="D102" s="17" t="s">
        <v>181</v>
      </c>
      <c r="E102" s="62" t="s">
        <v>113</v>
      </c>
      <c r="F102" s="17">
        <v>0</v>
      </c>
      <c r="G102" s="14" t="s">
        <v>113</v>
      </c>
      <c r="H102" s="14" t="s">
        <v>113</v>
      </c>
      <c r="I102" s="14" t="s">
        <v>113</v>
      </c>
      <c r="J102" s="14"/>
      <c r="K102" s="14" t="s">
        <v>113</v>
      </c>
      <c r="L102" s="14" t="s">
        <v>113</v>
      </c>
      <c r="M102" s="14" t="s">
        <v>113</v>
      </c>
      <c r="N102" s="54"/>
      <c r="O102" s="14" t="s">
        <v>113</v>
      </c>
      <c r="P102" s="31" t="s">
        <v>113</v>
      </c>
      <c r="Q102" s="31" t="s">
        <v>113</v>
      </c>
      <c r="R102" s="17" t="s">
        <v>113</v>
      </c>
      <c r="S102" s="38" t="s">
        <v>114</v>
      </c>
      <c r="T102" s="10"/>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row>
    <row r="103" spans="2:261" s="12" customFormat="1" ht="65.099999999999994" customHeight="1" x14ac:dyDescent="0.25">
      <c r="B103" s="3"/>
      <c r="C103" s="9" t="s">
        <v>182</v>
      </c>
      <c r="D103" s="16" t="s">
        <v>183</v>
      </c>
      <c r="E103" s="61">
        <v>3.02</v>
      </c>
      <c r="F103" s="16">
        <v>0</v>
      </c>
      <c r="G103" s="15">
        <v>3.02</v>
      </c>
      <c r="H103" s="15">
        <v>2.66</v>
      </c>
      <c r="I103" s="15">
        <v>2.31</v>
      </c>
      <c r="J103" s="14"/>
      <c r="K103" s="15">
        <v>3.19</v>
      </c>
      <c r="L103" s="15">
        <v>3.89</v>
      </c>
      <c r="M103" s="15">
        <v>5.03</v>
      </c>
      <c r="N103" s="54"/>
      <c r="O103" s="15">
        <v>29.645889417999999</v>
      </c>
      <c r="P103" s="15">
        <v>9.3466394285999996</v>
      </c>
      <c r="Q103" s="15" t="s">
        <v>26</v>
      </c>
      <c r="R103" s="16" t="s">
        <v>26</v>
      </c>
      <c r="S103" s="37" t="s">
        <v>553</v>
      </c>
      <c r="T103" s="10"/>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row>
    <row r="104" spans="2:261" s="12" customFormat="1" ht="65.099999999999994" customHeight="1" x14ac:dyDescent="0.25">
      <c r="B104" s="3"/>
      <c r="C104" s="19" t="s">
        <v>184</v>
      </c>
      <c r="D104" s="17" t="s">
        <v>185</v>
      </c>
      <c r="E104" s="62">
        <v>21.52</v>
      </c>
      <c r="F104" s="17">
        <v>0</v>
      </c>
      <c r="G104" s="14">
        <v>21.33</v>
      </c>
      <c r="H104" s="14">
        <v>18.05</v>
      </c>
      <c r="I104" s="14">
        <v>14.78</v>
      </c>
      <c r="J104" s="14"/>
      <c r="K104" s="14">
        <v>22.17</v>
      </c>
      <c r="L104" s="14">
        <v>28.71</v>
      </c>
      <c r="M104" s="14">
        <v>39.299999999999997</v>
      </c>
      <c r="N104" s="54"/>
      <c r="O104" s="14">
        <v>32.285307324000001</v>
      </c>
      <c r="P104" s="31">
        <v>152.14018361999999</v>
      </c>
      <c r="Q104" s="31" t="s">
        <v>26</v>
      </c>
      <c r="R104" s="17" t="s">
        <v>26</v>
      </c>
      <c r="S104" s="38" t="s">
        <v>554</v>
      </c>
      <c r="T104" s="10"/>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row>
    <row r="105" spans="2:261" s="12" customFormat="1" ht="65.099999999999994" customHeight="1" x14ac:dyDescent="0.25">
      <c r="B105" s="3"/>
      <c r="C105" s="9" t="s">
        <v>186</v>
      </c>
      <c r="D105" s="16" t="s">
        <v>187</v>
      </c>
      <c r="E105" s="61">
        <v>22.2</v>
      </c>
      <c r="F105" s="16">
        <v>0</v>
      </c>
      <c r="G105" s="15">
        <v>21.83</v>
      </c>
      <c r="H105" s="15">
        <v>17.21</v>
      </c>
      <c r="I105" s="15">
        <v>12.6</v>
      </c>
      <c r="J105" s="14"/>
      <c r="K105" s="15">
        <v>22.73</v>
      </c>
      <c r="L105" s="15">
        <v>31.95</v>
      </c>
      <c r="M105" s="15">
        <v>46.87</v>
      </c>
      <c r="N105" s="54"/>
      <c r="O105" s="15">
        <v>20.280389879000001</v>
      </c>
      <c r="P105" s="15">
        <v>188.38581695000002</v>
      </c>
      <c r="Q105" s="15" t="s">
        <v>26</v>
      </c>
      <c r="R105" s="16" t="s">
        <v>26</v>
      </c>
      <c r="S105" s="37" t="s">
        <v>555</v>
      </c>
      <c r="T105" s="10"/>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row>
    <row r="106" spans="2:261" s="12" customFormat="1" ht="65.099999999999994" customHeight="1" x14ac:dyDescent="0.25">
      <c r="B106" s="3"/>
      <c r="C106" s="19" t="s">
        <v>188</v>
      </c>
      <c r="D106" s="17" t="s">
        <v>189</v>
      </c>
      <c r="E106" s="62">
        <v>69.5</v>
      </c>
      <c r="F106" s="17">
        <v>1</v>
      </c>
      <c r="G106" s="14">
        <v>69.5</v>
      </c>
      <c r="H106" s="14">
        <v>53.08</v>
      </c>
      <c r="I106" s="14">
        <v>36.67</v>
      </c>
      <c r="J106" s="14"/>
      <c r="K106" s="14">
        <v>83.9</v>
      </c>
      <c r="L106" s="14">
        <v>116.72</v>
      </c>
      <c r="M106" s="14">
        <v>169.84</v>
      </c>
      <c r="N106" s="54"/>
      <c r="O106" s="14">
        <v>32.700946524000003</v>
      </c>
      <c r="P106" s="31">
        <v>40.474253417</v>
      </c>
      <c r="Q106" s="31" t="s">
        <v>26</v>
      </c>
      <c r="R106" s="17" t="s">
        <v>26</v>
      </c>
      <c r="S106" s="38" t="s">
        <v>556</v>
      </c>
      <c r="T106" s="10"/>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row>
    <row r="107" spans="2:261" s="12" customFormat="1" ht="65.099999999999994" customHeight="1" x14ac:dyDescent="0.25">
      <c r="B107" s="3"/>
      <c r="C107" s="9" t="s">
        <v>190</v>
      </c>
      <c r="D107" s="16" t="s">
        <v>191</v>
      </c>
      <c r="E107" s="61">
        <v>14.75</v>
      </c>
      <c r="F107" s="16">
        <v>6</v>
      </c>
      <c r="G107" s="15">
        <v>13.93</v>
      </c>
      <c r="H107" s="15">
        <v>11.55</v>
      </c>
      <c r="I107" s="15">
        <v>9.17</v>
      </c>
      <c r="J107" s="14"/>
      <c r="K107" s="15">
        <v>14.89</v>
      </c>
      <c r="L107" s="15">
        <v>19.64</v>
      </c>
      <c r="M107" s="15">
        <v>27.32</v>
      </c>
      <c r="N107" s="54"/>
      <c r="O107" s="15">
        <v>37.595067159000003</v>
      </c>
      <c r="P107" s="15">
        <v>37.706047904999998</v>
      </c>
      <c r="Q107" s="15" t="s">
        <v>27</v>
      </c>
      <c r="R107" s="16" t="s">
        <v>26</v>
      </c>
      <c r="S107" s="37" t="s">
        <v>557</v>
      </c>
      <c r="T107" s="10"/>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row>
    <row r="108" spans="2:261" s="12" customFormat="1" ht="65.099999999999994" customHeight="1" x14ac:dyDescent="0.25">
      <c r="B108" s="3"/>
      <c r="C108" s="19" t="s">
        <v>192</v>
      </c>
      <c r="D108" s="17" t="s">
        <v>449</v>
      </c>
      <c r="E108" s="62">
        <v>22.15</v>
      </c>
      <c r="F108" s="17">
        <v>2</v>
      </c>
      <c r="G108" s="14">
        <v>21.76</v>
      </c>
      <c r="H108" s="14">
        <v>16.510000000000002</v>
      </c>
      <c r="I108" s="14">
        <v>11.27</v>
      </c>
      <c r="J108" s="14"/>
      <c r="K108" s="14">
        <v>22.37</v>
      </c>
      <c r="L108" s="14">
        <v>32.85</v>
      </c>
      <c r="M108" s="14">
        <v>49.81</v>
      </c>
      <c r="N108" s="54"/>
      <c r="O108" s="14">
        <v>27.303160925</v>
      </c>
      <c r="P108" s="31">
        <v>163.24088092</v>
      </c>
      <c r="Q108" s="31" t="s">
        <v>26</v>
      </c>
      <c r="R108" s="17" t="s">
        <v>26</v>
      </c>
      <c r="S108" s="38" t="s">
        <v>558</v>
      </c>
      <c r="T108" s="10"/>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row>
    <row r="109" spans="2:261" s="12" customFormat="1" ht="65.099999999999994" customHeight="1" x14ac:dyDescent="0.25">
      <c r="B109" s="3"/>
      <c r="C109" s="9" t="s">
        <v>193</v>
      </c>
      <c r="D109" s="16" t="s">
        <v>194</v>
      </c>
      <c r="E109" s="61">
        <v>8.51</v>
      </c>
      <c r="F109" s="16">
        <v>0</v>
      </c>
      <c r="G109" s="15">
        <v>8.4499999999999993</v>
      </c>
      <c r="H109" s="15">
        <v>7.31</v>
      </c>
      <c r="I109" s="15">
        <v>6.17</v>
      </c>
      <c r="J109" s="14"/>
      <c r="K109" s="15">
        <v>9.02</v>
      </c>
      <c r="L109" s="15">
        <v>11.29</v>
      </c>
      <c r="M109" s="15">
        <v>14.97</v>
      </c>
      <c r="N109" s="54"/>
      <c r="O109" s="15">
        <v>25.865476977</v>
      </c>
      <c r="P109" s="15">
        <v>13.995830428</v>
      </c>
      <c r="Q109" s="15" t="s">
        <v>26</v>
      </c>
      <c r="R109" s="16" t="s">
        <v>26</v>
      </c>
      <c r="S109" s="37" t="s">
        <v>559</v>
      </c>
      <c r="T109" s="10"/>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row>
    <row r="110" spans="2:261" s="12" customFormat="1" ht="65.099999999999994" customHeight="1" x14ac:dyDescent="0.25">
      <c r="B110" s="3"/>
      <c r="C110" s="19" t="s">
        <v>195</v>
      </c>
      <c r="D110" s="17" t="s">
        <v>196</v>
      </c>
      <c r="E110" s="62">
        <v>6.93</v>
      </c>
      <c r="F110" s="17">
        <v>0</v>
      </c>
      <c r="G110" s="14">
        <v>6.93</v>
      </c>
      <c r="H110" s="14">
        <v>6.41</v>
      </c>
      <c r="I110" s="14">
        <v>5.89</v>
      </c>
      <c r="J110" s="14"/>
      <c r="K110" s="14">
        <v>7.14</v>
      </c>
      <c r="L110" s="14">
        <v>8.17</v>
      </c>
      <c r="M110" s="14">
        <v>9.84</v>
      </c>
      <c r="N110" s="54"/>
      <c r="O110" s="14">
        <v>24.468286403</v>
      </c>
      <c r="P110" s="31">
        <v>10.171392761</v>
      </c>
      <c r="Q110" s="31" t="s">
        <v>26</v>
      </c>
      <c r="R110" s="17" t="s">
        <v>26</v>
      </c>
      <c r="S110" s="38" t="s">
        <v>560</v>
      </c>
      <c r="T110" s="10"/>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row>
    <row r="111" spans="2:261" s="12" customFormat="1" ht="65.099999999999994" customHeight="1" x14ac:dyDescent="0.25">
      <c r="B111" s="3"/>
      <c r="C111" s="9" t="s">
        <v>197</v>
      </c>
      <c r="D111" s="16" t="s">
        <v>198</v>
      </c>
      <c r="E111" s="61">
        <v>55.5</v>
      </c>
      <c r="F111" s="16">
        <v>0</v>
      </c>
      <c r="G111" s="15">
        <v>55.26</v>
      </c>
      <c r="H111" s="15">
        <v>48.19</v>
      </c>
      <c r="I111" s="15">
        <v>41.13</v>
      </c>
      <c r="J111" s="14"/>
      <c r="K111" s="15">
        <v>57.17</v>
      </c>
      <c r="L111" s="15">
        <v>71.290000000000006</v>
      </c>
      <c r="M111" s="15">
        <v>94.15</v>
      </c>
      <c r="N111" s="54"/>
      <c r="O111" s="15">
        <v>19.948601989</v>
      </c>
      <c r="P111" s="15">
        <v>76.653725332999997</v>
      </c>
      <c r="Q111" s="15" t="s">
        <v>26</v>
      </c>
      <c r="R111" s="16" t="s">
        <v>26</v>
      </c>
      <c r="S111" s="37" t="s">
        <v>561</v>
      </c>
      <c r="T111" s="10"/>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row>
    <row r="112" spans="2:261" s="12" customFormat="1" ht="65.099999999999994" customHeight="1" x14ac:dyDescent="0.25">
      <c r="B112" s="3"/>
      <c r="C112" s="19" t="s">
        <v>199</v>
      </c>
      <c r="D112" s="17" t="s">
        <v>200</v>
      </c>
      <c r="E112" s="62">
        <v>24.9</v>
      </c>
      <c r="F112" s="17">
        <v>0</v>
      </c>
      <c r="G112" s="14">
        <v>24.81</v>
      </c>
      <c r="H112" s="14">
        <v>23.12</v>
      </c>
      <c r="I112" s="14">
        <v>21.44</v>
      </c>
      <c r="J112" s="14"/>
      <c r="K112" s="14">
        <v>25.59</v>
      </c>
      <c r="L112" s="14">
        <v>28.95</v>
      </c>
      <c r="M112" s="14">
        <v>34.4</v>
      </c>
      <c r="N112" s="54"/>
      <c r="O112" s="14">
        <v>18.672167646999998</v>
      </c>
      <c r="P112" s="31">
        <v>179.9784779</v>
      </c>
      <c r="Q112" s="31" t="s">
        <v>26</v>
      </c>
      <c r="R112" s="17" t="s">
        <v>26</v>
      </c>
      <c r="S112" s="38" t="s">
        <v>562</v>
      </c>
      <c r="T112" s="10"/>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row>
    <row r="113" spans="2:261" s="12" customFormat="1" ht="65.099999999999994" customHeight="1" x14ac:dyDescent="0.25">
      <c r="B113" s="3"/>
      <c r="C113" s="9" t="s">
        <v>201</v>
      </c>
      <c r="D113" s="16" t="s">
        <v>202</v>
      </c>
      <c r="E113" s="61">
        <v>12.85</v>
      </c>
      <c r="F113" s="16">
        <v>0</v>
      </c>
      <c r="G113" s="15">
        <v>12.75</v>
      </c>
      <c r="H113" s="15">
        <v>11.34</v>
      </c>
      <c r="I113" s="15">
        <v>9.94</v>
      </c>
      <c r="J113" s="14"/>
      <c r="K113" s="15">
        <v>13.01</v>
      </c>
      <c r="L113" s="15">
        <v>15.81</v>
      </c>
      <c r="M113" s="15">
        <v>20.34</v>
      </c>
      <c r="N113" s="54"/>
      <c r="O113" s="15">
        <v>20.094381688999999</v>
      </c>
      <c r="P113" s="15">
        <v>726.12865309999995</v>
      </c>
      <c r="Q113" s="15" t="s">
        <v>26</v>
      </c>
      <c r="R113" s="16" t="s">
        <v>26</v>
      </c>
      <c r="S113" s="37" t="s">
        <v>563</v>
      </c>
      <c r="T113" s="10"/>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row>
    <row r="114" spans="2:261" s="12" customFormat="1" ht="65.099999999999994" customHeight="1" x14ac:dyDescent="0.25">
      <c r="B114" s="3"/>
      <c r="C114" s="19" t="s">
        <v>203</v>
      </c>
      <c r="D114" s="17" t="s">
        <v>204</v>
      </c>
      <c r="E114" s="62">
        <v>44.05</v>
      </c>
      <c r="F114" s="17">
        <v>4</v>
      </c>
      <c r="G114" s="14">
        <v>43.87</v>
      </c>
      <c r="H114" s="14">
        <v>39.18</v>
      </c>
      <c r="I114" s="14">
        <v>34.5</v>
      </c>
      <c r="J114" s="14"/>
      <c r="K114" s="14">
        <v>44.56</v>
      </c>
      <c r="L114" s="14">
        <v>53.92</v>
      </c>
      <c r="M114" s="14">
        <v>69.069999999999993</v>
      </c>
      <c r="N114" s="54"/>
      <c r="O114" s="14">
        <v>22.694029738000001</v>
      </c>
      <c r="P114" s="31">
        <v>153.87019309999999</v>
      </c>
      <c r="Q114" s="31" t="s">
        <v>27</v>
      </c>
      <c r="R114" s="17" t="s">
        <v>26</v>
      </c>
      <c r="S114" s="38" t="s">
        <v>564</v>
      </c>
      <c r="T114" s="10"/>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row>
    <row r="115" spans="2:261" s="12" customFormat="1" ht="65.099999999999994" customHeight="1" x14ac:dyDescent="0.25">
      <c r="B115" s="3"/>
      <c r="C115" s="9" t="s">
        <v>203</v>
      </c>
      <c r="D115" s="16" t="s">
        <v>205</v>
      </c>
      <c r="E115" s="61">
        <v>39.54</v>
      </c>
      <c r="F115" s="16">
        <v>0</v>
      </c>
      <c r="G115" s="15">
        <v>39.4</v>
      </c>
      <c r="H115" s="15">
        <v>35.21</v>
      </c>
      <c r="I115" s="15">
        <v>31.03</v>
      </c>
      <c r="J115" s="14"/>
      <c r="K115" s="15">
        <v>40.090000000000003</v>
      </c>
      <c r="L115" s="15">
        <v>48.45</v>
      </c>
      <c r="M115" s="15">
        <v>61.98</v>
      </c>
      <c r="N115" s="54"/>
      <c r="O115" s="15">
        <v>20.867044774</v>
      </c>
      <c r="P115" s="15">
        <v>2202.1897012999998</v>
      </c>
      <c r="Q115" s="15" t="s">
        <v>26</v>
      </c>
      <c r="R115" s="16" t="s">
        <v>26</v>
      </c>
      <c r="S115" s="37" t="s">
        <v>565</v>
      </c>
      <c r="T115" s="13"/>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row>
    <row r="116" spans="2:261" s="12" customFormat="1" ht="65.099999999999994" customHeight="1" x14ac:dyDescent="0.25">
      <c r="B116" s="3"/>
      <c r="C116" s="19" t="s">
        <v>566</v>
      </c>
      <c r="D116" s="17" t="s">
        <v>567</v>
      </c>
      <c r="E116" s="62">
        <v>2.2000000000000002</v>
      </c>
      <c r="F116" s="17">
        <v>3</v>
      </c>
      <c r="G116" s="14">
        <v>2.06</v>
      </c>
      <c r="H116" s="14">
        <v>1.65</v>
      </c>
      <c r="I116" s="14">
        <v>1.25</v>
      </c>
      <c r="J116" s="14"/>
      <c r="K116" s="14">
        <v>2.23</v>
      </c>
      <c r="L116" s="14">
        <v>3.03</v>
      </c>
      <c r="M116" s="14">
        <v>4.33</v>
      </c>
      <c r="N116" s="54"/>
      <c r="O116" s="14">
        <v>26.192244232</v>
      </c>
      <c r="P116" s="31">
        <v>3.9394497618999997</v>
      </c>
      <c r="Q116" s="31" t="s">
        <v>26</v>
      </c>
      <c r="R116" s="17" t="s">
        <v>26</v>
      </c>
      <c r="S116" s="38" t="s">
        <v>568</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row>
    <row r="117" spans="2:261" s="12" customFormat="1" ht="65.099999999999994" customHeight="1" x14ac:dyDescent="0.25">
      <c r="B117" s="3"/>
      <c r="C117" s="9" t="s">
        <v>206</v>
      </c>
      <c r="D117" s="16" t="s">
        <v>207</v>
      </c>
      <c r="E117" s="61">
        <v>65</v>
      </c>
      <c r="F117" s="16">
        <v>5</v>
      </c>
      <c r="G117" s="15">
        <v>63.63</v>
      </c>
      <c r="H117" s="15">
        <v>57.94</v>
      </c>
      <c r="I117" s="15">
        <v>52.25</v>
      </c>
      <c r="J117" s="14"/>
      <c r="K117" s="15">
        <v>73</v>
      </c>
      <c r="L117" s="15">
        <v>84.37</v>
      </c>
      <c r="M117" s="15">
        <v>102.78</v>
      </c>
      <c r="N117" s="54"/>
      <c r="O117" s="15">
        <v>54.53190043</v>
      </c>
      <c r="P117" s="15">
        <v>150.55970680999999</v>
      </c>
      <c r="Q117" s="15" t="s">
        <v>26</v>
      </c>
      <c r="R117" s="16" t="s">
        <v>27</v>
      </c>
      <c r="S117" s="37" t="s">
        <v>569</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row>
    <row r="118" spans="2:261" s="12" customFormat="1" ht="65.099999999999994" customHeight="1" x14ac:dyDescent="0.25">
      <c r="B118" s="3"/>
      <c r="C118" s="19" t="s">
        <v>208</v>
      </c>
      <c r="D118" s="17" t="s">
        <v>209</v>
      </c>
      <c r="E118" s="62">
        <v>8.6999999999999993</v>
      </c>
      <c r="F118" s="17">
        <v>0</v>
      </c>
      <c r="G118" s="14">
        <v>8.65</v>
      </c>
      <c r="H118" s="14">
        <v>6.8</v>
      </c>
      <c r="I118" s="14">
        <v>4.95</v>
      </c>
      <c r="J118" s="14"/>
      <c r="K118" s="14">
        <v>9.65</v>
      </c>
      <c r="L118" s="14">
        <v>13.34</v>
      </c>
      <c r="M118" s="14">
        <v>19.309999999999999</v>
      </c>
      <c r="N118" s="54"/>
      <c r="O118" s="14">
        <v>21.679486131000001</v>
      </c>
      <c r="P118" s="31">
        <v>71.324418999999992</v>
      </c>
      <c r="Q118" s="31" t="s">
        <v>26</v>
      </c>
      <c r="R118" s="17" t="s">
        <v>26</v>
      </c>
      <c r="S118" s="38" t="s">
        <v>570</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row>
    <row r="119" spans="2:261" s="12" customFormat="1" ht="65.099999999999994" customHeight="1" x14ac:dyDescent="0.25">
      <c r="B119" s="3"/>
      <c r="C119" s="9" t="s">
        <v>210</v>
      </c>
      <c r="D119" s="16" t="s">
        <v>211</v>
      </c>
      <c r="E119" s="61">
        <v>184.41</v>
      </c>
      <c r="F119" s="16">
        <v>9</v>
      </c>
      <c r="G119" s="15">
        <v>183.04</v>
      </c>
      <c r="H119" s="15">
        <v>174.47</v>
      </c>
      <c r="I119" s="15">
        <v>165.9</v>
      </c>
      <c r="J119" s="14"/>
      <c r="K119" s="15">
        <v>186.2</v>
      </c>
      <c r="L119" s="15">
        <v>203.33</v>
      </c>
      <c r="M119" s="15">
        <v>231.07</v>
      </c>
      <c r="N119" s="54"/>
      <c r="O119" s="15">
        <v>71.622227029000001</v>
      </c>
      <c r="P119" s="15">
        <v>8.2960002714000005</v>
      </c>
      <c r="Q119" s="15" t="s">
        <v>27</v>
      </c>
      <c r="R119" s="16" t="s">
        <v>27</v>
      </c>
      <c r="S119" s="37" t="s">
        <v>571</v>
      </c>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row>
    <row r="120" spans="2:261" s="12" customFormat="1" ht="65.099999999999994" customHeight="1" x14ac:dyDescent="0.25">
      <c r="B120" s="3"/>
      <c r="C120" s="19" t="s">
        <v>212</v>
      </c>
      <c r="D120" s="17" t="s">
        <v>213</v>
      </c>
      <c r="E120" s="62">
        <v>5.26</v>
      </c>
      <c r="F120" s="17">
        <v>0</v>
      </c>
      <c r="G120" s="14">
        <v>5.24</v>
      </c>
      <c r="H120" s="14">
        <v>2.71</v>
      </c>
      <c r="I120" s="14">
        <v>0.19</v>
      </c>
      <c r="J120" s="14"/>
      <c r="K120" s="14">
        <v>5.92</v>
      </c>
      <c r="L120" s="14">
        <v>10.96</v>
      </c>
      <c r="M120" s="14">
        <v>19.12</v>
      </c>
      <c r="N120" s="54"/>
      <c r="O120" s="14">
        <v>25.265469739</v>
      </c>
      <c r="P120" s="31">
        <v>29.725817524</v>
      </c>
      <c r="Q120" s="31" t="s">
        <v>26</v>
      </c>
      <c r="R120" s="17" t="s">
        <v>26</v>
      </c>
      <c r="S120" s="38" t="s">
        <v>572</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row>
    <row r="121" spans="2:261" s="12" customFormat="1" ht="65.099999999999994" customHeight="1" x14ac:dyDescent="0.25">
      <c r="B121" s="3"/>
      <c r="C121" s="9" t="s">
        <v>214</v>
      </c>
      <c r="D121" s="16" t="s">
        <v>215</v>
      </c>
      <c r="E121" s="61">
        <v>6.4</v>
      </c>
      <c r="F121" s="16">
        <v>0</v>
      </c>
      <c r="G121" s="15">
        <v>6.3</v>
      </c>
      <c r="H121" s="15">
        <v>5.53</v>
      </c>
      <c r="I121" s="15">
        <v>4.76</v>
      </c>
      <c r="J121" s="14"/>
      <c r="K121" s="15">
        <v>6.64</v>
      </c>
      <c r="L121" s="15">
        <v>8.17</v>
      </c>
      <c r="M121" s="15">
        <v>10.66</v>
      </c>
      <c r="N121" s="54"/>
      <c r="O121" s="15">
        <v>34.976864532999997</v>
      </c>
      <c r="P121" s="15">
        <v>17.650583999999998</v>
      </c>
      <c r="Q121" s="15" t="s">
        <v>26</v>
      </c>
      <c r="R121" s="16" t="s">
        <v>26</v>
      </c>
      <c r="S121" s="37" t="s">
        <v>573</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row>
    <row r="122" spans="2:261" s="12" customFormat="1" ht="65.099999999999994" customHeight="1" x14ac:dyDescent="0.25">
      <c r="B122" s="3"/>
      <c r="C122" s="19" t="s">
        <v>216</v>
      </c>
      <c r="D122" s="17" t="s">
        <v>574</v>
      </c>
      <c r="E122" s="62">
        <v>3.52</v>
      </c>
      <c r="F122" s="17">
        <v>0</v>
      </c>
      <c r="G122" s="14">
        <v>3.48</v>
      </c>
      <c r="H122" s="14">
        <v>3.21</v>
      </c>
      <c r="I122" s="14">
        <v>2.95</v>
      </c>
      <c r="J122" s="14"/>
      <c r="K122" s="14">
        <v>3.65</v>
      </c>
      <c r="L122" s="14">
        <v>4.17</v>
      </c>
      <c r="M122" s="14">
        <v>5.0199999999999996</v>
      </c>
      <c r="N122" s="54"/>
      <c r="O122" s="14">
        <v>33.072836463999998</v>
      </c>
      <c r="P122" s="31">
        <v>3.9203829047999998</v>
      </c>
      <c r="Q122" s="31" t="s">
        <v>26</v>
      </c>
      <c r="R122" s="17" t="s">
        <v>26</v>
      </c>
      <c r="S122" s="38" t="s">
        <v>575</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row>
    <row r="123" spans="2:261" s="12" customFormat="1" ht="65.099999999999994" customHeight="1" x14ac:dyDescent="0.25">
      <c r="B123" s="3"/>
      <c r="C123" s="9" t="s">
        <v>216</v>
      </c>
      <c r="D123" s="16" t="s">
        <v>217</v>
      </c>
      <c r="E123" s="61">
        <v>3.44</v>
      </c>
      <c r="F123" s="16">
        <v>0</v>
      </c>
      <c r="G123" s="15">
        <v>3.44</v>
      </c>
      <c r="H123" s="15">
        <v>3.25</v>
      </c>
      <c r="I123" s="15">
        <v>3.07</v>
      </c>
      <c r="J123" s="14"/>
      <c r="K123" s="15">
        <v>3.54</v>
      </c>
      <c r="L123" s="15">
        <v>3.9</v>
      </c>
      <c r="M123" s="15">
        <v>4.49</v>
      </c>
      <c r="N123" s="54"/>
      <c r="O123" s="15">
        <v>27.663141355</v>
      </c>
      <c r="P123" s="15">
        <v>20.739796999999999</v>
      </c>
      <c r="Q123" s="15" t="s">
        <v>26</v>
      </c>
      <c r="R123" s="16" t="s">
        <v>26</v>
      </c>
      <c r="S123" s="37" t="s">
        <v>576</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row>
    <row r="124" spans="2:261" s="12" customFormat="1" ht="65.099999999999994" customHeight="1" x14ac:dyDescent="0.25">
      <c r="B124" s="3"/>
      <c r="C124" s="19" t="s">
        <v>216</v>
      </c>
      <c r="D124" s="17" t="s">
        <v>218</v>
      </c>
      <c r="E124" s="62">
        <v>17.37</v>
      </c>
      <c r="F124" s="17">
        <v>0</v>
      </c>
      <c r="G124" s="14">
        <v>17.25</v>
      </c>
      <c r="H124" s="14">
        <v>16.260000000000002</v>
      </c>
      <c r="I124" s="14">
        <v>15.27</v>
      </c>
      <c r="J124" s="14"/>
      <c r="K124" s="14">
        <v>17.79</v>
      </c>
      <c r="L124" s="14">
        <v>19.760000000000002</v>
      </c>
      <c r="M124" s="14">
        <v>22.96</v>
      </c>
      <c r="N124" s="54"/>
      <c r="O124" s="14">
        <v>31.098250737000001</v>
      </c>
      <c r="P124" s="31">
        <v>149.05920114</v>
      </c>
      <c r="Q124" s="31" t="s">
        <v>26</v>
      </c>
      <c r="R124" s="17" t="s">
        <v>26</v>
      </c>
      <c r="S124" s="38" t="s">
        <v>577</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row>
    <row r="125" spans="2:261" s="12" customFormat="1" ht="65.099999999999994" customHeight="1" x14ac:dyDescent="0.25">
      <c r="B125" s="3"/>
      <c r="C125" s="9" t="s">
        <v>219</v>
      </c>
      <c r="D125" s="16" t="s">
        <v>220</v>
      </c>
      <c r="E125" s="61">
        <v>7.61</v>
      </c>
      <c r="F125" s="16">
        <v>0</v>
      </c>
      <c r="G125" s="15">
        <v>7.48</v>
      </c>
      <c r="H125" s="15">
        <v>4.78</v>
      </c>
      <c r="I125" s="15">
        <v>2.09</v>
      </c>
      <c r="J125" s="14"/>
      <c r="K125" s="15">
        <v>8.1300000000000008</v>
      </c>
      <c r="L125" s="15">
        <v>13.51</v>
      </c>
      <c r="M125" s="15">
        <v>22.23</v>
      </c>
      <c r="N125" s="54"/>
      <c r="O125" s="15">
        <v>20.938289652000002</v>
      </c>
      <c r="P125" s="15">
        <v>24.142385714</v>
      </c>
      <c r="Q125" s="15" t="s">
        <v>26</v>
      </c>
      <c r="R125" s="16" t="s">
        <v>26</v>
      </c>
      <c r="S125" s="37" t="s">
        <v>578</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row>
    <row r="126" spans="2:261" s="12" customFormat="1" ht="65.099999999999994" customHeight="1" x14ac:dyDescent="0.25">
      <c r="B126" s="3"/>
      <c r="C126" s="19" t="s">
        <v>221</v>
      </c>
      <c r="D126" s="17" t="s">
        <v>222</v>
      </c>
      <c r="E126" s="62">
        <v>2.38</v>
      </c>
      <c r="F126" s="17">
        <v>2</v>
      </c>
      <c r="G126" s="14">
        <v>2.2999999999999998</v>
      </c>
      <c r="H126" s="14">
        <v>1.72</v>
      </c>
      <c r="I126" s="14">
        <v>1.1499999999999999</v>
      </c>
      <c r="J126" s="14"/>
      <c r="K126" s="14">
        <v>2.46</v>
      </c>
      <c r="L126" s="14">
        <v>3.6</v>
      </c>
      <c r="M126" s="14">
        <v>5.45</v>
      </c>
      <c r="N126" s="54"/>
      <c r="O126" s="14">
        <v>13.544031651999999</v>
      </c>
      <c r="P126" s="31">
        <v>20.833427285999999</v>
      </c>
      <c r="Q126" s="31" t="s">
        <v>26</v>
      </c>
      <c r="R126" s="17" t="s">
        <v>26</v>
      </c>
      <c r="S126" s="38" t="s">
        <v>579</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row>
    <row r="127" spans="2:261" s="12" customFormat="1" ht="65.099999999999994" customHeight="1" x14ac:dyDescent="0.25">
      <c r="B127" s="3"/>
      <c r="C127" s="9" t="s">
        <v>223</v>
      </c>
      <c r="D127" s="16" t="s">
        <v>224</v>
      </c>
      <c r="E127" s="61">
        <v>29.03</v>
      </c>
      <c r="F127" s="16">
        <v>0</v>
      </c>
      <c r="G127" s="15">
        <v>28.43</v>
      </c>
      <c r="H127" s="15">
        <v>19.57</v>
      </c>
      <c r="I127" s="15">
        <v>10.71</v>
      </c>
      <c r="J127" s="14"/>
      <c r="K127" s="15">
        <v>30.2</v>
      </c>
      <c r="L127" s="15">
        <v>47.91</v>
      </c>
      <c r="M127" s="15">
        <v>76.569999999999993</v>
      </c>
      <c r="N127" s="54"/>
      <c r="O127" s="15">
        <v>19.309688143999999</v>
      </c>
      <c r="P127" s="15">
        <v>959.10724571000003</v>
      </c>
      <c r="Q127" s="15" t="s">
        <v>26</v>
      </c>
      <c r="R127" s="16" t="s">
        <v>26</v>
      </c>
      <c r="S127" s="37" t="s">
        <v>580</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row>
    <row r="128" spans="2:261" s="12" customFormat="1" ht="65.099999999999994" customHeight="1" x14ac:dyDescent="0.25">
      <c r="B128" s="3"/>
      <c r="C128" s="19" t="s">
        <v>225</v>
      </c>
      <c r="D128" s="17" t="s">
        <v>226</v>
      </c>
      <c r="E128" s="62">
        <v>19.829999999999998</v>
      </c>
      <c r="F128" s="17">
        <v>0</v>
      </c>
      <c r="G128" s="14">
        <v>19.72</v>
      </c>
      <c r="H128" s="14">
        <v>16.07</v>
      </c>
      <c r="I128" s="14">
        <v>12.42</v>
      </c>
      <c r="J128" s="14"/>
      <c r="K128" s="14">
        <v>21.57</v>
      </c>
      <c r="L128" s="14">
        <v>28.86</v>
      </c>
      <c r="M128" s="14">
        <v>40.67</v>
      </c>
      <c r="N128" s="54"/>
      <c r="O128" s="14">
        <v>23.041883865999999</v>
      </c>
      <c r="P128" s="31">
        <v>28.57123181</v>
      </c>
      <c r="Q128" s="31" t="s">
        <v>26</v>
      </c>
      <c r="R128" s="17" t="s">
        <v>26</v>
      </c>
      <c r="S128" s="38" t="s">
        <v>581</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row>
    <row r="129" spans="2:261" s="12" customFormat="1" ht="65.099999999999994" customHeight="1" x14ac:dyDescent="0.25">
      <c r="B129" s="3"/>
      <c r="C129" s="9" t="s">
        <v>227</v>
      </c>
      <c r="D129" s="16" t="s">
        <v>228</v>
      </c>
      <c r="E129" s="61">
        <v>9.3800000000000008</v>
      </c>
      <c r="F129" s="16">
        <v>0</v>
      </c>
      <c r="G129" s="15">
        <v>9.23</v>
      </c>
      <c r="H129" s="15">
        <v>7.22</v>
      </c>
      <c r="I129" s="15">
        <v>5.21</v>
      </c>
      <c r="J129" s="14"/>
      <c r="K129" s="15">
        <v>9.74</v>
      </c>
      <c r="L129" s="15">
        <v>13.75</v>
      </c>
      <c r="M129" s="15">
        <v>20.25</v>
      </c>
      <c r="N129" s="54"/>
      <c r="O129" s="15">
        <v>24.606548305</v>
      </c>
      <c r="P129" s="15">
        <v>440.77895728999999</v>
      </c>
      <c r="Q129" s="15" t="s">
        <v>26</v>
      </c>
      <c r="R129" s="16" t="s">
        <v>26</v>
      </c>
      <c r="S129" s="37" t="s">
        <v>582</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row>
    <row r="130" spans="2:261" s="12" customFormat="1" ht="65.099999999999994" customHeight="1" x14ac:dyDescent="0.25">
      <c r="B130" s="3"/>
      <c r="C130" s="19" t="s">
        <v>229</v>
      </c>
      <c r="D130" s="17" t="s">
        <v>230</v>
      </c>
      <c r="E130" s="62">
        <v>3.24</v>
      </c>
      <c r="F130" s="17">
        <v>0</v>
      </c>
      <c r="G130" s="14">
        <v>3.16</v>
      </c>
      <c r="H130" s="14">
        <v>2.33</v>
      </c>
      <c r="I130" s="14">
        <v>1.5</v>
      </c>
      <c r="J130" s="14"/>
      <c r="K130" s="14">
        <v>3.5</v>
      </c>
      <c r="L130" s="14">
        <v>5.15</v>
      </c>
      <c r="M130" s="14">
        <v>7.82</v>
      </c>
      <c r="N130" s="54"/>
      <c r="O130" s="14">
        <v>20.566180361000001</v>
      </c>
      <c r="P130" s="31">
        <v>28.277218238</v>
      </c>
      <c r="Q130" s="31" t="s">
        <v>26</v>
      </c>
      <c r="R130" s="17" t="s">
        <v>26</v>
      </c>
      <c r="S130" s="38" t="s">
        <v>583</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row>
    <row r="131" spans="2:261" s="12" customFormat="1" ht="65.099999999999994" customHeight="1" x14ac:dyDescent="0.25">
      <c r="B131" s="3"/>
      <c r="C131" s="9" t="s">
        <v>231</v>
      </c>
      <c r="D131" s="16" t="s">
        <v>232</v>
      </c>
      <c r="E131" s="61">
        <v>15.66</v>
      </c>
      <c r="F131" s="16">
        <v>0</v>
      </c>
      <c r="G131" s="15">
        <v>15.5</v>
      </c>
      <c r="H131" s="15">
        <v>13.84</v>
      </c>
      <c r="I131" s="15">
        <v>12.18</v>
      </c>
      <c r="J131" s="14"/>
      <c r="K131" s="15">
        <v>15.96</v>
      </c>
      <c r="L131" s="15">
        <v>19.27</v>
      </c>
      <c r="M131" s="15">
        <v>24.64</v>
      </c>
      <c r="N131" s="54"/>
      <c r="O131" s="15">
        <v>26.222138329</v>
      </c>
      <c r="P131" s="15">
        <v>25.113125048000001</v>
      </c>
      <c r="Q131" s="15" t="s">
        <v>26</v>
      </c>
      <c r="R131" s="16" t="s">
        <v>26</v>
      </c>
      <c r="S131" s="37" t="s">
        <v>584</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row>
    <row r="132" spans="2:261" s="12" customFormat="1" ht="65.099999999999994" customHeight="1" x14ac:dyDescent="0.25">
      <c r="B132" s="3"/>
      <c r="C132" s="19" t="s">
        <v>233</v>
      </c>
      <c r="D132" s="17" t="s">
        <v>234</v>
      </c>
      <c r="E132" s="62">
        <v>5.13</v>
      </c>
      <c r="F132" s="17">
        <v>0</v>
      </c>
      <c r="G132" s="14">
        <v>5.0599999999999996</v>
      </c>
      <c r="H132" s="14">
        <v>1.91</v>
      </c>
      <c r="I132" s="14">
        <v>-1.22</v>
      </c>
      <c r="J132" s="14"/>
      <c r="K132" s="14">
        <v>5.49</v>
      </c>
      <c r="L132" s="14">
        <v>11.77</v>
      </c>
      <c r="M132" s="14">
        <v>21.94</v>
      </c>
      <c r="N132" s="54"/>
      <c r="O132" s="14">
        <v>28.572223430000001</v>
      </c>
      <c r="P132" s="31">
        <v>597.53765829000008</v>
      </c>
      <c r="Q132" s="31" t="s">
        <v>26</v>
      </c>
      <c r="R132" s="17" t="s">
        <v>26</v>
      </c>
      <c r="S132" s="38" t="s">
        <v>585</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row>
    <row r="133" spans="2:261" s="12" customFormat="1" ht="65.099999999999994" customHeight="1" x14ac:dyDescent="0.25">
      <c r="B133" s="3"/>
      <c r="C133" s="9" t="s">
        <v>235</v>
      </c>
      <c r="D133" s="16" t="s">
        <v>236</v>
      </c>
      <c r="E133" s="61">
        <v>3.53</v>
      </c>
      <c r="F133" s="16">
        <v>0</v>
      </c>
      <c r="G133" s="15">
        <v>3.53</v>
      </c>
      <c r="H133" s="15">
        <v>2.91</v>
      </c>
      <c r="I133" s="15">
        <v>2.2999999999999998</v>
      </c>
      <c r="J133" s="14"/>
      <c r="K133" s="15">
        <v>3.7</v>
      </c>
      <c r="L133" s="15">
        <v>4.92</v>
      </c>
      <c r="M133" s="15">
        <v>6.9</v>
      </c>
      <c r="N133" s="54"/>
      <c r="O133" s="15">
        <v>23.651923672999999</v>
      </c>
      <c r="P133" s="15">
        <v>12.184485857</v>
      </c>
      <c r="Q133" s="15" t="s">
        <v>26</v>
      </c>
      <c r="R133" s="16" t="s">
        <v>26</v>
      </c>
      <c r="S133" s="37" t="s">
        <v>586</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row>
    <row r="134" spans="2:261" s="12" customFormat="1" ht="65.099999999999994" customHeight="1" x14ac:dyDescent="0.25">
      <c r="B134" s="3"/>
      <c r="C134" s="19" t="s">
        <v>235</v>
      </c>
      <c r="D134" s="17" t="s">
        <v>237</v>
      </c>
      <c r="E134" s="62">
        <v>3.8</v>
      </c>
      <c r="F134" s="17">
        <v>0</v>
      </c>
      <c r="G134" s="14">
        <v>3.79</v>
      </c>
      <c r="H134" s="14">
        <v>3.14</v>
      </c>
      <c r="I134" s="14">
        <v>2.4900000000000002</v>
      </c>
      <c r="J134" s="14"/>
      <c r="K134" s="14">
        <v>3.93</v>
      </c>
      <c r="L134" s="14">
        <v>5.22</v>
      </c>
      <c r="M134" s="14">
        <v>7.32</v>
      </c>
      <c r="N134" s="54"/>
      <c r="O134" s="14">
        <v>25.945547252000001</v>
      </c>
      <c r="P134" s="31">
        <v>107.38485485</v>
      </c>
      <c r="Q134" s="31" t="s">
        <v>26</v>
      </c>
      <c r="R134" s="17" t="s">
        <v>26</v>
      </c>
      <c r="S134" s="38" t="s">
        <v>587</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row>
    <row r="135" spans="2:261" s="12" customFormat="1" ht="65.099999999999994" customHeight="1" x14ac:dyDescent="0.25">
      <c r="B135" s="3"/>
      <c r="C135" s="9" t="s">
        <v>238</v>
      </c>
      <c r="D135" s="16" t="s">
        <v>12</v>
      </c>
      <c r="E135" s="61">
        <v>16.440000000000001</v>
      </c>
      <c r="F135" s="16">
        <v>0</v>
      </c>
      <c r="G135" s="15">
        <v>16.21</v>
      </c>
      <c r="H135" s="15">
        <v>14.62</v>
      </c>
      <c r="I135" s="15">
        <v>13.04</v>
      </c>
      <c r="J135" s="14"/>
      <c r="K135" s="15">
        <v>16.96</v>
      </c>
      <c r="L135" s="15">
        <v>20.12</v>
      </c>
      <c r="M135" s="15">
        <v>25.24</v>
      </c>
      <c r="N135" s="54"/>
      <c r="O135" s="15">
        <v>34.225195288999998</v>
      </c>
      <c r="P135" s="15">
        <v>143.31030486</v>
      </c>
      <c r="Q135" s="15" t="s">
        <v>26</v>
      </c>
      <c r="R135" s="16" t="s">
        <v>26</v>
      </c>
      <c r="S135" s="37" t="s">
        <v>588</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row>
    <row r="136" spans="2:261" s="12" customFormat="1" ht="65.099999999999994" customHeight="1" x14ac:dyDescent="0.25">
      <c r="B136" s="3"/>
      <c r="C136" s="19" t="s">
        <v>451</v>
      </c>
      <c r="D136" s="17" t="s">
        <v>452</v>
      </c>
      <c r="E136" s="62">
        <v>115.5</v>
      </c>
      <c r="F136" s="17">
        <v>4</v>
      </c>
      <c r="G136" s="14">
        <v>115.5</v>
      </c>
      <c r="H136" s="14">
        <v>93.53</v>
      </c>
      <c r="I136" s="14">
        <v>71.569999999999993</v>
      </c>
      <c r="J136" s="14"/>
      <c r="K136" s="14">
        <v>121</v>
      </c>
      <c r="L136" s="14">
        <v>164.92</v>
      </c>
      <c r="M136" s="14">
        <v>235.99</v>
      </c>
      <c r="N136" s="54"/>
      <c r="O136" s="14">
        <v>39.824832759000003</v>
      </c>
      <c r="P136" s="31">
        <v>6.1277508219000003</v>
      </c>
      <c r="Q136" s="31" t="s">
        <v>27</v>
      </c>
      <c r="R136" s="17" t="s">
        <v>26</v>
      </c>
      <c r="S136" s="38" t="s">
        <v>589</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row>
    <row r="137" spans="2:261" s="12" customFormat="1" ht="65.099999999999994" customHeight="1" x14ac:dyDescent="0.25">
      <c r="B137" s="3"/>
      <c r="C137" s="9" t="s">
        <v>239</v>
      </c>
      <c r="D137" s="16" t="s">
        <v>240</v>
      </c>
      <c r="E137" s="61">
        <v>74.25</v>
      </c>
      <c r="F137" s="16">
        <v>0</v>
      </c>
      <c r="G137" s="15">
        <v>72.709999999999994</v>
      </c>
      <c r="H137" s="15">
        <v>66.91</v>
      </c>
      <c r="I137" s="15">
        <v>61.12</v>
      </c>
      <c r="J137" s="14"/>
      <c r="K137" s="15">
        <v>74.650000000000006</v>
      </c>
      <c r="L137" s="15">
        <v>86.23</v>
      </c>
      <c r="M137" s="15">
        <v>104.97</v>
      </c>
      <c r="N137" s="54"/>
      <c r="O137" s="15">
        <v>33.940741793000001</v>
      </c>
      <c r="P137" s="15">
        <v>173.33805666000001</v>
      </c>
      <c r="Q137" s="15" t="s">
        <v>26</v>
      </c>
      <c r="R137" s="16" t="s">
        <v>26</v>
      </c>
      <c r="S137" s="37" t="s">
        <v>590</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row>
    <row r="138" spans="2:261" s="12" customFormat="1" ht="65.099999999999994" customHeight="1" x14ac:dyDescent="0.25">
      <c r="B138" s="3"/>
      <c r="C138" s="19" t="s">
        <v>241</v>
      </c>
      <c r="D138" s="17" t="s">
        <v>242</v>
      </c>
      <c r="E138" s="62">
        <v>120.74</v>
      </c>
      <c r="F138" s="17">
        <v>5</v>
      </c>
      <c r="G138" s="14">
        <v>117.17</v>
      </c>
      <c r="H138" s="14">
        <v>101.89</v>
      </c>
      <c r="I138" s="14">
        <v>86.62</v>
      </c>
      <c r="J138" s="14"/>
      <c r="K138" s="14">
        <v>122.86</v>
      </c>
      <c r="L138" s="14">
        <v>153.4</v>
      </c>
      <c r="M138" s="14">
        <v>202.83</v>
      </c>
      <c r="N138" s="54"/>
      <c r="O138" s="14">
        <v>44.687918248999999</v>
      </c>
      <c r="P138" s="31">
        <v>46.117917771999998</v>
      </c>
      <c r="Q138" s="31" t="s">
        <v>27</v>
      </c>
      <c r="R138" s="17" t="s">
        <v>26</v>
      </c>
      <c r="S138" s="38" t="s">
        <v>591</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row>
    <row r="139" spans="2:261" s="12" customFormat="1" ht="65.099999999999994" customHeight="1" x14ac:dyDescent="0.25">
      <c r="B139" s="3"/>
      <c r="C139" s="9" t="s">
        <v>243</v>
      </c>
      <c r="D139" s="16" t="s">
        <v>244</v>
      </c>
      <c r="E139" s="61">
        <v>30.35</v>
      </c>
      <c r="F139" s="16">
        <v>0</v>
      </c>
      <c r="G139" s="15">
        <v>30.26</v>
      </c>
      <c r="H139" s="15">
        <v>27.53</v>
      </c>
      <c r="I139" s="15">
        <v>24.8</v>
      </c>
      <c r="J139" s="14"/>
      <c r="K139" s="15">
        <v>31.35</v>
      </c>
      <c r="L139" s="15">
        <v>36.799999999999997</v>
      </c>
      <c r="M139" s="15">
        <v>45.62</v>
      </c>
      <c r="N139" s="54"/>
      <c r="O139" s="15">
        <v>21.355916278999999</v>
      </c>
      <c r="P139" s="15">
        <v>19.161388381000002</v>
      </c>
      <c r="Q139" s="15" t="s">
        <v>26</v>
      </c>
      <c r="R139" s="16" t="s">
        <v>26</v>
      </c>
      <c r="S139" s="37" t="s">
        <v>592</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row>
    <row r="140" spans="2:261" s="12" customFormat="1" ht="65.099999999999994" customHeight="1" x14ac:dyDescent="0.25">
      <c r="B140" s="3"/>
      <c r="C140" s="19" t="s">
        <v>245</v>
      </c>
      <c r="D140" s="17" t="s">
        <v>246</v>
      </c>
      <c r="E140" s="62">
        <v>828.29</v>
      </c>
      <c r="F140" s="17">
        <v>7</v>
      </c>
      <c r="G140" s="14">
        <v>828.29</v>
      </c>
      <c r="H140" s="14">
        <v>704.95</v>
      </c>
      <c r="I140" s="14">
        <v>581.62</v>
      </c>
      <c r="J140" s="14"/>
      <c r="K140" s="14">
        <v>969.27</v>
      </c>
      <c r="L140" s="14">
        <v>1215.93</v>
      </c>
      <c r="M140" s="14">
        <v>1615.08</v>
      </c>
      <c r="N140" s="54"/>
      <c r="O140" s="14">
        <v>52.514788154999998</v>
      </c>
      <c r="P140" s="31">
        <v>101.59719370000001</v>
      </c>
      <c r="Q140" s="31" t="s">
        <v>27</v>
      </c>
      <c r="R140" s="17" t="s">
        <v>27</v>
      </c>
      <c r="S140" s="38" t="s">
        <v>593</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row>
    <row r="141" spans="2:261" s="12" customFormat="1" ht="65.099999999999994" customHeight="1" x14ac:dyDescent="0.25">
      <c r="B141" s="3"/>
      <c r="C141" s="9" t="s">
        <v>247</v>
      </c>
      <c r="D141" s="16" t="s">
        <v>248</v>
      </c>
      <c r="E141" s="61">
        <v>119.32</v>
      </c>
      <c r="F141" s="16">
        <v>7</v>
      </c>
      <c r="G141" s="15">
        <v>116.6</v>
      </c>
      <c r="H141" s="15">
        <v>102.38</v>
      </c>
      <c r="I141" s="15">
        <v>88.16</v>
      </c>
      <c r="J141" s="14"/>
      <c r="K141" s="15">
        <v>122.51</v>
      </c>
      <c r="L141" s="15">
        <v>150.94</v>
      </c>
      <c r="M141" s="15">
        <v>196.94</v>
      </c>
      <c r="N141" s="54"/>
      <c r="O141" s="15">
        <v>63.828027943000002</v>
      </c>
      <c r="P141" s="15">
        <v>52.820017200000002</v>
      </c>
      <c r="Q141" s="15" t="s">
        <v>27</v>
      </c>
      <c r="R141" s="16" t="s">
        <v>27</v>
      </c>
      <c r="S141" s="37" t="s">
        <v>594</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row>
    <row r="142" spans="2:261" s="12" customFormat="1" ht="65.099999999999994" customHeight="1" x14ac:dyDescent="0.25">
      <c r="B142" s="3"/>
      <c r="C142" s="19" t="s">
        <v>249</v>
      </c>
      <c r="D142" s="17" t="s">
        <v>250</v>
      </c>
      <c r="E142" s="62">
        <v>15.35</v>
      </c>
      <c r="F142" s="17">
        <v>3</v>
      </c>
      <c r="G142" s="14">
        <v>14.9</v>
      </c>
      <c r="H142" s="14">
        <v>14.46</v>
      </c>
      <c r="I142" s="14">
        <v>14.02</v>
      </c>
      <c r="J142" s="14"/>
      <c r="K142" s="14">
        <v>15.66</v>
      </c>
      <c r="L142" s="14">
        <v>16.53</v>
      </c>
      <c r="M142" s="14">
        <v>17.940000000000001</v>
      </c>
      <c r="N142" s="54"/>
      <c r="O142" s="14">
        <v>24.430882908000001</v>
      </c>
      <c r="P142" s="31">
        <v>27.906516476</v>
      </c>
      <c r="Q142" s="31" t="s">
        <v>27</v>
      </c>
      <c r="R142" s="17" t="s">
        <v>26</v>
      </c>
      <c r="S142" s="38" t="s">
        <v>595</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row>
    <row r="143" spans="2:261" s="12" customFormat="1" ht="65.099999999999994" customHeight="1" x14ac:dyDescent="0.25">
      <c r="B143" s="3"/>
      <c r="C143" s="9" t="s">
        <v>251</v>
      </c>
      <c r="D143" s="16" t="s">
        <v>252</v>
      </c>
      <c r="E143" s="61">
        <v>2.69</v>
      </c>
      <c r="F143" s="16">
        <v>0</v>
      </c>
      <c r="G143" s="15">
        <v>2.66</v>
      </c>
      <c r="H143" s="15">
        <v>2.0099999999999998</v>
      </c>
      <c r="I143" s="15">
        <v>1.37</v>
      </c>
      <c r="J143" s="14"/>
      <c r="K143" s="15">
        <v>2.92</v>
      </c>
      <c r="L143" s="15">
        <v>4.2</v>
      </c>
      <c r="M143" s="15">
        <v>6.28</v>
      </c>
      <c r="N143" s="54"/>
      <c r="O143" s="15">
        <v>14.904376728000001</v>
      </c>
      <c r="P143" s="15">
        <v>112.03504052</v>
      </c>
      <c r="Q143" s="15" t="s">
        <v>26</v>
      </c>
      <c r="R143" s="16" t="s">
        <v>26</v>
      </c>
      <c r="S143" s="37" t="s">
        <v>596</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row>
    <row r="144" spans="2:261" s="12" customFormat="1" ht="65.099999999999994" customHeight="1" x14ac:dyDescent="0.25">
      <c r="B144" s="3"/>
      <c r="C144" s="19" t="s">
        <v>253</v>
      </c>
      <c r="D144" s="17" t="s">
        <v>254</v>
      </c>
      <c r="E144" s="62">
        <v>60</v>
      </c>
      <c r="F144" s="17">
        <v>9</v>
      </c>
      <c r="G144" s="14">
        <v>56.54</v>
      </c>
      <c r="H144" s="14">
        <v>40.950000000000003</v>
      </c>
      <c r="I144" s="14">
        <v>25.36</v>
      </c>
      <c r="J144" s="14"/>
      <c r="K144" s="14">
        <v>63.81</v>
      </c>
      <c r="L144" s="14">
        <v>94.98</v>
      </c>
      <c r="M144" s="14">
        <v>145.43</v>
      </c>
      <c r="N144" s="54"/>
      <c r="O144" s="14">
        <v>61.164028129999998</v>
      </c>
      <c r="P144" s="31">
        <v>9.1458471932999998</v>
      </c>
      <c r="Q144" s="31" t="s">
        <v>27</v>
      </c>
      <c r="R144" s="17" t="s">
        <v>27</v>
      </c>
      <c r="S144" s="38" t="s">
        <v>597</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row>
    <row r="145" spans="2:261" s="12" customFormat="1" ht="65.099999999999994" customHeight="1" x14ac:dyDescent="0.25">
      <c r="B145" s="3"/>
      <c r="C145" s="9" t="s">
        <v>255</v>
      </c>
      <c r="D145" s="16" t="s">
        <v>256</v>
      </c>
      <c r="E145" s="61">
        <v>14.22</v>
      </c>
      <c r="F145" s="16">
        <v>0</v>
      </c>
      <c r="G145" s="15">
        <v>13.96</v>
      </c>
      <c r="H145" s="15">
        <v>11.2</v>
      </c>
      <c r="I145" s="15">
        <v>8.4499999999999993</v>
      </c>
      <c r="J145" s="14"/>
      <c r="K145" s="15">
        <v>14.57</v>
      </c>
      <c r="L145" s="15">
        <v>20.07</v>
      </c>
      <c r="M145" s="15">
        <v>28.98</v>
      </c>
      <c r="N145" s="54"/>
      <c r="O145" s="15">
        <v>18.578806338</v>
      </c>
      <c r="P145" s="15">
        <v>417.96060667</v>
      </c>
      <c r="Q145" s="15" t="s">
        <v>26</v>
      </c>
      <c r="R145" s="16" t="s">
        <v>26</v>
      </c>
      <c r="S145" s="37" t="s">
        <v>598</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row>
    <row r="146" spans="2:261" s="12" customFormat="1" ht="65.099999999999994" customHeight="1" x14ac:dyDescent="0.25">
      <c r="B146" s="3"/>
      <c r="C146" s="19" t="s">
        <v>257</v>
      </c>
      <c r="D146" s="17" t="s">
        <v>258</v>
      </c>
      <c r="E146" s="62">
        <v>15.53</v>
      </c>
      <c r="F146" s="17">
        <v>0</v>
      </c>
      <c r="G146" s="14">
        <v>15.42</v>
      </c>
      <c r="H146" s="14">
        <v>9.98</v>
      </c>
      <c r="I146" s="14">
        <v>4.54</v>
      </c>
      <c r="J146" s="14"/>
      <c r="K146" s="14">
        <v>17.29</v>
      </c>
      <c r="L146" s="14">
        <v>28.16</v>
      </c>
      <c r="M146" s="14">
        <v>45.76</v>
      </c>
      <c r="N146" s="54"/>
      <c r="O146" s="14">
        <v>16.333314628</v>
      </c>
      <c r="P146" s="31">
        <v>69.051290381000001</v>
      </c>
      <c r="Q146" s="31" t="s">
        <v>26</v>
      </c>
      <c r="R146" s="17" t="s">
        <v>26</v>
      </c>
      <c r="S146" s="38" t="s">
        <v>599</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row>
    <row r="147" spans="2:261" s="12" customFormat="1" ht="65.099999999999994" customHeight="1" x14ac:dyDescent="0.25">
      <c r="B147" s="3"/>
      <c r="C147" s="9" t="s">
        <v>259</v>
      </c>
      <c r="D147" s="16" t="s">
        <v>260</v>
      </c>
      <c r="E147" s="61">
        <v>5.87</v>
      </c>
      <c r="F147" s="16">
        <v>0</v>
      </c>
      <c r="G147" s="15">
        <v>5.78</v>
      </c>
      <c r="H147" s="15">
        <v>1.23</v>
      </c>
      <c r="I147" s="15">
        <v>-3.3</v>
      </c>
      <c r="J147" s="14"/>
      <c r="K147" s="15">
        <v>6.72</v>
      </c>
      <c r="L147" s="15">
        <v>15.8</v>
      </c>
      <c r="M147" s="15">
        <v>30.5</v>
      </c>
      <c r="N147" s="54"/>
      <c r="O147" s="15">
        <v>24.251840417</v>
      </c>
      <c r="P147" s="15">
        <v>297.24203571000004</v>
      </c>
      <c r="Q147" s="15" t="s">
        <v>26</v>
      </c>
      <c r="R147" s="16" t="s">
        <v>26</v>
      </c>
      <c r="S147" s="37" t="s">
        <v>600</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row>
    <row r="148" spans="2:261" s="12" customFormat="1" ht="65.099999999999994" customHeight="1" x14ac:dyDescent="0.25">
      <c r="B148" s="3"/>
      <c r="C148" s="19" t="s">
        <v>261</v>
      </c>
      <c r="D148" s="17" t="s">
        <v>262</v>
      </c>
      <c r="E148" s="62">
        <v>4.04</v>
      </c>
      <c r="F148" s="17">
        <v>0</v>
      </c>
      <c r="G148" s="14">
        <v>4.01</v>
      </c>
      <c r="H148" s="14">
        <v>2.6</v>
      </c>
      <c r="I148" s="14">
        <v>1.2</v>
      </c>
      <c r="J148" s="14"/>
      <c r="K148" s="14">
        <v>4.54</v>
      </c>
      <c r="L148" s="14">
        <v>7.34</v>
      </c>
      <c r="M148" s="14">
        <v>11.88</v>
      </c>
      <c r="N148" s="54"/>
      <c r="O148" s="14">
        <v>22.565902596000001</v>
      </c>
      <c r="P148" s="31">
        <v>155.16251505</v>
      </c>
      <c r="Q148" s="31" t="s">
        <v>26</v>
      </c>
      <c r="R148" s="17" t="s">
        <v>26</v>
      </c>
      <c r="S148" s="38" t="s">
        <v>601</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row>
    <row r="149" spans="2:261" s="12" customFormat="1" ht="65.099999999999994" customHeight="1" x14ac:dyDescent="0.25">
      <c r="B149" s="3"/>
      <c r="C149" s="9" t="s">
        <v>263</v>
      </c>
      <c r="D149" s="16" t="s">
        <v>264</v>
      </c>
      <c r="E149" s="61">
        <v>1.86</v>
      </c>
      <c r="F149" s="16">
        <v>5</v>
      </c>
      <c r="G149" s="15">
        <v>1.81</v>
      </c>
      <c r="H149" s="15">
        <v>1.46</v>
      </c>
      <c r="I149" s="15">
        <v>1.1200000000000001</v>
      </c>
      <c r="J149" s="14"/>
      <c r="K149" s="15">
        <v>1.87</v>
      </c>
      <c r="L149" s="15">
        <v>2.5499999999999998</v>
      </c>
      <c r="M149" s="15">
        <v>3.66</v>
      </c>
      <c r="N149" s="54"/>
      <c r="O149" s="15">
        <v>34.394523831000001</v>
      </c>
      <c r="P149" s="15">
        <v>6.6563752381000008</v>
      </c>
      <c r="Q149" s="15" t="s">
        <v>27</v>
      </c>
      <c r="R149" s="16" t="s">
        <v>26</v>
      </c>
      <c r="S149" s="37" t="s">
        <v>602</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row>
    <row r="150" spans="2:261" s="12" customFormat="1" ht="65.099999999999994" customHeight="1" x14ac:dyDescent="0.25">
      <c r="B150" s="3"/>
      <c r="C150" s="19" t="s">
        <v>265</v>
      </c>
      <c r="D150" s="17" t="s">
        <v>266</v>
      </c>
      <c r="E150" s="62">
        <v>25.27</v>
      </c>
      <c r="F150" s="17">
        <v>0</v>
      </c>
      <c r="G150" s="14">
        <v>25.07</v>
      </c>
      <c r="H150" s="14">
        <v>19.850000000000001</v>
      </c>
      <c r="I150" s="14">
        <v>14.64</v>
      </c>
      <c r="J150" s="14"/>
      <c r="K150" s="14">
        <v>25.95</v>
      </c>
      <c r="L150" s="14">
        <v>36.369999999999997</v>
      </c>
      <c r="M150" s="14">
        <v>53.24</v>
      </c>
      <c r="N150" s="54"/>
      <c r="O150" s="14">
        <v>18.116004738000001</v>
      </c>
      <c r="P150" s="31">
        <v>359.31236899999999</v>
      </c>
      <c r="Q150" s="31" t="s">
        <v>26</v>
      </c>
      <c r="R150" s="17" t="s">
        <v>26</v>
      </c>
      <c r="S150" s="38" t="s">
        <v>603</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c r="JA150" s="11"/>
    </row>
    <row r="151" spans="2:261" s="12" customFormat="1" ht="65.099999999999994" customHeight="1" x14ac:dyDescent="0.25">
      <c r="B151" s="3"/>
      <c r="C151" s="9" t="s">
        <v>267</v>
      </c>
      <c r="D151" s="16" t="s">
        <v>268</v>
      </c>
      <c r="E151" s="61">
        <v>4.76</v>
      </c>
      <c r="F151" s="16">
        <v>0</v>
      </c>
      <c r="G151" s="15">
        <v>4.7300000000000004</v>
      </c>
      <c r="H151" s="15">
        <v>3.24</v>
      </c>
      <c r="I151" s="15">
        <v>1.76</v>
      </c>
      <c r="J151" s="14"/>
      <c r="K151" s="15">
        <v>5.07</v>
      </c>
      <c r="L151" s="15">
        <v>8.0299999999999994</v>
      </c>
      <c r="M151" s="15">
        <v>12.83</v>
      </c>
      <c r="N151" s="54"/>
      <c r="O151" s="15">
        <v>20.634782005999998</v>
      </c>
      <c r="P151" s="15">
        <v>103.11331428000001</v>
      </c>
      <c r="Q151" s="15" t="s">
        <v>26</v>
      </c>
      <c r="R151" s="16" t="s">
        <v>26</v>
      </c>
      <c r="S151" s="37" t="s">
        <v>604</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row>
    <row r="152" spans="2:261" s="12" customFormat="1" ht="65.099999999999994" customHeight="1" x14ac:dyDescent="0.25">
      <c r="B152" s="3"/>
      <c r="C152" s="19" t="s">
        <v>269</v>
      </c>
      <c r="D152" s="17" t="s">
        <v>270</v>
      </c>
      <c r="E152" s="62">
        <v>10.8</v>
      </c>
      <c r="F152" s="17">
        <v>2</v>
      </c>
      <c r="G152" s="14">
        <v>10.55</v>
      </c>
      <c r="H152" s="14">
        <v>9.36</v>
      </c>
      <c r="I152" s="14">
        <v>8.18</v>
      </c>
      <c r="J152" s="14"/>
      <c r="K152" s="14">
        <v>10.88</v>
      </c>
      <c r="L152" s="14">
        <v>13.24</v>
      </c>
      <c r="M152" s="14">
        <v>17.07</v>
      </c>
      <c r="N152" s="54"/>
      <c r="O152" s="14">
        <v>29.378165976999998</v>
      </c>
      <c r="P152" s="31">
        <v>207.21225941999998</v>
      </c>
      <c r="Q152" s="31" t="s">
        <v>26</v>
      </c>
      <c r="R152" s="17" t="s">
        <v>26</v>
      </c>
      <c r="S152" s="38" t="s">
        <v>605</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row>
    <row r="153" spans="2:261" s="12" customFormat="1" ht="65.099999999999994" customHeight="1" x14ac:dyDescent="0.25">
      <c r="B153" s="3"/>
      <c r="C153" s="9" t="s">
        <v>271</v>
      </c>
      <c r="D153" s="16" t="s">
        <v>272</v>
      </c>
      <c r="E153" s="61">
        <v>23.8</v>
      </c>
      <c r="F153" s="16">
        <v>4</v>
      </c>
      <c r="G153" s="15">
        <v>23.69</v>
      </c>
      <c r="H153" s="15">
        <v>21.94</v>
      </c>
      <c r="I153" s="15">
        <v>20.2</v>
      </c>
      <c r="J153" s="14"/>
      <c r="K153" s="15">
        <v>24.12</v>
      </c>
      <c r="L153" s="15">
        <v>27.6</v>
      </c>
      <c r="M153" s="15">
        <v>33.229999999999997</v>
      </c>
      <c r="N153" s="54"/>
      <c r="O153" s="15">
        <v>52.893697891999999</v>
      </c>
      <c r="P153" s="15">
        <v>111.07757283999999</v>
      </c>
      <c r="Q153" s="15" t="s">
        <v>27</v>
      </c>
      <c r="R153" s="16" t="s">
        <v>26</v>
      </c>
      <c r="S153" s="37" t="s">
        <v>606</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row>
    <row r="154" spans="2:261" s="12" customFormat="1" ht="65.099999999999994" customHeight="1" x14ac:dyDescent="0.25">
      <c r="B154" s="3"/>
      <c r="C154" s="19" t="s">
        <v>447</v>
      </c>
      <c r="D154" s="17" t="s">
        <v>273</v>
      </c>
      <c r="E154" s="62">
        <v>8.9700000000000006</v>
      </c>
      <c r="F154" s="17">
        <v>0</v>
      </c>
      <c r="G154" s="14">
        <v>8.8000000000000007</v>
      </c>
      <c r="H154" s="14">
        <v>7.56</v>
      </c>
      <c r="I154" s="14">
        <v>6.32</v>
      </c>
      <c r="J154" s="14"/>
      <c r="K154" s="14">
        <v>9.1999999999999993</v>
      </c>
      <c r="L154" s="14">
        <v>11.67</v>
      </c>
      <c r="M154" s="14">
        <v>15.67</v>
      </c>
      <c r="N154" s="54"/>
      <c r="O154" s="14">
        <v>39.987101758000001</v>
      </c>
      <c r="P154" s="31">
        <v>31.756501332999999</v>
      </c>
      <c r="Q154" s="31" t="s">
        <v>26</v>
      </c>
      <c r="R154" s="17" t="s">
        <v>26</v>
      </c>
      <c r="S154" s="38" t="s">
        <v>607</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row>
    <row r="155" spans="2:261" s="12" customFormat="1" ht="65.099999999999994" customHeight="1" x14ac:dyDescent="0.25">
      <c r="B155" s="3"/>
      <c r="C155" s="9" t="s">
        <v>274</v>
      </c>
      <c r="D155" s="16" t="s">
        <v>275</v>
      </c>
      <c r="E155" s="61">
        <v>124.09</v>
      </c>
      <c r="F155" s="16">
        <v>4</v>
      </c>
      <c r="G155" s="15">
        <v>123.44</v>
      </c>
      <c r="H155" s="15">
        <v>108.92</v>
      </c>
      <c r="I155" s="15">
        <v>94.4</v>
      </c>
      <c r="J155" s="14"/>
      <c r="K155" s="15">
        <v>132.34</v>
      </c>
      <c r="L155" s="15">
        <v>161.37</v>
      </c>
      <c r="M155" s="15">
        <v>208.35</v>
      </c>
      <c r="N155" s="54"/>
      <c r="O155" s="15">
        <v>61.575453170000003</v>
      </c>
      <c r="P155" s="15">
        <v>18.090645632000001</v>
      </c>
      <c r="Q155" s="15" t="s">
        <v>26</v>
      </c>
      <c r="R155" s="16" t="s">
        <v>27</v>
      </c>
      <c r="S155" s="37" t="s">
        <v>608</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row>
    <row r="156" spans="2:261" s="12" customFormat="1" ht="65.099999999999994" customHeight="1" x14ac:dyDescent="0.25">
      <c r="B156" s="3"/>
      <c r="C156" s="19" t="s">
        <v>276</v>
      </c>
      <c r="D156" s="17" t="s">
        <v>277</v>
      </c>
      <c r="E156" s="62">
        <v>6.86</v>
      </c>
      <c r="F156" s="17">
        <v>2</v>
      </c>
      <c r="G156" s="14">
        <v>6.69</v>
      </c>
      <c r="H156" s="14">
        <v>5.89</v>
      </c>
      <c r="I156" s="14">
        <v>5.0999999999999996</v>
      </c>
      <c r="J156" s="14"/>
      <c r="K156" s="14">
        <v>6.94</v>
      </c>
      <c r="L156" s="14">
        <v>8.52</v>
      </c>
      <c r="M156" s="14">
        <v>11.09</v>
      </c>
      <c r="N156" s="54"/>
      <c r="O156" s="14">
        <v>44.292445946999997</v>
      </c>
      <c r="P156" s="31">
        <v>9.4139469047999995</v>
      </c>
      <c r="Q156" s="31" t="s">
        <v>26</v>
      </c>
      <c r="R156" s="17" t="s">
        <v>26</v>
      </c>
      <c r="S156" s="38" t="s">
        <v>609</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row>
    <row r="157" spans="2:261" s="12" customFormat="1" ht="65.099999999999994" customHeight="1" x14ac:dyDescent="0.25">
      <c r="B157" s="3"/>
      <c r="C157" s="9" t="s">
        <v>450</v>
      </c>
      <c r="D157" s="16" t="s">
        <v>278</v>
      </c>
      <c r="E157" s="61">
        <v>15.88</v>
      </c>
      <c r="F157" s="16">
        <v>2</v>
      </c>
      <c r="G157" s="15">
        <v>15.6</v>
      </c>
      <c r="H157" s="15">
        <v>13.08</v>
      </c>
      <c r="I157" s="15">
        <v>10.56</v>
      </c>
      <c r="J157" s="14"/>
      <c r="K157" s="15">
        <v>16.010000000000002</v>
      </c>
      <c r="L157" s="15">
        <v>21.04</v>
      </c>
      <c r="M157" s="15">
        <v>29.19</v>
      </c>
      <c r="N157" s="54"/>
      <c r="O157" s="15">
        <v>27.820835090999999</v>
      </c>
      <c r="P157" s="15">
        <v>103.63546276</v>
      </c>
      <c r="Q157" s="15" t="s">
        <v>26</v>
      </c>
      <c r="R157" s="16" t="s">
        <v>26</v>
      </c>
      <c r="S157" s="37" t="s">
        <v>610</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row>
    <row r="158" spans="2:261" s="12" customFormat="1" ht="65.099999999999994" customHeight="1" x14ac:dyDescent="0.25">
      <c r="B158" s="3"/>
      <c r="C158" s="19" t="s">
        <v>279</v>
      </c>
      <c r="D158" s="17" t="s">
        <v>280</v>
      </c>
      <c r="E158" s="62">
        <v>2.0299999999999998</v>
      </c>
      <c r="F158" s="17">
        <v>0</v>
      </c>
      <c r="G158" s="14">
        <v>2</v>
      </c>
      <c r="H158" s="14">
        <v>1.42</v>
      </c>
      <c r="I158" s="14">
        <v>0.85</v>
      </c>
      <c r="J158" s="14"/>
      <c r="K158" s="14">
        <v>2.14</v>
      </c>
      <c r="L158" s="14">
        <v>3.28</v>
      </c>
      <c r="M158" s="14">
        <v>5.13</v>
      </c>
      <c r="N158" s="54"/>
      <c r="O158" s="14">
        <v>19.814167839</v>
      </c>
      <c r="P158" s="31">
        <v>26.311301381</v>
      </c>
      <c r="Q158" s="31" t="s">
        <v>26</v>
      </c>
      <c r="R158" s="17" t="s">
        <v>26</v>
      </c>
      <c r="S158" s="38" t="s">
        <v>611</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row>
    <row r="159" spans="2:261" s="12" customFormat="1" ht="65.099999999999994" customHeight="1" x14ac:dyDescent="0.25">
      <c r="B159" s="3"/>
      <c r="C159" s="9" t="s">
        <v>448</v>
      </c>
      <c r="D159" s="16" t="s">
        <v>281</v>
      </c>
      <c r="E159" s="61">
        <v>2.56</v>
      </c>
      <c r="F159" s="16">
        <v>0</v>
      </c>
      <c r="G159" s="15">
        <v>2.5499999999999998</v>
      </c>
      <c r="H159" s="15">
        <v>1.51</v>
      </c>
      <c r="I159" s="15">
        <v>0.48</v>
      </c>
      <c r="J159" s="14"/>
      <c r="K159" s="15">
        <v>2.7</v>
      </c>
      <c r="L159" s="15">
        <v>4.76</v>
      </c>
      <c r="M159" s="15">
        <v>8.1</v>
      </c>
      <c r="N159" s="54"/>
      <c r="O159" s="15">
        <v>24.241290590999998</v>
      </c>
      <c r="P159" s="15">
        <v>70.453690285999997</v>
      </c>
      <c r="Q159" s="15" t="s">
        <v>26</v>
      </c>
      <c r="R159" s="16" t="s">
        <v>26</v>
      </c>
      <c r="S159" s="37" t="s">
        <v>612</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row>
    <row r="160" spans="2:261" s="12" customFormat="1" ht="65.099999999999994" customHeight="1" x14ac:dyDescent="0.25">
      <c r="B160" s="3"/>
      <c r="C160" s="19" t="s">
        <v>282</v>
      </c>
      <c r="D160" s="17" t="s">
        <v>283</v>
      </c>
      <c r="E160" s="62">
        <v>59.06</v>
      </c>
      <c r="F160" s="17">
        <v>5</v>
      </c>
      <c r="G160" s="14">
        <v>58.22</v>
      </c>
      <c r="H160" s="14">
        <v>50.09</v>
      </c>
      <c r="I160" s="14">
        <v>41.96</v>
      </c>
      <c r="J160" s="14"/>
      <c r="K160" s="14">
        <v>59.99</v>
      </c>
      <c r="L160" s="14">
        <v>76.239999999999995</v>
      </c>
      <c r="M160" s="14">
        <v>102.54</v>
      </c>
      <c r="N160" s="54"/>
      <c r="O160" s="14">
        <v>38.073918837999997</v>
      </c>
      <c r="P160" s="31">
        <v>1008.1227953</v>
      </c>
      <c r="Q160" s="31" t="s">
        <v>27</v>
      </c>
      <c r="R160" s="17" t="s">
        <v>26</v>
      </c>
      <c r="S160" s="38" t="s">
        <v>613</v>
      </c>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row>
    <row r="161" spans="2:261" s="12" customFormat="1" ht="65.099999999999994" customHeight="1" x14ac:dyDescent="0.25">
      <c r="B161" s="3"/>
      <c r="C161" s="9" t="s">
        <v>282</v>
      </c>
      <c r="D161" s="16" t="s">
        <v>284</v>
      </c>
      <c r="E161" s="61">
        <v>52.2</v>
      </c>
      <c r="F161" s="16">
        <v>3</v>
      </c>
      <c r="G161" s="15">
        <v>51.75</v>
      </c>
      <c r="H161" s="15">
        <v>44.47</v>
      </c>
      <c r="I161" s="15">
        <v>37.200000000000003</v>
      </c>
      <c r="J161" s="14"/>
      <c r="K161" s="15">
        <v>53.03</v>
      </c>
      <c r="L161" s="15">
        <v>67.569999999999993</v>
      </c>
      <c r="M161" s="15">
        <v>91.09</v>
      </c>
      <c r="N161" s="54"/>
      <c r="O161" s="15">
        <v>36.205857129000002</v>
      </c>
      <c r="P161" s="15">
        <v>3061.567579</v>
      </c>
      <c r="Q161" s="15" t="s">
        <v>27</v>
      </c>
      <c r="R161" s="16" t="s">
        <v>26</v>
      </c>
      <c r="S161" s="37" t="s">
        <v>614</v>
      </c>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row>
    <row r="162" spans="2:261" s="12" customFormat="1" ht="65.099999999999994" customHeight="1" x14ac:dyDescent="0.25">
      <c r="B162" s="3"/>
      <c r="C162" s="19" t="s">
        <v>423</v>
      </c>
      <c r="D162" s="17" t="s">
        <v>285</v>
      </c>
      <c r="E162" s="62">
        <v>10.75</v>
      </c>
      <c r="F162" s="17">
        <v>0</v>
      </c>
      <c r="G162" s="14">
        <v>10.75</v>
      </c>
      <c r="H162" s="14">
        <v>9.59</v>
      </c>
      <c r="I162" s="14">
        <v>8.44</v>
      </c>
      <c r="J162" s="14"/>
      <c r="K162" s="14">
        <v>11.13</v>
      </c>
      <c r="L162" s="14">
        <v>13.43</v>
      </c>
      <c r="M162" s="14">
        <v>17.16</v>
      </c>
      <c r="N162" s="54"/>
      <c r="O162" s="14">
        <v>31.970397802000001</v>
      </c>
      <c r="P162" s="31">
        <v>29.063848619000002</v>
      </c>
      <c r="Q162" s="31" t="s">
        <v>26</v>
      </c>
      <c r="R162" s="17" t="s">
        <v>26</v>
      </c>
      <c r="S162" s="38" t="s">
        <v>615</v>
      </c>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row>
    <row r="163" spans="2:261" s="12" customFormat="1" ht="65.099999999999994" customHeight="1" x14ac:dyDescent="0.25">
      <c r="B163" s="3"/>
      <c r="C163" s="9" t="s">
        <v>433</v>
      </c>
      <c r="D163" s="16" t="s">
        <v>286</v>
      </c>
      <c r="E163" s="61">
        <v>70.47</v>
      </c>
      <c r="F163" s="16">
        <v>7</v>
      </c>
      <c r="G163" s="15">
        <v>69.25</v>
      </c>
      <c r="H163" s="15">
        <v>62.06</v>
      </c>
      <c r="I163" s="15">
        <v>54.88</v>
      </c>
      <c r="J163" s="14"/>
      <c r="K163" s="15">
        <v>74.599999999999994</v>
      </c>
      <c r="L163" s="15">
        <v>88.96</v>
      </c>
      <c r="M163" s="15">
        <v>112.2</v>
      </c>
      <c r="N163" s="54"/>
      <c r="O163" s="15">
        <v>57.262450755000003</v>
      </c>
      <c r="P163" s="15">
        <v>684.20750956999996</v>
      </c>
      <c r="Q163" s="15" t="s">
        <v>27</v>
      </c>
      <c r="R163" s="16" t="s">
        <v>27</v>
      </c>
      <c r="S163" s="37" t="s">
        <v>616</v>
      </c>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row>
    <row r="164" spans="2:261" s="12" customFormat="1" ht="65.099999999999994" customHeight="1" x14ac:dyDescent="0.25">
      <c r="B164" s="3"/>
      <c r="C164" s="19" t="s">
        <v>453</v>
      </c>
      <c r="D164" s="17" t="s">
        <v>287</v>
      </c>
      <c r="E164" s="62">
        <v>3.85</v>
      </c>
      <c r="F164" s="17">
        <v>3</v>
      </c>
      <c r="G164" s="14">
        <v>3.79</v>
      </c>
      <c r="H164" s="14">
        <v>3.07</v>
      </c>
      <c r="I164" s="14">
        <v>2.35</v>
      </c>
      <c r="J164" s="14"/>
      <c r="K164" s="14">
        <v>4.03</v>
      </c>
      <c r="L164" s="14">
        <v>5.46</v>
      </c>
      <c r="M164" s="14">
        <v>7.78</v>
      </c>
      <c r="N164" s="54"/>
      <c r="O164" s="14">
        <v>24.688955289999999</v>
      </c>
      <c r="P164" s="31">
        <v>31.313884286</v>
      </c>
      <c r="Q164" s="31" t="s">
        <v>27</v>
      </c>
      <c r="R164" s="17" t="s">
        <v>26</v>
      </c>
      <c r="S164" s="38" t="s">
        <v>617</v>
      </c>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row>
    <row r="165" spans="2:261" s="12" customFormat="1" ht="65.099999999999994" customHeight="1" x14ac:dyDescent="0.25">
      <c r="B165" s="3"/>
      <c r="C165" s="9" t="s">
        <v>432</v>
      </c>
      <c r="D165" s="16" t="s">
        <v>288</v>
      </c>
      <c r="E165" s="61">
        <v>10.31</v>
      </c>
      <c r="F165" s="16">
        <v>0</v>
      </c>
      <c r="G165" s="15">
        <v>10.3</v>
      </c>
      <c r="H165" s="15">
        <v>7.81</v>
      </c>
      <c r="I165" s="15">
        <v>5.33</v>
      </c>
      <c r="J165" s="14"/>
      <c r="K165" s="15">
        <v>10.93</v>
      </c>
      <c r="L165" s="15">
        <v>15.89</v>
      </c>
      <c r="M165" s="15">
        <v>23.92</v>
      </c>
      <c r="N165" s="54"/>
      <c r="O165" s="15">
        <v>25.595460658</v>
      </c>
      <c r="P165" s="15">
        <v>25.107418429000003</v>
      </c>
      <c r="Q165" s="15" t="s">
        <v>26</v>
      </c>
      <c r="R165" s="16" t="s">
        <v>26</v>
      </c>
      <c r="S165" s="37" t="s">
        <v>618</v>
      </c>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row>
    <row r="166" spans="2:261" s="12" customFormat="1" ht="65.099999999999994" customHeight="1" x14ac:dyDescent="0.25">
      <c r="B166" s="3"/>
      <c r="C166" s="19" t="s">
        <v>438</v>
      </c>
      <c r="D166" s="17" t="s">
        <v>289</v>
      </c>
      <c r="E166" s="62">
        <v>4.51</v>
      </c>
      <c r="F166" s="17">
        <v>0</v>
      </c>
      <c r="G166" s="14">
        <v>4.47</v>
      </c>
      <c r="H166" s="14">
        <v>3</v>
      </c>
      <c r="I166" s="14">
        <v>1.54</v>
      </c>
      <c r="J166" s="14"/>
      <c r="K166" s="14">
        <v>5.01</v>
      </c>
      <c r="L166" s="14">
        <v>7.93</v>
      </c>
      <c r="M166" s="14">
        <v>12.66</v>
      </c>
      <c r="N166" s="54"/>
      <c r="O166" s="14">
        <v>23.709817900000001</v>
      </c>
      <c r="P166" s="31">
        <v>37.892232571000001</v>
      </c>
      <c r="Q166" s="31" t="s">
        <v>26</v>
      </c>
      <c r="R166" s="17" t="s">
        <v>26</v>
      </c>
      <c r="S166" s="38" t="s">
        <v>619</v>
      </c>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row>
    <row r="167" spans="2:261" s="12" customFormat="1" ht="65.099999999999994" customHeight="1" x14ac:dyDescent="0.25">
      <c r="B167" s="3"/>
      <c r="C167" s="9" t="s">
        <v>424</v>
      </c>
      <c r="D167" s="16" t="s">
        <v>291</v>
      </c>
      <c r="E167" s="61">
        <v>45.86</v>
      </c>
      <c r="F167" s="16">
        <v>0</v>
      </c>
      <c r="G167" s="15">
        <v>45.71</v>
      </c>
      <c r="H167" s="15">
        <v>42.75</v>
      </c>
      <c r="I167" s="15">
        <v>39.799999999999997</v>
      </c>
      <c r="J167" s="14"/>
      <c r="K167" s="15">
        <v>47.28</v>
      </c>
      <c r="L167" s="15">
        <v>53.18</v>
      </c>
      <c r="M167" s="15">
        <v>62.74</v>
      </c>
      <c r="N167" s="54"/>
      <c r="O167" s="15">
        <v>21.810263975000002</v>
      </c>
      <c r="P167" s="15">
        <v>141.10265057000001</v>
      </c>
      <c r="Q167" s="15" t="s">
        <v>26</v>
      </c>
      <c r="R167" s="16" t="s">
        <v>26</v>
      </c>
      <c r="S167" s="37" t="s">
        <v>620</v>
      </c>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row>
    <row r="168" spans="2:261" s="12" customFormat="1" ht="65.099999999999994" customHeight="1" x14ac:dyDescent="0.25">
      <c r="B168" s="3"/>
      <c r="C168" s="19" t="s">
        <v>429</v>
      </c>
      <c r="D168" s="17" t="s">
        <v>430</v>
      </c>
      <c r="E168" s="62">
        <v>3.11</v>
      </c>
      <c r="F168" s="17">
        <v>0</v>
      </c>
      <c r="G168" s="14">
        <v>3.05</v>
      </c>
      <c r="H168" s="14">
        <v>2.38</v>
      </c>
      <c r="I168" s="14">
        <v>1.71</v>
      </c>
      <c r="J168" s="14"/>
      <c r="K168" s="14">
        <v>3.35</v>
      </c>
      <c r="L168" s="14">
        <v>4.68</v>
      </c>
      <c r="M168" s="14">
        <v>6.84</v>
      </c>
      <c r="N168" s="54"/>
      <c r="O168" s="14">
        <v>27.250842509999998</v>
      </c>
      <c r="P168" s="31">
        <v>7.5444324286000004</v>
      </c>
      <c r="Q168" s="31" t="s">
        <v>26</v>
      </c>
      <c r="R168" s="17" t="s">
        <v>26</v>
      </c>
      <c r="S168" s="38" t="s">
        <v>621</v>
      </c>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row>
    <row r="169" spans="2:261" s="12" customFormat="1" ht="65.099999999999994" customHeight="1" x14ac:dyDescent="0.25">
      <c r="B169" s="3"/>
      <c r="C169" s="9" t="s">
        <v>292</v>
      </c>
      <c r="D169" s="16" t="s">
        <v>293</v>
      </c>
      <c r="E169" s="61">
        <v>12.32</v>
      </c>
      <c r="F169" s="16">
        <v>0</v>
      </c>
      <c r="G169" s="15">
        <v>12.15</v>
      </c>
      <c r="H169" s="15">
        <v>8.82</v>
      </c>
      <c r="I169" s="15">
        <v>5.5</v>
      </c>
      <c r="J169" s="14"/>
      <c r="K169" s="15">
        <v>12.99</v>
      </c>
      <c r="L169" s="15">
        <v>19.63</v>
      </c>
      <c r="M169" s="15">
        <v>30.37</v>
      </c>
      <c r="N169" s="54"/>
      <c r="O169" s="15">
        <v>13.250762429</v>
      </c>
      <c r="P169" s="15">
        <v>21.686299904999998</v>
      </c>
      <c r="Q169" s="15" t="s">
        <v>26</v>
      </c>
      <c r="R169" s="16" t="s">
        <v>26</v>
      </c>
      <c r="S169" s="37" t="s">
        <v>622</v>
      </c>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row>
    <row r="170" spans="2:261" s="12" customFormat="1" ht="65.099999999999994" customHeight="1" x14ac:dyDescent="0.25">
      <c r="B170" s="3"/>
      <c r="C170" s="19" t="s">
        <v>294</v>
      </c>
      <c r="D170" s="17" t="s">
        <v>295</v>
      </c>
      <c r="E170" s="62">
        <v>1.3</v>
      </c>
      <c r="F170" s="17">
        <v>2</v>
      </c>
      <c r="G170" s="14">
        <v>1.27</v>
      </c>
      <c r="H170" s="14">
        <v>0.9</v>
      </c>
      <c r="I170" s="14">
        <v>0.53</v>
      </c>
      <c r="J170" s="14"/>
      <c r="K170" s="14">
        <v>1.35</v>
      </c>
      <c r="L170" s="14">
        <v>2.08</v>
      </c>
      <c r="M170" s="14">
        <v>3.27</v>
      </c>
      <c r="N170" s="54"/>
      <c r="O170" s="14">
        <v>28.328160111999999</v>
      </c>
      <c r="P170" s="31">
        <v>12.858514</v>
      </c>
      <c r="Q170" s="31" t="s">
        <v>26</v>
      </c>
      <c r="R170" s="17" t="s">
        <v>26</v>
      </c>
      <c r="S170" s="38" t="s">
        <v>623</v>
      </c>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row>
    <row r="171" spans="2:261" s="12" customFormat="1" ht="65.099999999999994" customHeight="1" x14ac:dyDescent="0.25">
      <c r="B171" s="3"/>
      <c r="C171" s="9" t="s">
        <v>431</v>
      </c>
      <c r="D171" s="16" t="s">
        <v>420</v>
      </c>
      <c r="E171" s="61">
        <v>0.94</v>
      </c>
      <c r="F171" s="16">
        <v>0</v>
      </c>
      <c r="G171" s="15">
        <v>0.92</v>
      </c>
      <c r="H171" s="15">
        <v>0.2</v>
      </c>
      <c r="I171" s="15">
        <v>-0.51</v>
      </c>
      <c r="J171" s="14"/>
      <c r="K171" s="15">
        <v>1.08</v>
      </c>
      <c r="L171" s="15">
        <v>2.5099999999999998</v>
      </c>
      <c r="M171" s="15">
        <v>4.84</v>
      </c>
      <c r="N171" s="54"/>
      <c r="O171" s="15">
        <v>27.517123526999999</v>
      </c>
      <c r="P171" s="15">
        <v>16.456936095</v>
      </c>
      <c r="Q171" s="15" t="s">
        <v>26</v>
      </c>
      <c r="R171" s="16" t="s">
        <v>26</v>
      </c>
      <c r="S171" s="37" t="s">
        <v>624</v>
      </c>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row>
    <row r="172" spans="2:261" s="12" customFormat="1" ht="65.099999999999994" customHeight="1" x14ac:dyDescent="0.25">
      <c r="B172" s="3"/>
      <c r="C172" s="19" t="s">
        <v>296</v>
      </c>
      <c r="D172" s="17" t="s">
        <v>297</v>
      </c>
      <c r="E172" s="62">
        <v>15.5</v>
      </c>
      <c r="F172" s="17">
        <v>0</v>
      </c>
      <c r="G172" s="14">
        <v>15.26</v>
      </c>
      <c r="H172" s="14">
        <v>12.28</v>
      </c>
      <c r="I172" s="14">
        <v>9.3000000000000007</v>
      </c>
      <c r="J172" s="14"/>
      <c r="K172" s="14">
        <v>15.92</v>
      </c>
      <c r="L172" s="14">
        <v>21.87</v>
      </c>
      <c r="M172" s="14">
        <v>31.5</v>
      </c>
      <c r="N172" s="54"/>
      <c r="O172" s="14">
        <v>22.252698866999999</v>
      </c>
      <c r="P172" s="31">
        <v>297.05558814</v>
      </c>
      <c r="Q172" s="31" t="s">
        <v>26</v>
      </c>
      <c r="R172" s="17" t="s">
        <v>26</v>
      </c>
      <c r="S172" s="38" t="s">
        <v>625</v>
      </c>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row>
    <row r="173" spans="2:261" s="12" customFormat="1" ht="65.099999999999994" customHeight="1" x14ac:dyDescent="0.25">
      <c r="B173" s="3"/>
      <c r="C173" s="9" t="s">
        <v>298</v>
      </c>
      <c r="D173" s="16" t="s">
        <v>299</v>
      </c>
      <c r="E173" s="61">
        <v>0.28000000000000003</v>
      </c>
      <c r="F173" s="16">
        <v>0</v>
      </c>
      <c r="G173" s="15">
        <v>0.28000000000000003</v>
      </c>
      <c r="H173" s="15">
        <v>0.2</v>
      </c>
      <c r="I173" s="15">
        <v>0.13</v>
      </c>
      <c r="J173" s="14"/>
      <c r="K173" s="15">
        <v>0.33</v>
      </c>
      <c r="L173" s="15">
        <v>0.47</v>
      </c>
      <c r="M173" s="15">
        <v>0.71</v>
      </c>
      <c r="N173" s="54"/>
      <c r="O173" s="15">
        <v>30.963196289999999</v>
      </c>
      <c r="P173" s="15">
        <v>9.5745963809999992</v>
      </c>
      <c r="Q173" s="15" t="s">
        <v>26</v>
      </c>
      <c r="R173" s="16" t="s">
        <v>26</v>
      </c>
      <c r="S173" s="37" t="s">
        <v>626</v>
      </c>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row>
    <row r="174" spans="2:261" s="12" customFormat="1" ht="65.099999999999994" customHeight="1" x14ac:dyDescent="0.25">
      <c r="B174" s="3"/>
      <c r="C174" s="19" t="s">
        <v>300</v>
      </c>
      <c r="D174" s="17" t="s">
        <v>301</v>
      </c>
      <c r="E174" s="62">
        <v>3.53</v>
      </c>
      <c r="F174" s="17">
        <v>0</v>
      </c>
      <c r="G174" s="14">
        <v>3.49</v>
      </c>
      <c r="H174" s="14">
        <v>1.99</v>
      </c>
      <c r="I174" s="14">
        <v>0.49</v>
      </c>
      <c r="J174" s="14"/>
      <c r="K174" s="14">
        <v>3.76</v>
      </c>
      <c r="L174" s="14">
        <v>6.75</v>
      </c>
      <c r="M174" s="14">
        <v>11.59</v>
      </c>
      <c r="N174" s="54"/>
      <c r="O174" s="14">
        <v>22.127715014</v>
      </c>
      <c r="P174" s="31">
        <v>45.209244476000002</v>
      </c>
      <c r="Q174" s="31" t="s">
        <v>26</v>
      </c>
      <c r="R174" s="17" t="s">
        <v>26</v>
      </c>
      <c r="S174" s="38" t="s">
        <v>627</v>
      </c>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row>
    <row r="175" spans="2:261" s="12" customFormat="1" ht="65.099999999999994" customHeight="1" x14ac:dyDescent="0.25">
      <c r="B175" s="3"/>
      <c r="C175" s="9" t="s">
        <v>302</v>
      </c>
      <c r="D175" s="16" t="s">
        <v>303</v>
      </c>
      <c r="E175" s="61">
        <v>32.35</v>
      </c>
      <c r="F175" s="16">
        <v>0</v>
      </c>
      <c r="G175" s="15">
        <v>31.98</v>
      </c>
      <c r="H175" s="15">
        <v>27</v>
      </c>
      <c r="I175" s="15">
        <v>22.03</v>
      </c>
      <c r="J175" s="14"/>
      <c r="K175" s="15">
        <v>34</v>
      </c>
      <c r="L175" s="15">
        <v>43.94</v>
      </c>
      <c r="M175" s="15">
        <v>60.03</v>
      </c>
      <c r="N175" s="54"/>
      <c r="O175" s="15">
        <v>17.570611733</v>
      </c>
      <c r="P175" s="15">
        <v>499.25066224</v>
      </c>
      <c r="Q175" s="15" t="s">
        <v>26</v>
      </c>
      <c r="R175" s="16" t="s">
        <v>26</v>
      </c>
      <c r="S175" s="37" t="s">
        <v>628</v>
      </c>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row>
    <row r="176" spans="2:261" s="12" customFormat="1" ht="65.099999999999994" customHeight="1" x14ac:dyDescent="0.25">
      <c r="B176" s="3"/>
      <c r="C176" s="19" t="s">
        <v>304</v>
      </c>
      <c r="D176" s="17" t="s">
        <v>305</v>
      </c>
      <c r="E176" s="62">
        <v>6.1</v>
      </c>
      <c r="F176" s="17">
        <v>0</v>
      </c>
      <c r="G176" s="14">
        <v>5.92</v>
      </c>
      <c r="H176" s="14">
        <v>4.17</v>
      </c>
      <c r="I176" s="14">
        <v>2.42</v>
      </c>
      <c r="J176" s="14"/>
      <c r="K176" s="14">
        <v>6.47</v>
      </c>
      <c r="L176" s="14">
        <v>9.9600000000000009</v>
      </c>
      <c r="M176" s="14">
        <v>15.62</v>
      </c>
      <c r="N176" s="54"/>
      <c r="O176" s="14">
        <v>29.380118242000002</v>
      </c>
      <c r="P176" s="31">
        <v>35.816396905000005</v>
      </c>
      <c r="Q176" s="31" t="s">
        <v>26</v>
      </c>
      <c r="R176" s="17" t="s">
        <v>26</v>
      </c>
      <c r="S176" s="38" t="s">
        <v>629</v>
      </c>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row>
    <row r="177" spans="2:261" s="12" customFormat="1" ht="65.099999999999994" customHeight="1" x14ac:dyDescent="0.25">
      <c r="B177" s="3"/>
      <c r="C177" s="9" t="s">
        <v>306</v>
      </c>
      <c r="D177" s="16" t="s">
        <v>307</v>
      </c>
      <c r="E177" s="61">
        <v>14.24</v>
      </c>
      <c r="F177" s="16">
        <v>0</v>
      </c>
      <c r="G177" s="15">
        <v>14.11</v>
      </c>
      <c r="H177" s="15">
        <v>12.05</v>
      </c>
      <c r="I177" s="15">
        <v>10</v>
      </c>
      <c r="J177" s="14"/>
      <c r="K177" s="15">
        <v>14.5</v>
      </c>
      <c r="L177" s="15">
        <v>18.600000000000001</v>
      </c>
      <c r="M177" s="15">
        <v>25.25</v>
      </c>
      <c r="N177" s="54"/>
      <c r="O177" s="15">
        <v>20.224227752000001</v>
      </c>
      <c r="P177" s="15">
        <v>351.76100686000001</v>
      </c>
      <c r="Q177" s="15" t="s">
        <v>26</v>
      </c>
      <c r="R177" s="16" t="s">
        <v>26</v>
      </c>
      <c r="S177" s="37" t="s">
        <v>630</v>
      </c>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row>
    <row r="178" spans="2:261" s="12" customFormat="1" ht="65.099999999999994" customHeight="1" x14ac:dyDescent="0.25">
      <c r="B178" s="3"/>
      <c r="C178" s="19" t="s">
        <v>308</v>
      </c>
      <c r="D178" s="17" t="s">
        <v>309</v>
      </c>
      <c r="E178" s="62" t="s">
        <v>113</v>
      </c>
      <c r="F178" s="17">
        <v>2</v>
      </c>
      <c r="G178" s="14" t="s">
        <v>113</v>
      </c>
      <c r="H178" s="14" t="s">
        <v>113</v>
      </c>
      <c r="I178" s="14" t="s">
        <v>113</v>
      </c>
      <c r="J178" s="14"/>
      <c r="K178" s="14" t="s">
        <v>113</v>
      </c>
      <c r="L178" s="14" t="s">
        <v>113</v>
      </c>
      <c r="M178" s="14" t="s">
        <v>113</v>
      </c>
      <c r="N178" s="54"/>
      <c r="O178" s="14" t="s">
        <v>113</v>
      </c>
      <c r="P178" s="31" t="s">
        <v>113</v>
      </c>
      <c r="Q178" s="31" t="s">
        <v>113</v>
      </c>
      <c r="R178" s="17" t="s">
        <v>113</v>
      </c>
      <c r="S178" s="38" t="s">
        <v>114</v>
      </c>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row>
    <row r="179" spans="2:261" s="12" customFormat="1" ht="65.099999999999994" customHeight="1" x14ac:dyDescent="0.25">
      <c r="B179" s="3"/>
      <c r="C179" s="9" t="s">
        <v>310</v>
      </c>
      <c r="D179" s="16" t="s">
        <v>311</v>
      </c>
      <c r="E179" s="61">
        <v>6.28</v>
      </c>
      <c r="F179" s="16">
        <v>0</v>
      </c>
      <c r="G179" s="15">
        <v>6.27</v>
      </c>
      <c r="H179" s="15">
        <v>5.44</v>
      </c>
      <c r="I179" s="15">
        <v>4.62</v>
      </c>
      <c r="J179" s="14"/>
      <c r="K179" s="15">
        <v>6.56</v>
      </c>
      <c r="L179" s="15">
        <v>8.1999999999999993</v>
      </c>
      <c r="M179" s="15">
        <v>10.86</v>
      </c>
      <c r="N179" s="54"/>
      <c r="O179" s="15">
        <v>26.989830211000001</v>
      </c>
      <c r="P179" s="15">
        <v>23.77464719</v>
      </c>
      <c r="Q179" s="15" t="s">
        <v>26</v>
      </c>
      <c r="R179" s="16" t="s">
        <v>26</v>
      </c>
      <c r="S179" s="37" t="s">
        <v>631</v>
      </c>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row>
    <row r="180" spans="2:261" s="12" customFormat="1" ht="65.099999999999994" customHeight="1" x14ac:dyDescent="0.25">
      <c r="B180" s="3"/>
      <c r="C180" s="19" t="s">
        <v>310</v>
      </c>
      <c r="D180" s="17" t="s">
        <v>312</v>
      </c>
      <c r="E180" s="62">
        <v>31.85</v>
      </c>
      <c r="F180" s="17">
        <v>0</v>
      </c>
      <c r="G180" s="14">
        <v>31.67</v>
      </c>
      <c r="H180" s="14">
        <v>26.98</v>
      </c>
      <c r="I180" s="14">
        <v>22.3</v>
      </c>
      <c r="J180" s="14"/>
      <c r="K180" s="14">
        <v>33.19</v>
      </c>
      <c r="L180" s="14">
        <v>42.55</v>
      </c>
      <c r="M180" s="14">
        <v>57.71</v>
      </c>
      <c r="N180" s="54"/>
      <c r="O180" s="14">
        <v>26.389052006</v>
      </c>
      <c r="P180" s="31">
        <v>111.80271966000001</v>
      </c>
      <c r="Q180" s="31" t="s">
        <v>26</v>
      </c>
      <c r="R180" s="17" t="s">
        <v>26</v>
      </c>
      <c r="S180" s="38" t="s">
        <v>632</v>
      </c>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row>
    <row r="181" spans="2:261" s="12" customFormat="1" ht="65.099999999999994" customHeight="1" x14ac:dyDescent="0.25">
      <c r="B181" s="3"/>
      <c r="C181" s="9" t="s">
        <v>313</v>
      </c>
      <c r="D181" s="16" t="s">
        <v>633</v>
      </c>
      <c r="E181" s="61">
        <v>12.3</v>
      </c>
      <c r="F181" s="16">
        <v>0</v>
      </c>
      <c r="G181" s="15">
        <v>12.1</v>
      </c>
      <c r="H181" s="15">
        <v>11.19</v>
      </c>
      <c r="I181" s="15">
        <v>10.28</v>
      </c>
      <c r="J181" s="14"/>
      <c r="K181" s="15">
        <v>12.58</v>
      </c>
      <c r="L181" s="15">
        <v>14.39</v>
      </c>
      <c r="M181" s="15">
        <v>17.34</v>
      </c>
      <c r="N181" s="54"/>
      <c r="O181" s="15">
        <v>15.82398763</v>
      </c>
      <c r="P181" s="15">
        <v>4.6002773809999997</v>
      </c>
      <c r="Q181" s="15" t="s">
        <v>26</v>
      </c>
      <c r="R181" s="16" t="s">
        <v>26</v>
      </c>
      <c r="S181" s="37" t="s">
        <v>634</v>
      </c>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row>
    <row r="182" spans="2:261" s="12" customFormat="1" ht="65.099999999999994" customHeight="1" x14ac:dyDescent="0.25">
      <c r="B182" s="3"/>
      <c r="C182" s="19" t="s">
        <v>313</v>
      </c>
      <c r="D182" s="17" t="s">
        <v>314</v>
      </c>
      <c r="E182" s="62">
        <v>24.64</v>
      </c>
      <c r="F182" s="17">
        <v>2</v>
      </c>
      <c r="G182" s="14">
        <v>24.16</v>
      </c>
      <c r="H182" s="14">
        <v>22.24</v>
      </c>
      <c r="I182" s="14">
        <v>20.329999999999998</v>
      </c>
      <c r="J182" s="14"/>
      <c r="K182" s="14">
        <v>25.26</v>
      </c>
      <c r="L182" s="14">
        <v>29.08</v>
      </c>
      <c r="M182" s="14">
        <v>35.26</v>
      </c>
      <c r="N182" s="54"/>
      <c r="O182" s="14">
        <v>21.462324178999999</v>
      </c>
      <c r="P182" s="31">
        <v>204.95309594999998</v>
      </c>
      <c r="Q182" s="31" t="s">
        <v>26</v>
      </c>
      <c r="R182" s="17" t="s">
        <v>26</v>
      </c>
      <c r="S182" s="38" t="s">
        <v>635</v>
      </c>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row>
    <row r="183" spans="2:261" s="12" customFormat="1" ht="65.099999999999994" customHeight="1" x14ac:dyDescent="0.25">
      <c r="B183" s="3"/>
      <c r="C183" s="9" t="s">
        <v>315</v>
      </c>
      <c r="D183" s="16" t="s">
        <v>316</v>
      </c>
      <c r="E183" s="61">
        <v>19.55</v>
      </c>
      <c r="F183" s="16">
        <v>6</v>
      </c>
      <c r="G183" s="15">
        <v>18.940000000000001</v>
      </c>
      <c r="H183" s="15">
        <v>16.41</v>
      </c>
      <c r="I183" s="15">
        <v>13.89</v>
      </c>
      <c r="J183" s="14"/>
      <c r="K183" s="15">
        <v>19.760000000000002</v>
      </c>
      <c r="L183" s="15">
        <v>24.8</v>
      </c>
      <c r="M183" s="15">
        <v>32.96</v>
      </c>
      <c r="N183" s="54"/>
      <c r="O183" s="15">
        <v>43.550590921999998</v>
      </c>
      <c r="P183" s="15">
        <v>46.181371095000003</v>
      </c>
      <c r="Q183" s="15" t="s">
        <v>27</v>
      </c>
      <c r="R183" s="16" t="s">
        <v>26</v>
      </c>
      <c r="S183" s="37" t="s">
        <v>636</v>
      </c>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row>
    <row r="184" spans="2:261" s="12" customFormat="1" ht="65.099999999999994" customHeight="1" x14ac:dyDescent="0.25">
      <c r="B184" s="3"/>
      <c r="C184" s="19" t="s">
        <v>317</v>
      </c>
      <c r="D184" s="17" t="s">
        <v>318</v>
      </c>
      <c r="E184" s="62">
        <v>4.13</v>
      </c>
      <c r="F184" s="17">
        <v>0</v>
      </c>
      <c r="G184" s="14">
        <v>4.09</v>
      </c>
      <c r="H184" s="14">
        <v>3.7</v>
      </c>
      <c r="I184" s="14">
        <v>3.31</v>
      </c>
      <c r="J184" s="14"/>
      <c r="K184" s="14">
        <v>4.2300000000000004</v>
      </c>
      <c r="L184" s="14">
        <v>5</v>
      </c>
      <c r="M184" s="14">
        <v>6.26</v>
      </c>
      <c r="N184" s="54"/>
      <c r="O184" s="14">
        <v>25.537603144999999</v>
      </c>
      <c r="P184" s="31">
        <v>4.3395304761999993</v>
      </c>
      <c r="Q184" s="31" t="s">
        <v>26</v>
      </c>
      <c r="R184" s="17" t="s">
        <v>26</v>
      </c>
      <c r="S184" s="38" t="s">
        <v>637</v>
      </c>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row>
    <row r="185" spans="2:261" s="12" customFormat="1" ht="65.099999999999994" customHeight="1" x14ac:dyDescent="0.25">
      <c r="B185" s="3"/>
      <c r="C185" s="9" t="s">
        <v>319</v>
      </c>
      <c r="D185" s="16" t="s">
        <v>320</v>
      </c>
      <c r="E185" s="61">
        <v>10.92</v>
      </c>
      <c r="F185" s="16">
        <v>0</v>
      </c>
      <c r="G185" s="15">
        <v>10.76</v>
      </c>
      <c r="H185" s="15">
        <v>8.06</v>
      </c>
      <c r="I185" s="15">
        <v>5.36</v>
      </c>
      <c r="J185" s="14"/>
      <c r="K185" s="15">
        <v>11.53</v>
      </c>
      <c r="L185" s="15">
        <v>16.920000000000002</v>
      </c>
      <c r="M185" s="15">
        <v>25.65</v>
      </c>
      <c r="N185" s="54"/>
      <c r="O185" s="15">
        <v>26.866204032999999</v>
      </c>
      <c r="P185" s="15">
        <v>19.449075238000002</v>
      </c>
      <c r="Q185" s="15" t="s">
        <v>26</v>
      </c>
      <c r="R185" s="16" t="s">
        <v>26</v>
      </c>
      <c r="S185" s="37" t="s">
        <v>638</v>
      </c>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row>
    <row r="186" spans="2:261" s="12" customFormat="1" ht="65.099999999999994" customHeight="1" x14ac:dyDescent="0.25">
      <c r="B186" s="3"/>
      <c r="C186" s="19" t="s">
        <v>639</v>
      </c>
      <c r="D186" s="17" t="s">
        <v>321</v>
      </c>
      <c r="E186" s="62">
        <v>4.24</v>
      </c>
      <c r="F186" s="17">
        <v>0</v>
      </c>
      <c r="G186" s="14">
        <v>4.21</v>
      </c>
      <c r="H186" s="14">
        <v>3.26</v>
      </c>
      <c r="I186" s="14">
        <v>2.31</v>
      </c>
      <c r="J186" s="14"/>
      <c r="K186" s="14">
        <v>4.51</v>
      </c>
      <c r="L186" s="14">
        <v>6.4</v>
      </c>
      <c r="M186" s="14">
        <v>9.4700000000000006</v>
      </c>
      <c r="N186" s="54"/>
      <c r="O186" s="14">
        <v>26.376367577</v>
      </c>
      <c r="P186" s="31">
        <v>137.25901686</v>
      </c>
      <c r="Q186" s="31" t="s">
        <v>26</v>
      </c>
      <c r="R186" s="17" t="s">
        <v>26</v>
      </c>
      <c r="S186" s="38" t="s">
        <v>640</v>
      </c>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row>
    <row r="187" spans="2:261" s="12" customFormat="1" ht="65.099999999999994" customHeight="1" x14ac:dyDescent="0.25">
      <c r="B187" s="3"/>
      <c r="C187" s="9" t="s">
        <v>322</v>
      </c>
      <c r="D187" s="16" t="s">
        <v>323</v>
      </c>
      <c r="E187" s="61">
        <v>4.83</v>
      </c>
      <c r="F187" s="16">
        <v>0</v>
      </c>
      <c r="G187" s="15">
        <v>4.6900000000000004</v>
      </c>
      <c r="H187" s="15">
        <v>0.75</v>
      </c>
      <c r="I187" s="15">
        <v>-3.18</v>
      </c>
      <c r="J187" s="14"/>
      <c r="K187" s="15">
        <v>5.39</v>
      </c>
      <c r="L187" s="15">
        <v>13.26</v>
      </c>
      <c r="M187" s="15">
        <v>26</v>
      </c>
      <c r="N187" s="54"/>
      <c r="O187" s="15">
        <v>22.066511564999999</v>
      </c>
      <c r="P187" s="15">
        <v>142.73100328999999</v>
      </c>
      <c r="Q187" s="15" t="s">
        <v>26</v>
      </c>
      <c r="R187" s="16" t="s">
        <v>26</v>
      </c>
      <c r="S187" s="37" t="s">
        <v>641</v>
      </c>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row>
    <row r="188" spans="2:261" s="12" customFormat="1" ht="65.099999999999994" customHeight="1" x14ac:dyDescent="0.25">
      <c r="B188" s="3"/>
      <c r="C188" s="19" t="s">
        <v>324</v>
      </c>
      <c r="D188" s="17" t="s">
        <v>325</v>
      </c>
      <c r="E188" s="62">
        <v>17.010000000000002</v>
      </c>
      <c r="F188" s="17">
        <v>5</v>
      </c>
      <c r="G188" s="14">
        <v>16.78</v>
      </c>
      <c r="H188" s="14">
        <v>14.88</v>
      </c>
      <c r="I188" s="14">
        <v>12.99</v>
      </c>
      <c r="J188" s="14"/>
      <c r="K188" s="14">
        <v>17.14</v>
      </c>
      <c r="L188" s="14">
        <v>20.92</v>
      </c>
      <c r="M188" s="14">
        <v>27.04</v>
      </c>
      <c r="N188" s="54"/>
      <c r="O188" s="14">
        <v>44.852081771999998</v>
      </c>
      <c r="P188" s="31">
        <v>58.940877142999994</v>
      </c>
      <c r="Q188" s="31" t="s">
        <v>27</v>
      </c>
      <c r="R188" s="17" t="s">
        <v>26</v>
      </c>
      <c r="S188" s="38" t="s">
        <v>642</v>
      </c>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row>
    <row r="189" spans="2:261" s="12" customFormat="1" ht="65.099999999999994" customHeight="1" x14ac:dyDescent="0.25">
      <c r="B189" s="3"/>
      <c r="C189" s="9" t="s">
        <v>326</v>
      </c>
      <c r="D189" s="16" t="s">
        <v>327</v>
      </c>
      <c r="E189" s="61">
        <v>15.55</v>
      </c>
      <c r="F189" s="16">
        <v>0</v>
      </c>
      <c r="G189" s="15">
        <v>14.99</v>
      </c>
      <c r="H189" s="15">
        <v>11.25</v>
      </c>
      <c r="I189" s="15">
        <v>7.51</v>
      </c>
      <c r="J189" s="14"/>
      <c r="K189" s="15">
        <v>16.18</v>
      </c>
      <c r="L189" s="15">
        <v>23.65</v>
      </c>
      <c r="M189" s="15">
        <v>35.75</v>
      </c>
      <c r="N189" s="54"/>
      <c r="O189" s="15">
        <v>23.275218818999999</v>
      </c>
      <c r="P189" s="15">
        <v>350.81804590000002</v>
      </c>
      <c r="Q189" s="15" t="s">
        <v>26</v>
      </c>
      <c r="R189" s="16" t="s">
        <v>26</v>
      </c>
      <c r="S189" s="37" t="s">
        <v>643</v>
      </c>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row>
    <row r="190" spans="2:261" s="12" customFormat="1" ht="65.099999999999994" customHeight="1" x14ac:dyDescent="0.25">
      <c r="B190" s="3"/>
      <c r="C190" s="19" t="s">
        <v>328</v>
      </c>
      <c r="D190" s="17" t="s">
        <v>329</v>
      </c>
      <c r="E190" s="62">
        <v>51.2</v>
      </c>
      <c r="F190" s="17">
        <v>1</v>
      </c>
      <c r="G190" s="14">
        <v>50.4</v>
      </c>
      <c r="H190" s="14">
        <v>42.94</v>
      </c>
      <c r="I190" s="14">
        <v>35.479999999999997</v>
      </c>
      <c r="J190" s="14"/>
      <c r="K190" s="14">
        <v>52.31</v>
      </c>
      <c r="L190" s="14">
        <v>67.22</v>
      </c>
      <c r="M190" s="14">
        <v>91.35</v>
      </c>
      <c r="N190" s="54"/>
      <c r="O190" s="14">
        <v>48.528170496999998</v>
      </c>
      <c r="P190" s="31">
        <v>76.887669229000011</v>
      </c>
      <c r="Q190" s="31" t="s">
        <v>26</v>
      </c>
      <c r="R190" s="17" t="s">
        <v>26</v>
      </c>
      <c r="S190" s="38" t="s">
        <v>644</v>
      </c>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row>
    <row r="191" spans="2:261" s="12" customFormat="1" ht="65.099999999999994" customHeight="1" x14ac:dyDescent="0.25">
      <c r="B191" s="3"/>
      <c r="C191" s="9" t="s">
        <v>330</v>
      </c>
      <c r="D191" s="16" t="s">
        <v>331</v>
      </c>
      <c r="E191" s="61">
        <v>42.76</v>
      </c>
      <c r="F191" s="16">
        <v>0</v>
      </c>
      <c r="G191" s="15">
        <v>42.63</v>
      </c>
      <c r="H191" s="15">
        <v>36.450000000000003</v>
      </c>
      <c r="I191" s="15">
        <v>30.28</v>
      </c>
      <c r="J191" s="14"/>
      <c r="K191" s="15">
        <v>44.01</v>
      </c>
      <c r="L191" s="15">
        <v>56.35</v>
      </c>
      <c r="M191" s="15">
        <v>76.33</v>
      </c>
      <c r="N191" s="54"/>
      <c r="O191" s="15">
        <v>25.841475469999999</v>
      </c>
      <c r="P191" s="15">
        <v>28.639984881</v>
      </c>
      <c r="Q191" s="15" t="s">
        <v>26</v>
      </c>
      <c r="R191" s="16" t="s">
        <v>26</v>
      </c>
      <c r="S191" s="37" t="s">
        <v>645</v>
      </c>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row>
    <row r="192" spans="2:261" s="12" customFormat="1" ht="65.099999999999994" customHeight="1" x14ac:dyDescent="0.25">
      <c r="B192" s="3"/>
      <c r="C192" s="19" t="s">
        <v>290</v>
      </c>
      <c r="D192" s="17" t="s">
        <v>332</v>
      </c>
      <c r="E192" s="62">
        <v>10.92</v>
      </c>
      <c r="F192" s="17">
        <v>7</v>
      </c>
      <c r="G192" s="14">
        <v>10.64</v>
      </c>
      <c r="H192" s="14">
        <v>8.59</v>
      </c>
      <c r="I192" s="14">
        <v>6.54</v>
      </c>
      <c r="J192" s="14"/>
      <c r="K192" s="14">
        <v>12.69</v>
      </c>
      <c r="L192" s="14">
        <v>16.78</v>
      </c>
      <c r="M192" s="14">
        <v>23.41</v>
      </c>
      <c r="N192" s="54"/>
      <c r="O192" s="14">
        <v>53.316870399999999</v>
      </c>
      <c r="P192" s="31">
        <v>23.328460974000002</v>
      </c>
      <c r="Q192" s="31" t="s">
        <v>27</v>
      </c>
      <c r="R192" s="17" t="s">
        <v>27</v>
      </c>
      <c r="S192" s="38" t="s">
        <v>646</v>
      </c>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row>
    <row r="193" spans="2:261" s="12" customFormat="1" ht="65.099999999999994" customHeight="1" x14ac:dyDescent="0.25">
      <c r="B193" s="3"/>
      <c r="C193" s="9" t="s">
        <v>333</v>
      </c>
      <c r="D193" s="16" t="s">
        <v>334</v>
      </c>
      <c r="E193" s="61">
        <v>49.72</v>
      </c>
      <c r="F193" s="16">
        <v>10</v>
      </c>
      <c r="G193" s="15">
        <v>48</v>
      </c>
      <c r="H193" s="15">
        <v>44.61</v>
      </c>
      <c r="I193" s="15">
        <v>41.22</v>
      </c>
      <c r="J193" s="14"/>
      <c r="K193" s="15">
        <v>50.14</v>
      </c>
      <c r="L193" s="15">
        <v>56.91</v>
      </c>
      <c r="M193" s="15">
        <v>67.88</v>
      </c>
      <c r="N193" s="54"/>
      <c r="O193" s="15">
        <v>82.638559092999998</v>
      </c>
      <c r="P193" s="15">
        <v>464.84873833</v>
      </c>
      <c r="Q193" s="15" t="s">
        <v>27</v>
      </c>
      <c r="R193" s="16" t="s">
        <v>27</v>
      </c>
      <c r="S193" s="37" t="s">
        <v>647</v>
      </c>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row>
    <row r="194" spans="2:261" s="12" customFormat="1" ht="65.099999999999994" customHeight="1" x14ac:dyDescent="0.25">
      <c r="B194" s="3"/>
      <c r="C194" s="19" t="s">
        <v>335</v>
      </c>
      <c r="D194" s="17" t="s">
        <v>336</v>
      </c>
      <c r="E194" s="62">
        <v>13.29</v>
      </c>
      <c r="F194" s="17">
        <v>0</v>
      </c>
      <c r="G194" s="14">
        <v>13.15</v>
      </c>
      <c r="H194" s="14">
        <v>12.1</v>
      </c>
      <c r="I194" s="14">
        <v>11.05</v>
      </c>
      <c r="J194" s="14"/>
      <c r="K194" s="14">
        <v>13.58</v>
      </c>
      <c r="L194" s="14">
        <v>15.67</v>
      </c>
      <c r="M194" s="14">
        <v>19.07</v>
      </c>
      <c r="N194" s="54"/>
      <c r="O194" s="14">
        <v>22.245906943000001</v>
      </c>
      <c r="P194" s="31">
        <v>6.2523084286000001</v>
      </c>
      <c r="Q194" s="31" t="s">
        <v>26</v>
      </c>
      <c r="R194" s="17" t="s">
        <v>26</v>
      </c>
      <c r="S194" s="38" t="s">
        <v>648</v>
      </c>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row>
    <row r="195" spans="2:261" s="12" customFormat="1" ht="65.099999999999994" customHeight="1" x14ac:dyDescent="0.25">
      <c r="B195" s="3"/>
      <c r="C195" s="9" t="s">
        <v>335</v>
      </c>
      <c r="D195" s="16" t="s">
        <v>337</v>
      </c>
      <c r="E195" s="61">
        <v>39.200000000000003</v>
      </c>
      <c r="F195" s="16">
        <v>0</v>
      </c>
      <c r="G195" s="15">
        <v>38.909999999999997</v>
      </c>
      <c r="H195" s="15">
        <v>35.75</v>
      </c>
      <c r="I195" s="15">
        <v>32.590000000000003</v>
      </c>
      <c r="J195" s="14"/>
      <c r="K195" s="15">
        <v>40.29</v>
      </c>
      <c r="L195" s="15">
        <v>46.6</v>
      </c>
      <c r="M195" s="15">
        <v>56.82</v>
      </c>
      <c r="N195" s="54"/>
      <c r="O195" s="15">
        <v>23.442758913999999</v>
      </c>
      <c r="P195" s="15">
        <v>143.99828471000001</v>
      </c>
      <c r="Q195" s="15" t="s">
        <v>26</v>
      </c>
      <c r="R195" s="16" t="s">
        <v>26</v>
      </c>
      <c r="S195" s="37" t="s">
        <v>649</v>
      </c>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row>
    <row r="196" spans="2:261" s="12" customFormat="1" ht="65.099999999999994" customHeight="1" x14ac:dyDescent="0.25">
      <c r="B196" s="3"/>
      <c r="C196" s="19" t="s">
        <v>338</v>
      </c>
      <c r="D196" s="17" t="s">
        <v>339</v>
      </c>
      <c r="E196" s="62">
        <v>289.5</v>
      </c>
      <c r="F196" s="17">
        <v>7</v>
      </c>
      <c r="G196" s="14">
        <v>288</v>
      </c>
      <c r="H196" s="14">
        <v>266.43</v>
      </c>
      <c r="I196" s="14">
        <v>244.86</v>
      </c>
      <c r="J196" s="14"/>
      <c r="K196" s="14">
        <v>309.32</v>
      </c>
      <c r="L196" s="14">
        <v>352.45</v>
      </c>
      <c r="M196" s="14">
        <v>422.24</v>
      </c>
      <c r="N196" s="54"/>
      <c r="O196" s="14">
        <v>58.769506915000001</v>
      </c>
      <c r="P196" s="31">
        <v>43.994980439000003</v>
      </c>
      <c r="Q196" s="31" t="s">
        <v>27</v>
      </c>
      <c r="R196" s="17" t="s">
        <v>27</v>
      </c>
      <c r="S196" s="38" t="s">
        <v>650</v>
      </c>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row>
    <row r="197" spans="2:261" s="12" customFormat="1" ht="65.099999999999994" customHeight="1" x14ac:dyDescent="0.25">
      <c r="B197" s="3"/>
      <c r="C197" s="9" t="s">
        <v>340</v>
      </c>
      <c r="D197" s="16" t="s">
        <v>341</v>
      </c>
      <c r="E197" s="61">
        <v>4.8</v>
      </c>
      <c r="F197" s="16">
        <v>0</v>
      </c>
      <c r="G197" s="15">
        <v>4.7300000000000004</v>
      </c>
      <c r="H197" s="15">
        <v>2.78</v>
      </c>
      <c r="I197" s="15">
        <v>0.83</v>
      </c>
      <c r="J197" s="14"/>
      <c r="K197" s="15">
        <v>5.16</v>
      </c>
      <c r="L197" s="15">
        <v>9.0500000000000007</v>
      </c>
      <c r="M197" s="15">
        <v>15.35</v>
      </c>
      <c r="N197" s="54"/>
      <c r="O197" s="15">
        <v>27.748474624</v>
      </c>
      <c r="P197" s="15">
        <v>17.471657190000002</v>
      </c>
      <c r="Q197" s="15" t="s">
        <v>26</v>
      </c>
      <c r="R197" s="16" t="s">
        <v>26</v>
      </c>
      <c r="S197" s="37" t="s">
        <v>651</v>
      </c>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row>
    <row r="198" spans="2:261" s="12" customFormat="1" ht="65.099999999999994" customHeight="1" x14ac:dyDescent="0.25">
      <c r="B198" s="3"/>
      <c r="C198" s="19" t="s">
        <v>342</v>
      </c>
      <c r="D198" s="17" t="s">
        <v>343</v>
      </c>
      <c r="E198" s="62">
        <v>36.07</v>
      </c>
      <c r="F198" s="17">
        <v>3</v>
      </c>
      <c r="G198" s="14">
        <v>35.5</v>
      </c>
      <c r="H198" s="14">
        <v>28.24</v>
      </c>
      <c r="I198" s="14">
        <v>20.98</v>
      </c>
      <c r="J198" s="14"/>
      <c r="K198" s="14">
        <v>36.58</v>
      </c>
      <c r="L198" s="14">
        <v>51.09</v>
      </c>
      <c r="M198" s="14">
        <v>74.569999999999993</v>
      </c>
      <c r="N198" s="54"/>
      <c r="O198" s="14">
        <v>25.62269066</v>
      </c>
      <c r="P198" s="31">
        <v>27.106497905000001</v>
      </c>
      <c r="Q198" s="31" t="s">
        <v>27</v>
      </c>
      <c r="R198" s="17" t="s">
        <v>26</v>
      </c>
      <c r="S198" s="38" t="s">
        <v>652</v>
      </c>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row>
    <row r="199" spans="2:261" s="12" customFormat="1" ht="65.099999999999994" customHeight="1" x14ac:dyDescent="0.25">
      <c r="B199" s="3"/>
      <c r="C199" s="9" t="s">
        <v>344</v>
      </c>
      <c r="D199" s="16" t="s">
        <v>345</v>
      </c>
      <c r="E199" s="61">
        <v>30.75</v>
      </c>
      <c r="F199" s="16">
        <v>2</v>
      </c>
      <c r="G199" s="15">
        <v>30.6</v>
      </c>
      <c r="H199" s="15">
        <v>28.31</v>
      </c>
      <c r="I199" s="15">
        <v>26.02</v>
      </c>
      <c r="J199" s="14"/>
      <c r="K199" s="15">
        <v>31.23</v>
      </c>
      <c r="L199" s="15">
        <v>35.799999999999997</v>
      </c>
      <c r="M199" s="15">
        <v>43.21</v>
      </c>
      <c r="N199" s="54"/>
      <c r="O199" s="15">
        <v>44.442372859000002</v>
      </c>
      <c r="P199" s="15">
        <v>239.92352223999998</v>
      </c>
      <c r="Q199" s="15" t="s">
        <v>26</v>
      </c>
      <c r="R199" s="16" t="s">
        <v>26</v>
      </c>
      <c r="S199" s="37" t="s">
        <v>653</v>
      </c>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row>
    <row r="200" spans="2:261" s="12" customFormat="1" ht="65.099999999999994" customHeight="1" x14ac:dyDescent="0.25">
      <c r="B200" s="3"/>
      <c r="C200" s="19" t="s">
        <v>346</v>
      </c>
      <c r="D200" s="17" t="s">
        <v>347</v>
      </c>
      <c r="E200" s="62">
        <v>20.34</v>
      </c>
      <c r="F200" s="17">
        <v>0</v>
      </c>
      <c r="G200" s="14">
        <v>20.079999999999998</v>
      </c>
      <c r="H200" s="14">
        <v>14.04</v>
      </c>
      <c r="I200" s="14">
        <v>8.01</v>
      </c>
      <c r="J200" s="14"/>
      <c r="K200" s="14">
        <v>22</v>
      </c>
      <c r="L200" s="14">
        <v>34.06</v>
      </c>
      <c r="M200" s="14">
        <v>53.58</v>
      </c>
      <c r="N200" s="54"/>
      <c r="O200" s="14">
        <v>26.248875781999999</v>
      </c>
      <c r="P200" s="31">
        <v>155.87374718999999</v>
      </c>
      <c r="Q200" s="31" t="s">
        <v>26</v>
      </c>
      <c r="R200" s="17" t="s">
        <v>26</v>
      </c>
      <c r="S200" s="38" t="s">
        <v>654</v>
      </c>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row>
    <row r="201" spans="2:261" s="12" customFormat="1" ht="65.099999999999994" customHeight="1" x14ac:dyDescent="0.25">
      <c r="B201" s="3"/>
      <c r="C201" s="9" t="s">
        <v>348</v>
      </c>
      <c r="D201" s="16" t="s">
        <v>349</v>
      </c>
      <c r="E201" s="61">
        <v>67.41</v>
      </c>
      <c r="F201" s="16">
        <v>7</v>
      </c>
      <c r="G201" s="15">
        <v>67.12</v>
      </c>
      <c r="H201" s="15">
        <v>59.98</v>
      </c>
      <c r="I201" s="15">
        <v>52.84</v>
      </c>
      <c r="J201" s="14"/>
      <c r="K201" s="15">
        <v>68.75</v>
      </c>
      <c r="L201" s="15">
        <v>83.02</v>
      </c>
      <c r="M201" s="15">
        <v>106.12</v>
      </c>
      <c r="N201" s="54"/>
      <c r="O201" s="15">
        <v>70.919243780000002</v>
      </c>
      <c r="P201" s="15">
        <v>86.455379035999997</v>
      </c>
      <c r="Q201" s="15" t="s">
        <v>27</v>
      </c>
      <c r="R201" s="16" t="s">
        <v>27</v>
      </c>
      <c r="S201" s="37" t="s">
        <v>655</v>
      </c>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row>
    <row r="202" spans="2:261" s="12" customFormat="1" ht="65.099999999999994" customHeight="1" x14ac:dyDescent="0.25">
      <c r="B202" s="3"/>
      <c r="C202" s="19" t="s">
        <v>350</v>
      </c>
      <c r="D202" s="17" t="s">
        <v>351</v>
      </c>
      <c r="E202" s="62">
        <v>19.43</v>
      </c>
      <c r="F202" s="17">
        <v>4</v>
      </c>
      <c r="G202" s="14">
        <v>19.12</v>
      </c>
      <c r="H202" s="14">
        <v>16.98</v>
      </c>
      <c r="I202" s="14">
        <v>14.84</v>
      </c>
      <c r="J202" s="14"/>
      <c r="K202" s="14">
        <v>20.05</v>
      </c>
      <c r="L202" s="14">
        <v>24.32</v>
      </c>
      <c r="M202" s="14">
        <v>31.23</v>
      </c>
      <c r="N202" s="54"/>
      <c r="O202" s="14">
        <v>57.977150844000001</v>
      </c>
      <c r="P202" s="31">
        <v>207.85728742999999</v>
      </c>
      <c r="Q202" s="31" t="s">
        <v>26</v>
      </c>
      <c r="R202" s="17" t="s">
        <v>27</v>
      </c>
      <c r="S202" s="38" t="s">
        <v>656</v>
      </c>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row>
    <row r="203" spans="2:261" s="12" customFormat="1" ht="65.099999999999994" customHeight="1" x14ac:dyDescent="0.25">
      <c r="B203" s="3"/>
      <c r="C203" s="9" t="s">
        <v>352</v>
      </c>
      <c r="D203" s="16" t="s">
        <v>353</v>
      </c>
      <c r="E203" s="61">
        <v>33.229999999999997</v>
      </c>
      <c r="F203" s="16">
        <v>0</v>
      </c>
      <c r="G203" s="15">
        <v>32.69</v>
      </c>
      <c r="H203" s="15">
        <v>27.03</v>
      </c>
      <c r="I203" s="15">
        <v>21.38</v>
      </c>
      <c r="J203" s="14"/>
      <c r="K203" s="15">
        <v>34</v>
      </c>
      <c r="L203" s="15">
        <v>45.3</v>
      </c>
      <c r="M203" s="15">
        <v>63.59</v>
      </c>
      <c r="N203" s="54"/>
      <c r="O203" s="15">
        <v>28.391285332999999</v>
      </c>
      <c r="P203" s="15">
        <v>287.14277585999997</v>
      </c>
      <c r="Q203" s="15" t="s">
        <v>26</v>
      </c>
      <c r="R203" s="16" t="s">
        <v>26</v>
      </c>
      <c r="S203" s="37" t="s">
        <v>657</v>
      </c>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row>
    <row r="204" spans="2:261" s="12" customFormat="1" ht="65.099999999999994" customHeight="1" x14ac:dyDescent="0.25">
      <c r="B204" s="3"/>
      <c r="C204" s="19" t="s">
        <v>354</v>
      </c>
      <c r="D204" s="17" t="s">
        <v>355</v>
      </c>
      <c r="E204" s="62">
        <v>10</v>
      </c>
      <c r="F204" s="17">
        <v>0</v>
      </c>
      <c r="G204" s="14">
        <v>9.9</v>
      </c>
      <c r="H204" s="14">
        <v>7.95</v>
      </c>
      <c r="I204" s="14">
        <v>6.01</v>
      </c>
      <c r="J204" s="14"/>
      <c r="K204" s="14">
        <v>10.47</v>
      </c>
      <c r="L204" s="14">
        <v>14.35</v>
      </c>
      <c r="M204" s="14">
        <v>20.63</v>
      </c>
      <c r="N204" s="54"/>
      <c r="O204" s="14">
        <v>19.703948093000001</v>
      </c>
      <c r="P204" s="31">
        <v>27.908823570999999</v>
      </c>
      <c r="Q204" s="31" t="s">
        <v>26</v>
      </c>
      <c r="R204" s="17" t="s">
        <v>26</v>
      </c>
      <c r="S204" s="38" t="s">
        <v>658</v>
      </c>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row>
    <row r="205" spans="2:261" s="12" customFormat="1" ht="65.099999999999994" customHeight="1" x14ac:dyDescent="0.25">
      <c r="B205" s="3"/>
      <c r="C205" s="9" t="s">
        <v>356</v>
      </c>
      <c r="D205" s="16" t="s">
        <v>357</v>
      </c>
      <c r="E205" s="61">
        <v>15.03</v>
      </c>
      <c r="F205" s="16">
        <v>3</v>
      </c>
      <c r="G205" s="15">
        <v>14.69</v>
      </c>
      <c r="H205" s="15">
        <v>12.41</v>
      </c>
      <c r="I205" s="15">
        <v>10.14</v>
      </c>
      <c r="J205" s="14"/>
      <c r="K205" s="15">
        <v>15.7</v>
      </c>
      <c r="L205" s="15">
        <v>20.239999999999998</v>
      </c>
      <c r="M205" s="15">
        <v>27.6</v>
      </c>
      <c r="N205" s="54"/>
      <c r="O205" s="15">
        <v>24.304559561000001</v>
      </c>
      <c r="P205" s="15">
        <v>23.869418048</v>
      </c>
      <c r="Q205" s="15" t="s">
        <v>27</v>
      </c>
      <c r="R205" s="16" t="s">
        <v>26</v>
      </c>
      <c r="S205" s="37" t="s">
        <v>659</v>
      </c>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row>
    <row r="206" spans="2:261" s="12" customFormat="1" ht="65.099999999999994" customHeight="1" x14ac:dyDescent="0.25">
      <c r="B206" s="3"/>
      <c r="C206" s="19" t="s">
        <v>358</v>
      </c>
      <c r="D206" s="17" t="s">
        <v>359</v>
      </c>
      <c r="E206" s="62">
        <v>32.01</v>
      </c>
      <c r="F206" s="17">
        <v>3</v>
      </c>
      <c r="G206" s="14">
        <v>31.99</v>
      </c>
      <c r="H206" s="14">
        <v>26.84</v>
      </c>
      <c r="I206" s="14">
        <v>21.7</v>
      </c>
      <c r="J206" s="14"/>
      <c r="K206" s="14">
        <v>33.4</v>
      </c>
      <c r="L206" s="14">
        <v>43.68</v>
      </c>
      <c r="M206" s="14">
        <v>60.32</v>
      </c>
      <c r="N206" s="54"/>
      <c r="O206" s="14">
        <v>16.578095053999998</v>
      </c>
      <c r="P206" s="31">
        <v>466.06227490000003</v>
      </c>
      <c r="Q206" s="31" t="s">
        <v>27</v>
      </c>
      <c r="R206" s="17" t="s">
        <v>26</v>
      </c>
      <c r="S206" s="38" t="s">
        <v>660</v>
      </c>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row>
    <row r="207" spans="2:261" s="12" customFormat="1" ht="65.099999999999994" customHeight="1" x14ac:dyDescent="0.25">
      <c r="B207" s="3"/>
      <c r="C207" s="9" t="s">
        <v>360</v>
      </c>
      <c r="D207" s="16" t="s">
        <v>361</v>
      </c>
      <c r="E207" s="61">
        <v>5.2</v>
      </c>
      <c r="F207" s="16">
        <v>2</v>
      </c>
      <c r="G207" s="15">
        <v>5.09</v>
      </c>
      <c r="H207" s="15">
        <v>4.4400000000000004</v>
      </c>
      <c r="I207" s="15">
        <v>3.8</v>
      </c>
      <c r="J207" s="14"/>
      <c r="K207" s="15">
        <v>5.38</v>
      </c>
      <c r="L207" s="15">
        <v>6.66</v>
      </c>
      <c r="M207" s="15">
        <v>8.74</v>
      </c>
      <c r="N207" s="54"/>
      <c r="O207" s="15">
        <v>33.541634664</v>
      </c>
      <c r="P207" s="15">
        <v>15.946387047</v>
      </c>
      <c r="Q207" s="15" t="s">
        <v>26</v>
      </c>
      <c r="R207" s="16" t="s">
        <v>26</v>
      </c>
      <c r="S207" s="37" t="s">
        <v>661</v>
      </c>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row>
    <row r="208" spans="2:261" s="12" customFormat="1" ht="65.099999999999994" customHeight="1" x14ac:dyDescent="0.25">
      <c r="B208" s="3"/>
      <c r="C208" s="19" t="s">
        <v>362</v>
      </c>
      <c r="D208" s="17" t="s">
        <v>363</v>
      </c>
      <c r="E208" s="62">
        <v>50</v>
      </c>
      <c r="F208" s="17">
        <v>0</v>
      </c>
      <c r="G208" s="14">
        <v>49.84</v>
      </c>
      <c r="H208" s="14">
        <v>45.22</v>
      </c>
      <c r="I208" s="14">
        <v>40.6</v>
      </c>
      <c r="J208" s="14"/>
      <c r="K208" s="14">
        <v>51.51</v>
      </c>
      <c r="L208" s="14">
        <v>60.74</v>
      </c>
      <c r="M208" s="14">
        <v>75.69</v>
      </c>
      <c r="N208" s="54"/>
      <c r="O208" s="14">
        <v>17.235004343</v>
      </c>
      <c r="P208" s="31">
        <v>23.679666047999998</v>
      </c>
      <c r="Q208" s="31" t="s">
        <v>26</v>
      </c>
      <c r="R208" s="17" t="s">
        <v>26</v>
      </c>
      <c r="S208" s="38" t="s">
        <v>662</v>
      </c>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row>
    <row r="209" spans="2:261" s="12" customFormat="1" ht="65.099999999999994" customHeight="1" x14ac:dyDescent="0.25">
      <c r="B209" s="3"/>
      <c r="C209" s="9" t="s">
        <v>364</v>
      </c>
      <c r="D209" s="16" t="s">
        <v>365</v>
      </c>
      <c r="E209" s="61">
        <v>5.47</v>
      </c>
      <c r="F209" s="16">
        <v>0</v>
      </c>
      <c r="G209" s="15">
        <v>5.47</v>
      </c>
      <c r="H209" s="15">
        <v>4.38</v>
      </c>
      <c r="I209" s="15">
        <v>3.3</v>
      </c>
      <c r="J209" s="14"/>
      <c r="K209" s="15">
        <v>5.8</v>
      </c>
      <c r="L209" s="15">
        <v>7.96</v>
      </c>
      <c r="M209" s="15">
        <v>11.46</v>
      </c>
      <c r="N209" s="54"/>
      <c r="O209" s="15">
        <v>20.472924212999999</v>
      </c>
      <c r="P209" s="15">
        <v>98.332660380999997</v>
      </c>
      <c r="Q209" s="15" t="s">
        <v>26</v>
      </c>
      <c r="R209" s="16" t="s">
        <v>26</v>
      </c>
      <c r="S209" s="37" t="s">
        <v>663</v>
      </c>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row>
    <row r="210" spans="2:261" s="12" customFormat="1" ht="65.099999999999994" customHeight="1" x14ac:dyDescent="0.25">
      <c r="B210" s="3"/>
      <c r="C210" s="19" t="s">
        <v>366</v>
      </c>
      <c r="D210" s="17" t="s">
        <v>367</v>
      </c>
      <c r="E210" s="62">
        <v>60.05</v>
      </c>
      <c r="F210" s="17">
        <v>0</v>
      </c>
      <c r="G210" s="14">
        <v>60.05</v>
      </c>
      <c r="H210" s="14">
        <v>53.27</v>
      </c>
      <c r="I210" s="14">
        <v>46.49</v>
      </c>
      <c r="J210" s="14"/>
      <c r="K210" s="14">
        <v>61.54</v>
      </c>
      <c r="L210" s="14">
        <v>75.09</v>
      </c>
      <c r="M210" s="14">
        <v>97.03</v>
      </c>
      <c r="N210" s="54"/>
      <c r="O210" s="14">
        <v>24.042395843000001</v>
      </c>
      <c r="P210" s="31">
        <v>2286.1919002999998</v>
      </c>
      <c r="Q210" s="31" t="s">
        <v>26</v>
      </c>
      <c r="R210" s="17" t="s">
        <v>26</v>
      </c>
      <c r="S210" s="38" t="s">
        <v>664</v>
      </c>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row>
    <row r="211" spans="2:261" s="12" customFormat="1" ht="65.099999999999994" customHeight="1" x14ac:dyDescent="0.25">
      <c r="B211" s="3"/>
      <c r="C211" s="9" t="s">
        <v>368</v>
      </c>
      <c r="D211" s="16" t="s">
        <v>369</v>
      </c>
      <c r="E211" s="61">
        <v>14.2</v>
      </c>
      <c r="F211" s="16">
        <v>0</v>
      </c>
      <c r="G211" s="15">
        <v>14.05</v>
      </c>
      <c r="H211" s="15">
        <v>12.06</v>
      </c>
      <c r="I211" s="15">
        <v>10.07</v>
      </c>
      <c r="J211" s="14"/>
      <c r="K211" s="15">
        <v>14.77</v>
      </c>
      <c r="L211" s="15">
        <v>18.739999999999998</v>
      </c>
      <c r="M211" s="15">
        <v>25.18</v>
      </c>
      <c r="N211" s="54"/>
      <c r="O211" s="15">
        <v>23.775244465</v>
      </c>
      <c r="P211" s="15">
        <v>8.1329118570999999</v>
      </c>
      <c r="Q211" s="15" t="s">
        <v>26</v>
      </c>
      <c r="R211" s="16" t="s">
        <v>26</v>
      </c>
      <c r="S211" s="37" t="s">
        <v>665</v>
      </c>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row>
    <row r="212" spans="2:261" s="12" customFormat="1" ht="65.099999999999994" customHeight="1" x14ac:dyDescent="0.25">
      <c r="B212" s="3"/>
      <c r="C212" s="19" t="s">
        <v>370</v>
      </c>
      <c r="D212" s="17" t="s">
        <v>371</v>
      </c>
      <c r="E212" s="62">
        <v>2.46</v>
      </c>
      <c r="F212" s="17">
        <v>0</v>
      </c>
      <c r="G212" s="14">
        <v>2.4</v>
      </c>
      <c r="H212" s="14">
        <v>0.98</v>
      </c>
      <c r="I212" s="14">
        <v>-0.42</v>
      </c>
      <c r="J212" s="14"/>
      <c r="K212" s="14">
        <v>2.66</v>
      </c>
      <c r="L212" s="14">
        <v>5.48</v>
      </c>
      <c r="M212" s="14">
        <v>10.050000000000001</v>
      </c>
      <c r="N212" s="54"/>
      <c r="O212" s="14">
        <v>23.818907488000001</v>
      </c>
      <c r="P212" s="31">
        <v>201.25311076</v>
      </c>
      <c r="Q212" s="31" t="s">
        <v>26</v>
      </c>
      <c r="R212" s="17" t="s">
        <v>26</v>
      </c>
      <c r="S212" s="38" t="s">
        <v>666</v>
      </c>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row>
    <row r="213" spans="2:261" s="12" customFormat="1" ht="65.099999999999994" customHeight="1" x14ac:dyDescent="0.25">
      <c r="B213" s="3"/>
      <c r="C213" s="9" t="s">
        <v>460</v>
      </c>
      <c r="D213" s="16" t="s">
        <v>461</v>
      </c>
      <c r="E213" s="61">
        <v>39.17</v>
      </c>
      <c r="F213" s="16">
        <v>10</v>
      </c>
      <c r="G213" s="15">
        <v>39.04</v>
      </c>
      <c r="H213" s="15">
        <v>35.96</v>
      </c>
      <c r="I213" s="15">
        <v>32.89</v>
      </c>
      <c r="J213" s="14"/>
      <c r="K213" s="15">
        <v>40.15</v>
      </c>
      <c r="L213" s="15">
        <v>46.29</v>
      </c>
      <c r="M213" s="15">
        <v>56.23</v>
      </c>
      <c r="N213" s="54"/>
      <c r="O213" s="15">
        <v>56.055347112</v>
      </c>
      <c r="P213" s="15">
        <v>2.5717588575999999</v>
      </c>
      <c r="Q213" s="15" t="s">
        <v>27</v>
      </c>
      <c r="R213" s="16" t="s">
        <v>27</v>
      </c>
      <c r="S213" s="37" t="s">
        <v>667</v>
      </c>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row>
    <row r="214" spans="2:261" s="12" customFormat="1" ht="65.099999999999994" customHeight="1" x14ac:dyDescent="0.25">
      <c r="B214" s="3"/>
      <c r="C214" s="19" t="s">
        <v>372</v>
      </c>
      <c r="D214" s="17" t="s">
        <v>373</v>
      </c>
      <c r="E214" s="62">
        <v>30.46</v>
      </c>
      <c r="F214" s="17">
        <v>0</v>
      </c>
      <c r="G214" s="14">
        <v>30.3</v>
      </c>
      <c r="H214" s="14">
        <v>26.03</v>
      </c>
      <c r="I214" s="14">
        <v>21.77</v>
      </c>
      <c r="J214" s="14"/>
      <c r="K214" s="14">
        <v>31.26</v>
      </c>
      <c r="L214" s="14">
        <v>39.78</v>
      </c>
      <c r="M214" s="14">
        <v>53.57</v>
      </c>
      <c r="N214" s="54"/>
      <c r="O214" s="14">
        <v>14.428958837</v>
      </c>
      <c r="P214" s="31">
        <v>589.96746443000006</v>
      </c>
      <c r="Q214" s="31" t="s">
        <v>26</v>
      </c>
      <c r="R214" s="17" t="s">
        <v>26</v>
      </c>
      <c r="S214" s="38" t="s">
        <v>668</v>
      </c>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row>
    <row r="215" spans="2:261" s="12" customFormat="1" ht="65.099999999999994" customHeight="1" x14ac:dyDescent="0.25">
      <c r="B215" s="3"/>
      <c r="C215" s="9" t="s">
        <v>374</v>
      </c>
      <c r="D215" s="16" t="s">
        <v>375</v>
      </c>
      <c r="E215" s="61">
        <v>11.62</v>
      </c>
      <c r="F215" s="16">
        <v>0</v>
      </c>
      <c r="G215" s="15">
        <v>11.48</v>
      </c>
      <c r="H215" s="15">
        <v>8.5500000000000007</v>
      </c>
      <c r="I215" s="15">
        <v>5.62</v>
      </c>
      <c r="J215" s="14"/>
      <c r="K215" s="15">
        <v>12.35</v>
      </c>
      <c r="L215" s="15">
        <v>18.2</v>
      </c>
      <c r="M215" s="15">
        <v>27.67</v>
      </c>
      <c r="N215" s="54"/>
      <c r="O215" s="15">
        <v>22.096290996</v>
      </c>
      <c r="P215" s="15">
        <v>30.992985286</v>
      </c>
      <c r="Q215" s="15" t="s">
        <v>26</v>
      </c>
      <c r="R215" s="16" t="s">
        <v>26</v>
      </c>
      <c r="S215" s="37" t="s">
        <v>669</v>
      </c>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row>
    <row r="216" spans="2:261" s="12" customFormat="1" ht="65.099999999999994" customHeight="1" x14ac:dyDescent="0.25">
      <c r="B216" s="3"/>
      <c r="C216" s="19" t="s">
        <v>376</v>
      </c>
      <c r="D216" s="17" t="s">
        <v>377</v>
      </c>
      <c r="E216" s="62">
        <v>17.350000000000001</v>
      </c>
      <c r="F216" s="17">
        <v>0</v>
      </c>
      <c r="G216" s="14">
        <v>17.149999999999999</v>
      </c>
      <c r="H216" s="14">
        <v>13.17</v>
      </c>
      <c r="I216" s="14">
        <v>9.19</v>
      </c>
      <c r="J216" s="14"/>
      <c r="K216" s="14">
        <v>17.91</v>
      </c>
      <c r="L216" s="14">
        <v>25.86</v>
      </c>
      <c r="M216" s="14">
        <v>38.74</v>
      </c>
      <c r="N216" s="54"/>
      <c r="O216" s="14">
        <v>15.175075122000001</v>
      </c>
      <c r="P216" s="31">
        <v>116.876581</v>
      </c>
      <c r="Q216" s="31" t="s">
        <v>26</v>
      </c>
      <c r="R216" s="17" t="s">
        <v>26</v>
      </c>
      <c r="S216" s="38" t="s">
        <v>670</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row>
    <row r="217" spans="2:261" s="12" customFormat="1" ht="65.099999999999994" customHeight="1" x14ac:dyDescent="0.25">
      <c r="B217" s="3"/>
      <c r="C217" s="9" t="s">
        <v>378</v>
      </c>
      <c r="D217" s="16" t="s">
        <v>379</v>
      </c>
      <c r="E217" s="61">
        <v>11.59</v>
      </c>
      <c r="F217" s="16">
        <v>0</v>
      </c>
      <c r="G217" s="15">
        <v>11.59</v>
      </c>
      <c r="H217" s="15">
        <v>10.029999999999999</v>
      </c>
      <c r="I217" s="15">
        <v>8.4700000000000006</v>
      </c>
      <c r="J217" s="14"/>
      <c r="K217" s="15">
        <v>12.07</v>
      </c>
      <c r="L217" s="15">
        <v>15.18</v>
      </c>
      <c r="M217" s="15">
        <v>20.22</v>
      </c>
      <c r="N217" s="54"/>
      <c r="O217" s="15">
        <v>22.934902878999999</v>
      </c>
      <c r="P217" s="15">
        <v>48.087876999999999</v>
      </c>
      <c r="Q217" s="15" t="s">
        <v>26</v>
      </c>
      <c r="R217" s="16" t="s">
        <v>26</v>
      </c>
      <c r="S217" s="37" t="s">
        <v>671</v>
      </c>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row>
    <row r="218" spans="2:261" s="12" customFormat="1" ht="65.099999999999994" customHeight="1" x14ac:dyDescent="0.25">
      <c r="B218" s="3"/>
      <c r="C218" s="19" t="s">
        <v>380</v>
      </c>
      <c r="D218" s="17" t="s">
        <v>381</v>
      </c>
      <c r="E218" s="62">
        <v>49.28</v>
      </c>
      <c r="F218" s="17">
        <v>9</v>
      </c>
      <c r="G218" s="14">
        <v>46.97</v>
      </c>
      <c r="H218" s="14">
        <v>43.34</v>
      </c>
      <c r="I218" s="14">
        <v>39.72</v>
      </c>
      <c r="J218" s="14"/>
      <c r="K218" s="14">
        <v>52.71</v>
      </c>
      <c r="L218" s="14">
        <v>59.95</v>
      </c>
      <c r="M218" s="14">
        <v>71.680000000000007</v>
      </c>
      <c r="N218" s="54"/>
      <c r="O218" s="14">
        <v>57.622442362999998</v>
      </c>
      <c r="P218" s="31">
        <v>769.86292518999994</v>
      </c>
      <c r="Q218" s="31" t="s">
        <v>27</v>
      </c>
      <c r="R218" s="17" t="s">
        <v>27</v>
      </c>
      <c r="S218" s="38" t="s">
        <v>672</v>
      </c>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row>
    <row r="219" spans="2:261" s="12" customFormat="1" ht="65.099999999999994" customHeight="1" x14ac:dyDescent="0.25">
      <c r="B219" s="3"/>
      <c r="C219" s="9" t="s">
        <v>382</v>
      </c>
      <c r="D219" s="16" t="s">
        <v>383</v>
      </c>
      <c r="E219" s="61">
        <v>5.81</v>
      </c>
      <c r="F219" s="16">
        <v>0</v>
      </c>
      <c r="G219" s="15">
        <v>5.8</v>
      </c>
      <c r="H219" s="15">
        <v>4.75</v>
      </c>
      <c r="I219" s="15">
        <v>3.71</v>
      </c>
      <c r="J219" s="14"/>
      <c r="K219" s="15">
        <v>6.07</v>
      </c>
      <c r="L219" s="15">
        <v>8.15</v>
      </c>
      <c r="M219" s="15">
        <v>11.53</v>
      </c>
      <c r="N219" s="54"/>
      <c r="O219" s="15">
        <v>18.29654579</v>
      </c>
      <c r="P219" s="15">
        <v>10.873593428</v>
      </c>
      <c r="Q219" s="15" t="s">
        <v>26</v>
      </c>
      <c r="R219" s="16" t="s">
        <v>26</v>
      </c>
      <c r="S219" s="37" t="s">
        <v>673</v>
      </c>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row>
    <row r="220" spans="2:261" s="12" customFormat="1" ht="65.099999999999994" customHeight="1" x14ac:dyDescent="0.25">
      <c r="B220" s="3"/>
      <c r="C220" s="19" t="s">
        <v>384</v>
      </c>
      <c r="D220" s="17" t="s">
        <v>385</v>
      </c>
      <c r="E220" s="62" t="s">
        <v>113</v>
      </c>
      <c r="F220" s="17">
        <v>0</v>
      </c>
      <c r="G220" s="14" t="s">
        <v>113</v>
      </c>
      <c r="H220" s="14" t="s">
        <v>113</v>
      </c>
      <c r="I220" s="14" t="s">
        <v>113</v>
      </c>
      <c r="J220" s="14"/>
      <c r="K220" s="14" t="s">
        <v>113</v>
      </c>
      <c r="L220" s="14" t="s">
        <v>113</v>
      </c>
      <c r="M220" s="14" t="s">
        <v>113</v>
      </c>
      <c r="N220" s="54"/>
      <c r="O220" s="14" t="s">
        <v>113</v>
      </c>
      <c r="P220" s="31" t="s">
        <v>113</v>
      </c>
      <c r="Q220" s="31" t="s">
        <v>113</v>
      </c>
      <c r="R220" s="17" t="s">
        <v>113</v>
      </c>
      <c r="S220" s="38" t="s">
        <v>114</v>
      </c>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row>
    <row r="221" spans="2:261" s="12" customFormat="1" ht="65.099999999999994" customHeight="1" x14ac:dyDescent="0.25">
      <c r="B221" s="3"/>
      <c r="C221" s="9" t="s">
        <v>386</v>
      </c>
      <c r="D221" s="16" t="s">
        <v>387</v>
      </c>
      <c r="E221" s="61">
        <v>8.9600000000000009</v>
      </c>
      <c r="F221" s="16">
        <v>2</v>
      </c>
      <c r="G221" s="15">
        <v>8.7100000000000009</v>
      </c>
      <c r="H221" s="15">
        <v>6.28</v>
      </c>
      <c r="I221" s="15">
        <v>3.85</v>
      </c>
      <c r="J221" s="14"/>
      <c r="K221" s="15">
        <v>9.17</v>
      </c>
      <c r="L221" s="15">
        <v>14.02</v>
      </c>
      <c r="M221" s="15">
        <v>21.87</v>
      </c>
      <c r="N221" s="54"/>
      <c r="O221" s="15">
        <v>25.808388976</v>
      </c>
      <c r="P221" s="15">
        <v>77.557860285999993</v>
      </c>
      <c r="Q221" s="15" t="s">
        <v>26</v>
      </c>
      <c r="R221" s="16" t="s">
        <v>26</v>
      </c>
      <c r="S221" s="37" t="s">
        <v>674</v>
      </c>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row>
    <row r="222" spans="2:261" s="12" customFormat="1" ht="65.099999999999994" customHeight="1" x14ac:dyDescent="0.25">
      <c r="B222" s="3"/>
      <c r="C222" s="19" t="s">
        <v>421</v>
      </c>
      <c r="D222" s="17" t="s">
        <v>422</v>
      </c>
      <c r="E222" s="62">
        <v>10.83</v>
      </c>
      <c r="F222" s="17">
        <v>10</v>
      </c>
      <c r="G222" s="14">
        <v>10.63</v>
      </c>
      <c r="H222" s="14">
        <v>10.07</v>
      </c>
      <c r="I222" s="14">
        <v>9.52</v>
      </c>
      <c r="J222" s="14"/>
      <c r="K222" s="14">
        <v>11.66</v>
      </c>
      <c r="L222" s="14">
        <v>12.76</v>
      </c>
      <c r="M222" s="14">
        <v>14.54</v>
      </c>
      <c r="N222" s="54"/>
      <c r="O222" s="14">
        <v>75.672524187999997</v>
      </c>
      <c r="P222" s="31">
        <v>8.7877648991000008</v>
      </c>
      <c r="Q222" s="31" t="s">
        <v>27</v>
      </c>
      <c r="R222" s="17" t="s">
        <v>27</v>
      </c>
      <c r="S222" s="38" t="s">
        <v>675</v>
      </c>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row>
    <row r="223" spans="2:261" s="12" customFormat="1" ht="65.099999999999994" customHeight="1" x14ac:dyDescent="0.25">
      <c r="B223" s="3"/>
      <c r="C223" s="9" t="s">
        <v>676</v>
      </c>
      <c r="D223" s="16" t="s">
        <v>677</v>
      </c>
      <c r="E223" s="61">
        <v>124.03</v>
      </c>
      <c r="F223" s="16">
        <v>4</v>
      </c>
      <c r="G223" s="15">
        <v>124.03</v>
      </c>
      <c r="H223" s="15">
        <v>120.68</v>
      </c>
      <c r="I223" s="15">
        <v>117.34</v>
      </c>
      <c r="J223" s="14"/>
      <c r="K223" s="15">
        <v>125.01</v>
      </c>
      <c r="L223" s="15">
        <v>131.69</v>
      </c>
      <c r="M223" s="15">
        <v>142.51</v>
      </c>
      <c r="N223" s="54"/>
      <c r="O223" s="15">
        <v>49.532317640999999</v>
      </c>
      <c r="P223" s="15">
        <v>5.8031388319000001</v>
      </c>
      <c r="Q223" s="15" t="s">
        <v>27</v>
      </c>
      <c r="R223" s="16" t="s">
        <v>26</v>
      </c>
      <c r="S223" s="37" t="s">
        <v>678</v>
      </c>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row>
    <row r="224" spans="2:261" s="12" customFormat="1" ht="65.099999999999994" customHeight="1" x14ac:dyDescent="0.25">
      <c r="B224" s="3"/>
      <c r="C224" s="19" t="s">
        <v>434</v>
      </c>
      <c r="D224" s="17" t="s">
        <v>435</v>
      </c>
      <c r="E224" s="62">
        <v>124.65</v>
      </c>
      <c r="F224" s="17">
        <v>0</v>
      </c>
      <c r="G224" s="14">
        <v>124.15</v>
      </c>
      <c r="H224" s="14">
        <v>111.57</v>
      </c>
      <c r="I224" s="14">
        <v>98.99</v>
      </c>
      <c r="J224" s="14"/>
      <c r="K224" s="14">
        <v>127.6</v>
      </c>
      <c r="L224" s="14">
        <v>152.75</v>
      </c>
      <c r="M224" s="14">
        <v>193.45</v>
      </c>
      <c r="N224" s="54"/>
      <c r="O224" s="14">
        <v>20.985395065999999</v>
      </c>
      <c r="P224" s="31">
        <v>5.7742152229000006</v>
      </c>
      <c r="Q224" s="31" t="s">
        <v>26</v>
      </c>
      <c r="R224" s="17" t="s">
        <v>26</v>
      </c>
      <c r="S224" s="38" t="s">
        <v>679</v>
      </c>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row>
    <row r="225" spans="2:261" s="12" customFormat="1" ht="65.099999999999994" customHeight="1" x14ac:dyDescent="0.25">
      <c r="B225" s="3"/>
      <c r="C225" s="9" t="s">
        <v>441</v>
      </c>
      <c r="D225" s="16" t="s">
        <v>442</v>
      </c>
      <c r="E225" s="61">
        <v>173.58</v>
      </c>
      <c r="F225" s="16">
        <v>0</v>
      </c>
      <c r="G225" s="15">
        <v>173</v>
      </c>
      <c r="H225" s="15">
        <v>158.65</v>
      </c>
      <c r="I225" s="15">
        <v>144.30000000000001</v>
      </c>
      <c r="J225" s="14"/>
      <c r="K225" s="15">
        <v>175.63</v>
      </c>
      <c r="L225" s="15">
        <v>204.32</v>
      </c>
      <c r="M225" s="15">
        <v>250.75</v>
      </c>
      <c r="N225" s="54"/>
      <c r="O225" s="15">
        <v>18.051979240000001</v>
      </c>
      <c r="P225" s="15">
        <v>15.593915955</v>
      </c>
      <c r="Q225" s="15" t="s">
        <v>26</v>
      </c>
      <c r="R225" s="16" t="s">
        <v>26</v>
      </c>
      <c r="S225" s="37" t="s">
        <v>680</v>
      </c>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row>
    <row r="226" spans="2:261" s="12" customFormat="1" ht="65.099999999999994" customHeight="1" x14ac:dyDescent="0.25">
      <c r="B226" s="3"/>
      <c r="C226" s="19" t="s">
        <v>443</v>
      </c>
      <c r="D226" s="17" t="s">
        <v>444</v>
      </c>
      <c r="E226" s="62">
        <v>112.81</v>
      </c>
      <c r="F226" s="17">
        <v>10</v>
      </c>
      <c r="G226" s="14">
        <v>111.98</v>
      </c>
      <c r="H226" s="14">
        <v>107.78</v>
      </c>
      <c r="I226" s="14">
        <v>103.59</v>
      </c>
      <c r="J226" s="14"/>
      <c r="K226" s="14">
        <v>114.7</v>
      </c>
      <c r="L226" s="14">
        <v>123.08</v>
      </c>
      <c r="M226" s="14">
        <v>136.63999999999999</v>
      </c>
      <c r="N226" s="54"/>
      <c r="O226" s="14">
        <v>72.656778427999996</v>
      </c>
      <c r="P226" s="31">
        <v>5.5890228733000002</v>
      </c>
      <c r="Q226" s="31" t="s">
        <v>27</v>
      </c>
      <c r="R226" s="17" t="s">
        <v>27</v>
      </c>
      <c r="S226" s="38" t="s">
        <v>681</v>
      </c>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row>
    <row r="227" spans="2:261" s="12" customFormat="1" ht="65.099999999999994" customHeight="1" x14ac:dyDescent="0.25">
      <c r="B227" s="3"/>
      <c r="C227" s="9" t="s">
        <v>462</v>
      </c>
      <c r="D227" s="16" t="s">
        <v>463</v>
      </c>
      <c r="E227" s="61">
        <v>98.4</v>
      </c>
      <c r="F227" s="16">
        <v>9</v>
      </c>
      <c r="G227" s="15">
        <v>97.02</v>
      </c>
      <c r="H227" s="15">
        <v>92.96</v>
      </c>
      <c r="I227" s="15">
        <v>88.91</v>
      </c>
      <c r="J227" s="14"/>
      <c r="K227" s="15">
        <v>99.5</v>
      </c>
      <c r="L227" s="15">
        <v>107.6</v>
      </c>
      <c r="M227" s="15">
        <v>120.72</v>
      </c>
      <c r="N227" s="54"/>
      <c r="O227" s="15">
        <v>65.610919390000007</v>
      </c>
      <c r="P227" s="15">
        <v>3.8689704614</v>
      </c>
      <c r="Q227" s="15" t="s">
        <v>27</v>
      </c>
      <c r="R227" s="16" t="s">
        <v>27</v>
      </c>
      <c r="S227" s="37" t="s">
        <v>682</v>
      </c>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row>
    <row r="228" spans="2:261" s="12" customFormat="1" ht="65.099999999999994" customHeight="1" x14ac:dyDescent="0.25">
      <c r="B228" s="3"/>
      <c r="C228" s="19" t="s">
        <v>388</v>
      </c>
      <c r="D228" s="17" t="s">
        <v>389</v>
      </c>
      <c r="E228" s="62">
        <v>97.49</v>
      </c>
      <c r="F228" s="17">
        <v>7</v>
      </c>
      <c r="G228" s="14">
        <v>95.66</v>
      </c>
      <c r="H228" s="14">
        <v>84.96</v>
      </c>
      <c r="I228" s="14">
        <v>74.27</v>
      </c>
      <c r="J228" s="14"/>
      <c r="K228" s="14">
        <v>102.46</v>
      </c>
      <c r="L228" s="14">
        <v>123.84</v>
      </c>
      <c r="M228" s="14">
        <v>158.44999999999999</v>
      </c>
      <c r="N228" s="54"/>
      <c r="O228" s="14">
        <v>60.49297121</v>
      </c>
      <c r="P228" s="31">
        <v>8.2665290994999996</v>
      </c>
      <c r="Q228" s="31" t="s">
        <v>27</v>
      </c>
      <c r="R228" s="17" t="s">
        <v>27</v>
      </c>
      <c r="S228" s="38" t="s">
        <v>683</v>
      </c>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row>
    <row r="229" spans="2:261" s="12" customFormat="1" ht="65.099999999999994" customHeight="1" x14ac:dyDescent="0.25">
      <c r="B229" s="3"/>
      <c r="C229" s="9" t="s">
        <v>684</v>
      </c>
      <c r="D229" s="16" t="s">
        <v>685</v>
      </c>
      <c r="E229" s="61">
        <v>35.61</v>
      </c>
      <c r="F229" s="16">
        <v>3</v>
      </c>
      <c r="G229" s="15">
        <v>35.61</v>
      </c>
      <c r="H229" s="15">
        <v>29.74</v>
      </c>
      <c r="I229" s="15">
        <v>23.88</v>
      </c>
      <c r="J229" s="14"/>
      <c r="K229" s="15">
        <v>36.880000000000003</v>
      </c>
      <c r="L229" s="15">
        <v>48.6</v>
      </c>
      <c r="M229" s="15">
        <v>67.569999999999993</v>
      </c>
      <c r="N229" s="54"/>
      <c r="O229" s="15">
        <v>44.000162281000001</v>
      </c>
      <c r="P229" s="15">
        <v>4.6927712218999993</v>
      </c>
      <c r="Q229" s="15" t="s">
        <v>27</v>
      </c>
      <c r="R229" s="16" t="s">
        <v>26</v>
      </c>
      <c r="S229" s="37" t="s">
        <v>686</v>
      </c>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row>
    <row r="230" spans="2:261" s="12" customFormat="1" ht="65.099999999999994" customHeight="1" x14ac:dyDescent="0.25">
      <c r="B230" s="3"/>
      <c r="C230" s="19" t="s">
        <v>390</v>
      </c>
      <c r="D230" s="17" t="s">
        <v>391</v>
      </c>
      <c r="E230" s="62">
        <v>55.68</v>
      </c>
      <c r="F230" s="17">
        <v>7</v>
      </c>
      <c r="G230" s="14">
        <v>54.75</v>
      </c>
      <c r="H230" s="14">
        <v>48.31</v>
      </c>
      <c r="I230" s="14">
        <v>41.87</v>
      </c>
      <c r="J230" s="14"/>
      <c r="K230" s="14">
        <v>59.64</v>
      </c>
      <c r="L230" s="14">
        <v>72.510000000000005</v>
      </c>
      <c r="M230" s="14">
        <v>93.35</v>
      </c>
      <c r="N230" s="54"/>
      <c r="O230" s="14">
        <v>58.721953560000003</v>
      </c>
      <c r="P230" s="31">
        <v>14.109872022999999</v>
      </c>
      <c r="Q230" s="31" t="s">
        <v>27</v>
      </c>
      <c r="R230" s="17" t="s">
        <v>27</v>
      </c>
      <c r="S230" s="38" t="s">
        <v>687</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row>
    <row r="231" spans="2:261" s="12" customFormat="1" ht="65.099999999999994" customHeight="1" x14ac:dyDescent="0.25">
      <c r="B231" s="3"/>
      <c r="C231" s="9" t="s">
        <v>425</v>
      </c>
      <c r="D231" s="16" t="s">
        <v>426</v>
      </c>
      <c r="E231" s="61">
        <v>37.299999999999997</v>
      </c>
      <c r="F231" s="16">
        <v>10</v>
      </c>
      <c r="G231" s="15">
        <v>36.44</v>
      </c>
      <c r="H231" s="15">
        <v>33.26</v>
      </c>
      <c r="I231" s="15">
        <v>30.08</v>
      </c>
      <c r="J231" s="14"/>
      <c r="K231" s="15">
        <v>40.93</v>
      </c>
      <c r="L231" s="15">
        <v>47.28</v>
      </c>
      <c r="M231" s="15">
        <v>57.57</v>
      </c>
      <c r="N231" s="54"/>
      <c r="O231" s="15">
        <v>60.782090482000001</v>
      </c>
      <c r="P231" s="15">
        <v>6.6184266567000005</v>
      </c>
      <c r="Q231" s="15" t="s">
        <v>27</v>
      </c>
      <c r="R231" s="16" t="s">
        <v>27</v>
      </c>
      <c r="S231" s="37" t="s">
        <v>688</v>
      </c>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row>
    <row r="232" spans="2:261" s="12" customFormat="1" ht="65.099999999999994" customHeight="1" x14ac:dyDescent="0.25">
      <c r="B232" s="3"/>
      <c r="C232" s="19" t="s">
        <v>392</v>
      </c>
      <c r="D232" s="17" t="s">
        <v>393</v>
      </c>
      <c r="E232" s="62">
        <v>154.30000000000001</v>
      </c>
      <c r="F232" s="17">
        <v>9</v>
      </c>
      <c r="G232" s="14">
        <v>152.5</v>
      </c>
      <c r="H232" s="14">
        <v>147.59</v>
      </c>
      <c r="I232" s="14">
        <v>142.69</v>
      </c>
      <c r="J232" s="14"/>
      <c r="K232" s="14">
        <v>156.5</v>
      </c>
      <c r="L232" s="14">
        <v>166.3</v>
      </c>
      <c r="M232" s="14">
        <v>182.16</v>
      </c>
      <c r="N232" s="54"/>
      <c r="O232" s="14">
        <v>69.851676062999999</v>
      </c>
      <c r="P232" s="31">
        <v>14.430901894</v>
      </c>
      <c r="Q232" s="31" t="s">
        <v>27</v>
      </c>
      <c r="R232" s="17" t="s">
        <v>27</v>
      </c>
      <c r="S232" s="38" t="s">
        <v>689</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row>
    <row r="233" spans="2:261" s="12" customFormat="1" ht="65.099999999999994" customHeight="1" x14ac:dyDescent="0.25">
      <c r="B233" s="3"/>
      <c r="C233" s="9" t="s">
        <v>394</v>
      </c>
      <c r="D233" s="16" t="s">
        <v>395</v>
      </c>
      <c r="E233" s="61">
        <v>111.38</v>
      </c>
      <c r="F233" s="16">
        <v>0</v>
      </c>
      <c r="G233" s="15">
        <v>110.81</v>
      </c>
      <c r="H233" s="15">
        <v>99.37</v>
      </c>
      <c r="I233" s="15">
        <v>87.93</v>
      </c>
      <c r="J233" s="14"/>
      <c r="K233" s="15">
        <v>114</v>
      </c>
      <c r="L233" s="15">
        <v>136.87</v>
      </c>
      <c r="M233" s="15">
        <v>173.89</v>
      </c>
      <c r="N233" s="54"/>
      <c r="O233" s="15">
        <v>18.343069605</v>
      </c>
      <c r="P233" s="15">
        <v>11.713965889999999</v>
      </c>
      <c r="Q233" s="15" t="s">
        <v>26</v>
      </c>
      <c r="R233" s="16" t="s">
        <v>26</v>
      </c>
      <c r="S233" s="37" t="s">
        <v>690</v>
      </c>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row>
    <row r="234" spans="2:261" s="12" customFormat="1" ht="65.099999999999994" customHeight="1" x14ac:dyDescent="0.25">
      <c r="B234" s="3"/>
      <c r="C234" s="19" t="s">
        <v>396</v>
      </c>
      <c r="D234" s="17" t="s">
        <v>397</v>
      </c>
      <c r="E234" s="62">
        <v>166.51</v>
      </c>
      <c r="F234" s="17">
        <v>0</v>
      </c>
      <c r="G234" s="14">
        <v>166</v>
      </c>
      <c r="H234" s="14">
        <v>152.11000000000001</v>
      </c>
      <c r="I234" s="14">
        <v>138.22999999999999</v>
      </c>
      <c r="J234" s="14"/>
      <c r="K234" s="14">
        <v>168.77</v>
      </c>
      <c r="L234" s="14">
        <v>196.53</v>
      </c>
      <c r="M234" s="14">
        <v>241.46</v>
      </c>
      <c r="N234" s="54"/>
      <c r="O234" s="14">
        <v>17.897056052</v>
      </c>
      <c r="P234" s="31">
        <v>1484.7940968</v>
      </c>
      <c r="Q234" s="31" t="s">
        <v>26</v>
      </c>
      <c r="R234" s="17" t="s">
        <v>26</v>
      </c>
      <c r="S234" s="38" t="s">
        <v>691</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row>
    <row r="235" spans="2:261" s="12" customFormat="1" ht="65.099999999999994" customHeight="1" x14ac:dyDescent="0.25">
      <c r="B235" s="3"/>
      <c r="C235" s="9" t="s">
        <v>398</v>
      </c>
      <c r="D235" s="16" t="s">
        <v>399</v>
      </c>
      <c r="E235" s="61">
        <v>468</v>
      </c>
      <c r="F235" s="16">
        <v>10</v>
      </c>
      <c r="G235" s="15">
        <v>465.1</v>
      </c>
      <c r="H235" s="15">
        <v>447.02</v>
      </c>
      <c r="I235" s="15">
        <v>428.94</v>
      </c>
      <c r="J235" s="14"/>
      <c r="K235" s="15">
        <v>479.85</v>
      </c>
      <c r="L235" s="15">
        <v>516</v>
      </c>
      <c r="M235" s="15">
        <v>574.51</v>
      </c>
      <c r="N235" s="54"/>
      <c r="O235" s="15">
        <v>69.621608991000002</v>
      </c>
      <c r="P235" s="15">
        <v>113.78598944999999</v>
      </c>
      <c r="Q235" s="15" t="s">
        <v>27</v>
      </c>
      <c r="R235" s="16" t="s">
        <v>27</v>
      </c>
      <c r="S235" s="37" t="s">
        <v>692</v>
      </c>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row>
    <row r="236" spans="2:261" s="12" customFormat="1" ht="65.099999999999994" customHeight="1" x14ac:dyDescent="0.25">
      <c r="B236" s="3"/>
      <c r="C236" s="19" t="s">
        <v>400</v>
      </c>
      <c r="D236" s="17" t="s">
        <v>401</v>
      </c>
      <c r="E236" s="62">
        <v>92.5</v>
      </c>
      <c r="F236" s="17">
        <v>0</v>
      </c>
      <c r="G236" s="14">
        <v>92.5</v>
      </c>
      <c r="H236" s="14">
        <v>76.06</v>
      </c>
      <c r="I236" s="14">
        <v>59.62</v>
      </c>
      <c r="J236" s="14"/>
      <c r="K236" s="14">
        <v>96.37</v>
      </c>
      <c r="L236" s="14">
        <v>129.24</v>
      </c>
      <c r="M236" s="14">
        <v>182.44</v>
      </c>
      <c r="N236" s="54"/>
      <c r="O236" s="14">
        <v>21.213999999999999</v>
      </c>
      <c r="P236" s="31">
        <v>1534.1453514</v>
      </c>
      <c r="Q236" s="31" t="s">
        <v>26</v>
      </c>
      <c r="R236" s="17" t="s">
        <v>26</v>
      </c>
      <c r="S236" s="38" t="s">
        <v>693</v>
      </c>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row>
    <row r="237" spans="2:261" s="12" customFormat="1" ht="65.099999999999994" customHeight="1" x14ac:dyDescent="0.25">
      <c r="B237" s="3"/>
      <c r="C237" s="9" t="s">
        <v>402</v>
      </c>
      <c r="D237" s="16" t="s">
        <v>403</v>
      </c>
      <c r="E237" s="61">
        <v>174.5</v>
      </c>
      <c r="F237" s="16">
        <v>0</v>
      </c>
      <c r="G237" s="15">
        <v>174.29</v>
      </c>
      <c r="H237" s="15">
        <v>159.49</v>
      </c>
      <c r="I237" s="15">
        <v>144.69999999999999</v>
      </c>
      <c r="J237" s="14"/>
      <c r="K237" s="15">
        <v>177</v>
      </c>
      <c r="L237" s="15">
        <v>206.58</v>
      </c>
      <c r="M237" s="15">
        <v>254.46</v>
      </c>
      <c r="N237" s="54"/>
      <c r="O237" s="15">
        <v>17.570091182999999</v>
      </c>
      <c r="P237" s="15">
        <v>162.44504990000001</v>
      </c>
      <c r="Q237" s="15" t="s">
        <v>26</v>
      </c>
      <c r="R237" s="16" t="s">
        <v>26</v>
      </c>
      <c r="S237" s="37" t="s">
        <v>694</v>
      </c>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row>
    <row r="238" spans="2:261" s="12" customFormat="1" ht="65.099999999999994" customHeight="1" x14ac:dyDescent="0.25">
      <c r="B238" s="3"/>
      <c r="C238" s="19" t="s">
        <v>404</v>
      </c>
      <c r="D238" s="17" t="s">
        <v>405</v>
      </c>
      <c r="E238" s="62">
        <v>120.68</v>
      </c>
      <c r="F238" s="17">
        <v>0</v>
      </c>
      <c r="G238" s="14">
        <v>120</v>
      </c>
      <c r="H238" s="14">
        <v>97.07</v>
      </c>
      <c r="I238" s="14">
        <v>74.150000000000006</v>
      </c>
      <c r="J238" s="14"/>
      <c r="K238" s="14">
        <v>122.94</v>
      </c>
      <c r="L238" s="14">
        <v>168.78</v>
      </c>
      <c r="M238" s="14">
        <v>242.97</v>
      </c>
      <c r="N238" s="54"/>
      <c r="O238" s="14">
        <v>18.303804518</v>
      </c>
      <c r="P238" s="31">
        <v>66.060976697000001</v>
      </c>
      <c r="Q238" s="31" t="s">
        <v>26</v>
      </c>
      <c r="R238" s="17" t="s">
        <v>26</v>
      </c>
      <c r="S238" s="38" t="s">
        <v>695</v>
      </c>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row>
    <row r="239" spans="2:261" s="12" customFormat="1" ht="65.099999999999994" customHeight="1" x14ac:dyDescent="0.25">
      <c r="B239" s="3"/>
      <c r="C239" s="9" t="s">
        <v>439</v>
      </c>
      <c r="D239" s="16" t="s">
        <v>440</v>
      </c>
      <c r="E239" s="61">
        <v>162.93</v>
      </c>
      <c r="F239" s="16">
        <v>0</v>
      </c>
      <c r="G239" s="15">
        <v>161.79</v>
      </c>
      <c r="H239" s="15">
        <v>127.59</v>
      </c>
      <c r="I239" s="15">
        <v>93.4</v>
      </c>
      <c r="J239" s="14"/>
      <c r="K239" s="15">
        <v>166.55</v>
      </c>
      <c r="L239" s="15">
        <v>234.93</v>
      </c>
      <c r="M239" s="15">
        <v>345.59</v>
      </c>
      <c r="N239" s="54"/>
      <c r="O239" s="15">
        <v>18.679001674999999</v>
      </c>
      <c r="P239" s="15">
        <v>18.452958607999999</v>
      </c>
      <c r="Q239" s="15" t="s">
        <v>26</v>
      </c>
      <c r="R239" s="16" t="s">
        <v>26</v>
      </c>
      <c r="S239" s="37" t="s">
        <v>696</v>
      </c>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row>
    <row r="240" spans="2:261" s="12" customFormat="1" ht="65.099999999999994" customHeight="1" x14ac:dyDescent="0.25">
      <c r="B240" s="3"/>
      <c r="C240" s="19" t="s">
        <v>406</v>
      </c>
      <c r="D240" s="17" t="s">
        <v>407</v>
      </c>
      <c r="E240" s="62">
        <v>76.760000000000005</v>
      </c>
      <c r="F240" s="17">
        <v>7</v>
      </c>
      <c r="G240" s="14">
        <v>76.37</v>
      </c>
      <c r="H240" s="14">
        <v>74.010000000000005</v>
      </c>
      <c r="I240" s="14">
        <v>71.650000000000006</v>
      </c>
      <c r="J240" s="14"/>
      <c r="K240" s="14">
        <v>77.98</v>
      </c>
      <c r="L240" s="14">
        <v>82.69</v>
      </c>
      <c r="M240" s="14">
        <v>90.32</v>
      </c>
      <c r="N240" s="54"/>
      <c r="O240" s="14">
        <v>53.890624133999999</v>
      </c>
      <c r="P240" s="31">
        <v>26.062138271999999</v>
      </c>
      <c r="Q240" s="31" t="s">
        <v>27</v>
      </c>
      <c r="R240" s="17" t="s">
        <v>27</v>
      </c>
      <c r="S240" s="38" t="s">
        <v>697</v>
      </c>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row>
    <row r="241" spans="2:261" s="12" customFormat="1" ht="65.099999999999994" customHeight="1" x14ac:dyDescent="0.25">
      <c r="B241" s="3"/>
      <c r="C241" s="9" t="s">
        <v>408</v>
      </c>
      <c r="D241" s="16" t="s">
        <v>409</v>
      </c>
      <c r="E241" s="61">
        <v>57</v>
      </c>
      <c r="F241" s="16">
        <v>10</v>
      </c>
      <c r="G241" s="15">
        <v>56.6</v>
      </c>
      <c r="H241" s="15">
        <v>54.61</v>
      </c>
      <c r="I241" s="15">
        <v>52.63</v>
      </c>
      <c r="J241" s="14"/>
      <c r="K241" s="15">
        <v>57.62</v>
      </c>
      <c r="L241" s="15">
        <v>61.58</v>
      </c>
      <c r="M241" s="15">
        <v>68</v>
      </c>
      <c r="N241" s="54"/>
      <c r="O241" s="15">
        <v>69.517360996999997</v>
      </c>
      <c r="P241" s="15">
        <v>14.525207266999999</v>
      </c>
      <c r="Q241" s="15" t="s">
        <v>27</v>
      </c>
      <c r="R241" s="16" t="s">
        <v>27</v>
      </c>
      <c r="S241" s="37" t="s">
        <v>698</v>
      </c>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row>
    <row r="242" spans="2:261" s="12" customFormat="1" ht="65.099999999999994" customHeight="1" x14ac:dyDescent="0.25">
      <c r="B242" s="3"/>
      <c r="C242" s="19" t="s">
        <v>410</v>
      </c>
      <c r="D242" s="17" t="s">
        <v>411</v>
      </c>
      <c r="E242" s="62">
        <v>126.85</v>
      </c>
      <c r="F242" s="17">
        <v>7</v>
      </c>
      <c r="G242" s="14">
        <v>125.73</v>
      </c>
      <c r="H242" s="14">
        <v>118.44</v>
      </c>
      <c r="I242" s="14">
        <v>111.16</v>
      </c>
      <c r="J242" s="14"/>
      <c r="K242" s="14">
        <v>131.37</v>
      </c>
      <c r="L242" s="14">
        <v>145.93</v>
      </c>
      <c r="M242" s="14">
        <v>169.5</v>
      </c>
      <c r="N242" s="54"/>
      <c r="O242" s="14">
        <v>55.134636682</v>
      </c>
      <c r="P242" s="31">
        <v>18.443323844999998</v>
      </c>
      <c r="Q242" s="31" t="s">
        <v>27</v>
      </c>
      <c r="R242" s="17" t="s">
        <v>27</v>
      </c>
      <c r="S242" s="38" t="s">
        <v>699</v>
      </c>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row>
    <row r="243" spans="2:261" s="12" customFormat="1" ht="65.099999999999994" customHeight="1" x14ac:dyDescent="0.25">
      <c r="B243" s="3"/>
      <c r="C243" s="9" t="s">
        <v>454</v>
      </c>
      <c r="D243" s="16" t="s">
        <v>455</v>
      </c>
      <c r="E243" s="61">
        <v>46.54</v>
      </c>
      <c r="F243" s="16">
        <v>0</v>
      </c>
      <c r="G243" s="15">
        <v>46.2</v>
      </c>
      <c r="H243" s="15">
        <v>41.58</v>
      </c>
      <c r="I243" s="15">
        <v>36.97</v>
      </c>
      <c r="J243" s="14"/>
      <c r="K243" s="15">
        <v>47.38</v>
      </c>
      <c r="L243" s="15">
        <v>56.6</v>
      </c>
      <c r="M243" s="15">
        <v>71.53</v>
      </c>
      <c r="N243" s="54"/>
      <c r="O243" s="15">
        <v>18.013998733000001</v>
      </c>
      <c r="P243" s="15">
        <v>5.2840618390999996</v>
      </c>
      <c r="Q243" s="15" t="s">
        <v>26</v>
      </c>
      <c r="R243" s="16" t="s">
        <v>26</v>
      </c>
      <c r="S243" s="37" t="s">
        <v>700</v>
      </c>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row>
    <row r="244" spans="2:261" s="12" customFormat="1" ht="65.099999999999994" customHeight="1" x14ac:dyDescent="0.25">
      <c r="B244" s="3"/>
      <c r="C244" s="19" t="s">
        <v>412</v>
      </c>
      <c r="D244" s="17" t="s">
        <v>413</v>
      </c>
      <c r="E244" s="62">
        <v>64.680000000000007</v>
      </c>
      <c r="F244" s="17">
        <v>0</v>
      </c>
      <c r="G244" s="14">
        <v>64.19</v>
      </c>
      <c r="H244" s="14">
        <v>45.04</v>
      </c>
      <c r="I244" s="14">
        <v>25.89</v>
      </c>
      <c r="J244" s="14"/>
      <c r="K244" s="14">
        <v>67.849999999999994</v>
      </c>
      <c r="L244" s="14">
        <v>106.14</v>
      </c>
      <c r="M244" s="14">
        <v>168.1</v>
      </c>
      <c r="N244" s="54"/>
      <c r="O244" s="14">
        <v>21.217413736000001</v>
      </c>
      <c r="P244" s="31">
        <v>12.881616367000001</v>
      </c>
      <c r="Q244" s="31" t="s">
        <v>26</v>
      </c>
      <c r="R244" s="17" t="s">
        <v>26</v>
      </c>
      <c r="S244" s="38" t="s">
        <v>701</v>
      </c>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row>
    <row r="245" spans="2:261" s="12" customFormat="1" ht="65.099999999999994" customHeight="1" x14ac:dyDescent="0.25">
      <c r="B245" s="3"/>
      <c r="C245" s="9" t="s">
        <v>702</v>
      </c>
      <c r="D245" s="16" t="s">
        <v>703</v>
      </c>
      <c r="E245" s="61">
        <v>129.74</v>
      </c>
      <c r="F245" s="16">
        <v>0</v>
      </c>
      <c r="G245" s="15">
        <v>129.36000000000001</v>
      </c>
      <c r="H245" s="15">
        <v>119.71</v>
      </c>
      <c r="I245" s="15">
        <v>110.06</v>
      </c>
      <c r="J245" s="14"/>
      <c r="K245" s="15">
        <v>131.83000000000001</v>
      </c>
      <c r="L245" s="15">
        <v>151.12</v>
      </c>
      <c r="M245" s="15">
        <v>182.34</v>
      </c>
      <c r="N245" s="54"/>
      <c r="O245" s="15">
        <v>17.030133757000002</v>
      </c>
      <c r="P245" s="15">
        <v>3.6974092832999998</v>
      </c>
      <c r="Q245" s="15" t="s">
        <v>26</v>
      </c>
      <c r="R245" s="16" t="s">
        <v>26</v>
      </c>
      <c r="S245" s="37" t="s">
        <v>704</v>
      </c>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row>
    <row r="246" spans="2:261" s="12" customFormat="1" ht="65.099999999999994" customHeight="1" x14ac:dyDescent="0.25">
      <c r="B246" s="3"/>
      <c r="C246" s="19" t="s">
        <v>705</v>
      </c>
      <c r="D246" s="17" t="s">
        <v>706</v>
      </c>
      <c r="E246" s="62">
        <v>139.13999999999999</v>
      </c>
      <c r="F246" s="17">
        <v>0</v>
      </c>
      <c r="G246" s="14">
        <v>139.11000000000001</v>
      </c>
      <c r="H246" s="14">
        <v>127.53</v>
      </c>
      <c r="I246" s="14">
        <v>115.96</v>
      </c>
      <c r="J246" s="14"/>
      <c r="K246" s="14">
        <v>141.31</v>
      </c>
      <c r="L246" s="14">
        <v>164.45</v>
      </c>
      <c r="M246" s="14">
        <v>201.9</v>
      </c>
      <c r="N246" s="54"/>
      <c r="O246" s="14">
        <v>18.046536825</v>
      </c>
      <c r="P246" s="31">
        <v>19.094999333000001</v>
      </c>
      <c r="Q246" s="31" t="s">
        <v>26</v>
      </c>
      <c r="R246" s="17" t="s">
        <v>26</v>
      </c>
      <c r="S246" s="38" t="s">
        <v>707</v>
      </c>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row>
    <row r="247" spans="2:261" s="12" customFormat="1" ht="65.099999999999994" customHeight="1" x14ac:dyDescent="0.25">
      <c r="B247" s="3"/>
      <c r="C247" s="9" t="s">
        <v>708</v>
      </c>
      <c r="D247" s="16" t="s">
        <v>709</v>
      </c>
      <c r="E247" s="61">
        <v>17.82</v>
      </c>
      <c r="F247" s="16">
        <v>10</v>
      </c>
      <c r="G247" s="15">
        <v>17.649999999999999</v>
      </c>
      <c r="H247" s="15">
        <v>16.98</v>
      </c>
      <c r="I247" s="15">
        <v>16.32</v>
      </c>
      <c r="J247" s="14"/>
      <c r="K247" s="15">
        <v>18.079999999999998</v>
      </c>
      <c r="L247" s="15">
        <v>19.399999999999999</v>
      </c>
      <c r="M247" s="15">
        <v>21.54</v>
      </c>
      <c r="N247" s="54"/>
      <c r="O247" s="15">
        <v>72.516452665000003</v>
      </c>
      <c r="P247" s="15">
        <v>2.9903255210000004</v>
      </c>
      <c r="Q247" s="15" t="s">
        <v>27</v>
      </c>
      <c r="R247" s="16" t="s">
        <v>27</v>
      </c>
      <c r="S247" s="37" t="s">
        <v>710</v>
      </c>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row>
    <row r="248" spans="2:261" s="12" customFormat="1" ht="65.099999999999994" customHeight="1" x14ac:dyDescent="0.25">
      <c r="B248" s="3"/>
      <c r="C248" s="19" t="s">
        <v>414</v>
      </c>
      <c r="D248" s="17" t="s">
        <v>415</v>
      </c>
      <c r="E248" s="62">
        <v>17.41</v>
      </c>
      <c r="F248" s="17">
        <v>0</v>
      </c>
      <c r="G248" s="14">
        <v>17.34</v>
      </c>
      <c r="H248" s="14">
        <v>15.85</v>
      </c>
      <c r="I248" s="14">
        <v>14.36</v>
      </c>
      <c r="J248" s="14"/>
      <c r="K248" s="14">
        <v>17.62</v>
      </c>
      <c r="L248" s="14">
        <v>20.59</v>
      </c>
      <c r="M248" s="14">
        <v>25.4</v>
      </c>
      <c r="N248" s="54"/>
      <c r="O248" s="14">
        <v>18.027030805999999</v>
      </c>
      <c r="P248" s="31">
        <v>49.326035731000005</v>
      </c>
      <c r="Q248" s="31" t="s">
        <v>26</v>
      </c>
      <c r="R248" s="17" t="s">
        <v>26</v>
      </c>
      <c r="S248" s="38" t="s">
        <v>711</v>
      </c>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row>
    <row r="249" spans="2:261" s="12" customFormat="1" ht="65.099999999999994" customHeight="1" x14ac:dyDescent="0.25">
      <c r="B249" s="3"/>
      <c r="C249" s="9" t="s">
        <v>416</v>
      </c>
      <c r="D249" s="16" t="s">
        <v>417</v>
      </c>
      <c r="E249" s="61">
        <v>21.99</v>
      </c>
      <c r="F249" s="16">
        <v>7</v>
      </c>
      <c r="G249" s="15">
        <v>21.76</v>
      </c>
      <c r="H249" s="15">
        <v>20.77</v>
      </c>
      <c r="I249" s="15">
        <v>19.78</v>
      </c>
      <c r="J249" s="14"/>
      <c r="K249" s="15">
        <v>22.6</v>
      </c>
      <c r="L249" s="15">
        <v>24.57</v>
      </c>
      <c r="M249" s="15">
        <v>27.77</v>
      </c>
      <c r="N249" s="54"/>
      <c r="O249" s="15">
        <v>60.836395441999997</v>
      </c>
      <c r="P249" s="15">
        <v>23.524613690999999</v>
      </c>
      <c r="Q249" s="15" t="s">
        <v>27</v>
      </c>
      <c r="R249" s="16" t="s">
        <v>27</v>
      </c>
      <c r="S249" s="37" t="s">
        <v>712</v>
      </c>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row>
    <row r="250" spans="2:261" s="12" customFormat="1" ht="65.099999999999994" customHeight="1" x14ac:dyDescent="0.25">
      <c r="B250" s="3"/>
      <c r="C250" s="19" t="s">
        <v>418</v>
      </c>
      <c r="D250" s="17" t="s">
        <v>419</v>
      </c>
      <c r="E250" s="62">
        <v>22.5</v>
      </c>
      <c r="F250" s="17">
        <v>4</v>
      </c>
      <c r="G250" s="14">
        <v>22.23</v>
      </c>
      <c r="H250" s="14">
        <v>20.84</v>
      </c>
      <c r="I250" s="14">
        <v>19.46</v>
      </c>
      <c r="J250" s="14"/>
      <c r="K250" s="14">
        <v>22.85</v>
      </c>
      <c r="L250" s="14">
        <v>25.61</v>
      </c>
      <c r="M250" s="14">
        <v>30.09</v>
      </c>
      <c r="N250" s="54"/>
      <c r="O250" s="14">
        <v>59.145537928000003</v>
      </c>
      <c r="P250" s="31">
        <v>28.804426819</v>
      </c>
      <c r="Q250" s="31" t="s">
        <v>26</v>
      </c>
      <c r="R250" s="17" t="s">
        <v>27</v>
      </c>
      <c r="S250" s="38" t="s">
        <v>713</v>
      </c>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row>
    <row r="251" spans="2:261" s="12" customFormat="1" ht="65.099999999999994" customHeight="1" x14ac:dyDescent="0.25">
      <c r="B251" s="3"/>
      <c r="C251" s="9"/>
      <c r="D251" s="16"/>
      <c r="E251" s="61"/>
      <c r="F251" s="16"/>
      <c r="G251" s="15"/>
      <c r="H251" s="15"/>
      <c r="I251" s="15"/>
      <c r="J251" s="14"/>
      <c r="K251" s="15"/>
      <c r="L251" s="15"/>
      <c r="M251" s="15"/>
      <c r="N251" s="54"/>
      <c r="O251" s="15"/>
      <c r="P251" s="15"/>
      <c r="Q251" s="15"/>
      <c r="R251" s="16"/>
      <c r="S251" s="37"/>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row>
    <row r="252" spans="2:261" s="12" customFormat="1" ht="65.099999999999994" customHeight="1" x14ac:dyDescent="0.25">
      <c r="B252" s="3"/>
      <c r="C252" s="19"/>
      <c r="D252" s="17"/>
      <c r="E252" s="62"/>
      <c r="F252" s="17"/>
      <c r="G252" s="14"/>
      <c r="H252" s="14"/>
      <c r="I252" s="14"/>
      <c r="J252" s="14"/>
      <c r="K252" s="14"/>
      <c r="L252" s="14"/>
      <c r="M252" s="14"/>
      <c r="N252" s="54"/>
      <c r="O252" s="14"/>
      <c r="P252" s="31"/>
      <c r="Q252" s="31"/>
      <c r="R252" s="17"/>
      <c r="S252" s="38"/>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row>
    <row r="253" spans="2:261" s="12" customFormat="1" ht="65.099999999999994" customHeight="1" x14ac:dyDescent="0.25">
      <c r="B253" s="3"/>
      <c r="C253" s="9"/>
      <c r="D253" s="16"/>
      <c r="E253" s="61"/>
      <c r="F253" s="16"/>
      <c r="G253" s="15"/>
      <c r="H253" s="15"/>
      <c r="I253" s="15"/>
      <c r="J253" s="14"/>
      <c r="K253" s="15"/>
      <c r="L253" s="15"/>
      <c r="M253" s="15"/>
      <c r="N253" s="54"/>
      <c r="O253" s="15"/>
      <c r="P253" s="15"/>
      <c r="Q253" s="15"/>
      <c r="R253" s="16"/>
      <c r="S253" s="37"/>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row>
    <row r="254" spans="2:261" s="12" customFormat="1" ht="65.099999999999994" customHeight="1" x14ac:dyDescent="0.25">
      <c r="B254" s="3"/>
      <c r="C254" s="19"/>
      <c r="D254" s="17"/>
      <c r="E254" s="62"/>
      <c r="F254" s="17"/>
      <c r="G254" s="14"/>
      <c r="H254" s="14"/>
      <c r="I254" s="14"/>
      <c r="J254" s="14"/>
      <c r="K254" s="14"/>
      <c r="L254" s="14"/>
      <c r="M254" s="14"/>
      <c r="N254" s="54"/>
      <c r="O254" s="14"/>
      <c r="P254" s="31"/>
      <c r="Q254" s="31"/>
      <c r="R254" s="17"/>
      <c r="S254" s="38"/>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row>
    <row r="255" spans="2:261" s="12" customFormat="1" ht="65.099999999999994" customHeight="1" x14ac:dyDescent="0.25">
      <c r="B255" s="3"/>
      <c r="C255" s="9"/>
      <c r="D255" s="16"/>
      <c r="E255" s="61"/>
      <c r="F255" s="16"/>
      <c r="G255" s="15"/>
      <c r="H255" s="15"/>
      <c r="I255" s="15"/>
      <c r="J255" s="14"/>
      <c r="K255" s="15"/>
      <c r="L255" s="15"/>
      <c r="M255" s="15"/>
      <c r="N255" s="54"/>
      <c r="O255" s="15"/>
      <c r="P255" s="15"/>
      <c r="Q255" s="15"/>
      <c r="R255" s="16"/>
      <c r="S255" s="37"/>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row>
    <row r="256" spans="2:261" s="12" customFormat="1" ht="65.099999999999994" customHeight="1" x14ac:dyDescent="0.25">
      <c r="B256" s="3"/>
      <c r="C256" s="19"/>
      <c r="D256" s="17"/>
      <c r="E256" s="62"/>
      <c r="F256" s="17"/>
      <c r="G256" s="14"/>
      <c r="H256" s="14"/>
      <c r="I256" s="14"/>
      <c r="J256" s="14"/>
      <c r="K256" s="14"/>
      <c r="L256" s="14"/>
      <c r="M256" s="14"/>
      <c r="N256" s="54"/>
      <c r="O256" s="14"/>
      <c r="P256" s="31"/>
      <c r="Q256" s="31"/>
      <c r="R256" s="17"/>
      <c r="S256" s="38"/>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row>
    <row r="257" spans="2:261" s="12" customFormat="1" ht="65.099999999999994" customHeight="1" x14ac:dyDescent="0.25">
      <c r="B257" s="3"/>
      <c r="C257" s="9"/>
      <c r="D257" s="16"/>
      <c r="E257" s="61"/>
      <c r="F257" s="16"/>
      <c r="G257" s="15"/>
      <c r="H257" s="15"/>
      <c r="I257" s="15"/>
      <c r="J257" s="14"/>
      <c r="K257" s="15"/>
      <c r="L257" s="15"/>
      <c r="M257" s="15"/>
      <c r="N257" s="54"/>
      <c r="O257" s="15"/>
      <c r="P257" s="15"/>
      <c r="Q257" s="15"/>
      <c r="R257" s="16"/>
      <c r="S257" s="37"/>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row>
    <row r="258" spans="2:261" s="12" customFormat="1" ht="65.099999999999994" customHeight="1" x14ac:dyDescent="0.25">
      <c r="B258" s="3"/>
      <c r="C258" s="19"/>
      <c r="D258" s="17"/>
      <c r="E258" s="62"/>
      <c r="F258" s="17"/>
      <c r="G258" s="14"/>
      <c r="H258" s="14"/>
      <c r="I258" s="14"/>
      <c r="J258" s="14"/>
      <c r="K258" s="14"/>
      <c r="L258" s="14"/>
      <c r="M258" s="14"/>
      <c r="N258" s="54"/>
      <c r="O258" s="14"/>
      <c r="P258" s="31"/>
      <c r="Q258" s="31"/>
      <c r="R258" s="17"/>
      <c r="S258" s="38"/>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row>
    <row r="259" spans="2:261" s="12" customFormat="1" ht="65.099999999999994" customHeight="1" x14ac:dyDescent="0.25">
      <c r="B259" s="3"/>
      <c r="C259" s="9"/>
      <c r="D259" s="16"/>
      <c r="E259" s="61"/>
      <c r="F259" s="16"/>
      <c r="G259" s="15"/>
      <c r="H259" s="15"/>
      <c r="I259" s="15"/>
      <c r="J259" s="14"/>
      <c r="K259" s="15"/>
      <c r="L259" s="15"/>
      <c r="M259" s="15"/>
      <c r="N259" s="54"/>
      <c r="O259" s="15"/>
      <c r="P259" s="15"/>
      <c r="Q259" s="15"/>
      <c r="R259" s="16"/>
      <c r="S259" s="37"/>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row>
    <row r="260" spans="2:261" s="12" customFormat="1" ht="65.099999999999994" customHeight="1" x14ac:dyDescent="0.25">
      <c r="B260" s="3"/>
      <c r="C260" s="19"/>
      <c r="D260" s="17"/>
      <c r="E260" s="62"/>
      <c r="F260" s="17"/>
      <c r="G260" s="14"/>
      <c r="H260" s="14"/>
      <c r="I260" s="14"/>
      <c r="J260" s="14"/>
      <c r="K260" s="14"/>
      <c r="L260" s="14"/>
      <c r="M260" s="14"/>
      <c r="N260" s="54"/>
      <c r="O260" s="14"/>
      <c r="P260" s="31"/>
      <c r="Q260" s="31"/>
      <c r="R260" s="17"/>
      <c r="S260" s="38"/>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row>
    <row r="261" spans="2:261" s="12" customFormat="1" ht="65.099999999999994" customHeight="1" x14ac:dyDescent="0.25">
      <c r="B261" s="3"/>
      <c r="C261" s="9"/>
      <c r="D261" s="16"/>
      <c r="E261" s="61"/>
      <c r="F261" s="16"/>
      <c r="G261" s="15"/>
      <c r="H261" s="15"/>
      <c r="I261" s="15"/>
      <c r="J261" s="14"/>
      <c r="K261" s="15"/>
      <c r="L261" s="15"/>
      <c r="M261" s="15"/>
      <c r="N261" s="54"/>
      <c r="O261" s="15"/>
      <c r="P261" s="15"/>
      <c r="Q261" s="15"/>
      <c r="R261" s="16"/>
      <c r="S261" s="37"/>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row>
    <row r="262" spans="2:261" s="12" customFormat="1" ht="65.099999999999994" customHeight="1" x14ac:dyDescent="0.25">
      <c r="B262" s="3"/>
      <c r="C262" s="19"/>
      <c r="D262" s="17"/>
      <c r="E262" s="62"/>
      <c r="F262" s="17"/>
      <c r="G262" s="14"/>
      <c r="H262" s="14"/>
      <c r="I262" s="14"/>
      <c r="J262" s="14"/>
      <c r="K262" s="14"/>
      <c r="L262" s="14"/>
      <c r="M262" s="14"/>
      <c r="N262" s="54"/>
      <c r="O262" s="14"/>
      <c r="P262" s="31"/>
      <c r="Q262" s="31"/>
      <c r="R262" s="17"/>
      <c r="S262" s="38"/>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row>
    <row r="263" spans="2:261" s="12" customFormat="1" ht="65.099999999999994" customHeight="1" x14ac:dyDescent="0.25">
      <c r="B263" s="3"/>
      <c r="C263" s="9"/>
      <c r="D263" s="16"/>
      <c r="E263" s="61"/>
      <c r="F263" s="16"/>
      <c r="G263" s="15"/>
      <c r="H263" s="15"/>
      <c r="I263" s="15"/>
      <c r="J263" s="14"/>
      <c r="K263" s="15"/>
      <c r="L263" s="15"/>
      <c r="M263" s="15"/>
      <c r="N263" s="54"/>
      <c r="O263" s="15"/>
      <c r="P263" s="15"/>
      <c r="Q263" s="15"/>
      <c r="R263" s="16"/>
      <c r="S263" s="37"/>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row>
    <row r="264" spans="2:261" s="12" customFormat="1" ht="65.099999999999994" customHeight="1" x14ac:dyDescent="0.25">
      <c r="B264" s="3"/>
      <c r="C264" s="19"/>
      <c r="D264" s="17"/>
      <c r="E264" s="62"/>
      <c r="F264" s="17"/>
      <c r="G264" s="14"/>
      <c r="H264" s="14"/>
      <c r="I264" s="14"/>
      <c r="J264" s="14"/>
      <c r="K264" s="14"/>
      <c r="L264" s="14"/>
      <c r="M264" s="14"/>
      <c r="N264" s="54"/>
      <c r="O264" s="14"/>
      <c r="P264" s="31"/>
      <c r="Q264" s="31"/>
      <c r="R264" s="17"/>
      <c r="S264" s="38"/>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row>
    <row r="265" spans="2:261" s="12" customFormat="1" ht="65.099999999999994" customHeight="1" x14ac:dyDescent="0.25">
      <c r="B265" s="3"/>
      <c r="C265" s="9"/>
      <c r="D265" s="16"/>
      <c r="E265" s="61"/>
      <c r="F265" s="16"/>
      <c r="G265" s="15"/>
      <c r="H265" s="15"/>
      <c r="I265" s="15"/>
      <c r="J265" s="14"/>
      <c r="K265" s="15"/>
      <c r="L265" s="15"/>
      <c r="M265" s="15"/>
      <c r="N265" s="54"/>
      <c r="O265" s="15"/>
      <c r="P265" s="15"/>
      <c r="Q265" s="15"/>
      <c r="R265" s="16"/>
      <c r="S265" s="37"/>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row>
    <row r="266" spans="2:261" s="12" customFormat="1" ht="65.099999999999994" customHeight="1" x14ac:dyDescent="0.25">
      <c r="B266" s="3"/>
      <c r="C266" s="19"/>
      <c r="D266" s="17"/>
      <c r="E266" s="62"/>
      <c r="F266" s="17"/>
      <c r="G266" s="14"/>
      <c r="H266" s="14"/>
      <c r="I266" s="14"/>
      <c r="J266" s="14"/>
      <c r="K266" s="14"/>
      <c r="L266" s="14"/>
      <c r="M266" s="14"/>
      <c r="N266" s="54"/>
      <c r="O266" s="14"/>
      <c r="P266" s="31"/>
      <c r="Q266" s="31"/>
      <c r="R266" s="17"/>
      <c r="S266" s="38"/>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row>
    <row r="267" spans="2:261" s="12" customFormat="1" ht="65.099999999999994" customHeight="1" x14ac:dyDescent="0.25">
      <c r="B267" s="3"/>
      <c r="C267" s="9"/>
      <c r="D267" s="16"/>
      <c r="E267" s="61"/>
      <c r="F267" s="16"/>
      <c r="G267" s="15"/>
      <c r="H267" s="15"/>
      <c r="I267" s="15"/>
      <c r="J267" s="14"/>
      <c r="K267" s="15"/>
      <c r="L267" s="15"/>
      <c r="M267" s="15"/>
      <c r="N267" s="54"/>
      <c r="O267" s="15"/>
      <c r="P267" s="15"/>
      <c r="Q267" s="15"/>
      <c r="R267" s="16"/>
      <c r="S267" s="37"/>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row>
    <row r="268" spans="2:261" s="12" customFormat="1" ht="65.099999999999994" customHeight="1" x14ac:dyDescent="0.25">
      <c r="B268" s="3"/>
      <c r="C268" s="19"/>
      <c r="D268" s="17"/>
      <c r="E268" s="62"/>
      <c r="F268" s="17"/>
      <c r="G268" s="14"/>
      <c r="H268" s="14"/>
      <c r="I268" s="14"/>
      <c r="J268" s="14"/>
      <c r="K268" s="14"/>
      <c r="L268" s="14"/>
      <c r="M268" s="14"/>
      <c r="N268" s="54"/>
      <c r="O268" s="14"/>
      <c r="P268" s="31"/>
      <c r="Q268" s="31"/>
      <c r="R268" s="17"/>
      <c r="S268" s="38"/>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row>
    <row r="269" spans="2:261" s="12" customFormat="1" ht="65.099999999999994" customHeight="1" x14ac:dyDescent="0.25">
      <c r="B269" s="3"/>
      <c r="C269" s="9"/>
      <c r="D269" s="16"/>
      <c r="E269" s="61"/>
      <c r="F269" s="16"/>
      <c r="G269" s="15"/>
      <c r="H269" s="15"/>
      <c r="I269" s="15"/>
      <c r="J269" s="14"/>
      <c r="K269" s="15"/>
      <c r="L269" s="15"/>
      <c r="M269" s="15"/>
      <c r="N269" s="54"/>
      <c r="O269" s="15"/>
      <c r="P269" s="15"/>
      <c r="Q269" s="15"/>
      <c r="R269" s="16"/>
      <c r="S269" s="37"/>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row>
    <row r="270" spans="2:261" s="12" customFormat="1" ht="65.099999999999994" customHeight="1" x14ac:dyDescent="0.25">
      <c r="B270" s="3"/>
      <c r="C270" s="19"/>
      <c r="D270" s="17"/>
      <c r="E270" s="62"/>
      <c r="F270" s="17"/>
      <c r="G270" s="14"/>
      <c r="H270" s="14"/>
      <c r="I270" s="14"/>
      <c r="J270" s="14"/>
      <c r="K270" s="14"/>
      <c r="L270" s="14"/>
      <c r="M270" s="14"/>
      <c r="N270" s="54"/>
      <c r="O270" s="14"/>
      <c r="P270" s="31"/>
      <c r="Q270" s="31"/>
      <c r="R270" s="17"/>
      <c r="S270" s="38"/>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row>
    <row r="271" spans="2:261" s="12" customFormat="1" ht="65.099999999999994" customHeight="1" x14ac:dyDescent="0.25">
      <c r="B271" s="3"/>
      <c r="C271" s="9"/>
      <c r="D271" s="16"/>
      <c r="E271" s="61"/>
      <c r="F271" s="16"/>
      <c r="G271" s="15"/>
      <c r="H271" s="15"/>
      <c r="I271" s="15"/>
      <c r="J271" s="14"/>
      <c r="K271" s="15"/>
      <c r="L271" s="15"/>
      <c r="M271" s="15"/>
      <c r="N271" s="54"/>
      <c r="O271" s="15"/>
      <c r="P271" s="15"/>
      <c r="Q271" s="15"/>
      <c r="R271" s="16"/>
      <c r="S271" s="37"/>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row>
    <row r="272" spans="2:261" s="12" customFormat="1" ht="65.099999999999994" customHeight="1" x14ac:dyDescent="0.25">
      <c r="B272" s="3"/>
      <c r="C272" s="19"/>
      <c r="D272" s="17"/>
      <c r="E272" s="62"/>
      <c r="F272" s="17"/>
      <c r="G272" s="14"/>
      <c r="H272" s="14"/>
      <c r="I272" s="14"/>
      <c r="J272" s="14"/>
      <c r="K272" s="14"/>
      <c r="L272" s="14"/>
      <c r="M272" s="14"/>
      <c r="N272" s="54"/>
      <c r="O272" s="14"/>
      <c r="P272" s="31"/>
      <c r="Q272" s="31"/>
      <c r="R272" s="17"/>
      <c r="S272" s="38"/>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row>
    <row r="273" spans="2:261" s="12" customFormat="1" ht="65.099999999999994" customHeight="1" x14ac:dyDescent="0.25">
      <c r="B273" s="3"/>
      <c r="C273" s="9"/>
      <c r="D273" s="16"/>
      <c r="E273" s="61"/>
      <c r="F273" s="16"/>
      <c r="G273" s="15"/>
      <c r="H273" s="15"/>
      <c r="I273" s="15"/>
      <c r="J273" s="14"/>
      <c r="K273" s="15"/>
      <c r="L273" s="15"/>
      <c r="M273" s="15"/>
      <c r="N273" s="54"/>
      <c r="O273" s="15"/>
      <c r="P273" s="15"/>
      <c r="Q273" s="15"/>
      <c r="R273" s="16"/>
      <c r="S273" s="37"/>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row>
    <row r="274" spans="2:261" s="12" customFormat="1" ht="65.099999999999994" customHeight="1" x14ac:dyDescent="0.25">
      <c r="B274" s="3"/>
      <c r="C274" s="19"/>
      <c r="D274" s="17"/>
      <c r="E274" s="62"/>
      <c r="F274" s="17"/>
      <c r="G274" s="14"/>
      <c r="H274" s="14"/>
      <c r="I274" s="14"/>
      <c r="J274" s="14"/>
      <c r="K274" s="14"/>
      <c r="L274" s="14"/>
      <c r="M274" s="14"/>
      <c r="N274" s="54"/>
      <c r="O274" s="14"/>
      <c r="P274" s="31"/>
      <c r="Q274" s="31"/>
      <c r="R274" s="17"/>
      <c r="S274" s="38"/>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row>
    <row r="275" spans="2:261" s="12" customFormat="1" ht="65.099999999999994" customHeight="1" x14ac:dyDescent="0.25">
      <c r="B275" s="3"/>
      <c r="C275" s="9"/>
      <c r="D275" s="16"/>
      <c r="E275" s="61"/>
      <c r="F275" s="16"/>
      <c r="G275" s="15"/>
      <c r="H275" s="15"/>
      <c r="I275" s="15"/>
      <c r="J275" s="14"/>
      <c r="K275" s="15"/>
      <c r="L275" s="15"/>
      <c r="M275" s="15"/>
      <c r="N275" s="54"/>
      <c r="O275" s="15"/>
      <c r="P275" s="15"/>
      <c r="Q275" s="15"/>
      <c r="R275" s="16"/>
      <c r="S275" s="37"/>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row>
    <row r="276" spans="2:261" s="12" customFormat="1" ht="65.099999999999994" customHeight="1" x14ac:dyDescent="0.25">
      <c r="B276" s="3"/>
      <c r="C276" s="19"/>
      <c r="D276" s="17"/>
      <c r="E276" s="62"/>
      <c r="F276" s="17"/>
      <c r="G276" s="14"/>
      <c r="H276" s="14"/>
      <c r="I276" s="14"/>
      <c r="J276" s="14"/>
      <c r="K276" s="14"/>
      <c r="L276" s="14"/>
      <c r="M276" s="14"/>
      <c r="N276" s="54"/>
      <c r="O276" s="14"/>
      <c r="P276" s="31"/>
      <c r="Q276" s="31"/>
      <c r="R276" s="17"/>
      <c r="S276" s="38"/>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row>
    <row r="277" spans="2:261" s="12" customFormat="1" ht="65.099999999999994" customHeight="1" x14ac:dyDescent="0.25">
      <c r="B277" s="3"/>
      <c r="C277" s="9"/>
      <c r="D277" s="16"/>
      <c r="E277" s="61"/>
      <c r="F277" s="16"/>
      <c r="G277" s="15"/>
      <c r="H277" s="15"/>
      <c r="I277" s="15"/>
      <c r="J277" s="14"/>
      <c r="K277" s="15"/>
      <c r="L277" s="15"/>
      <c r="M277" s="15"/>
      <c r="N277" s="54"/>
      <c r="O277" s="15"/>
      <c r="P277" s="15"/>
      <c r="Q277" s="15"/>
      <c r="R277" s="16"/>
      <c r="S277" s="37"/>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row>
    <row r="278" spans="2:261" s="12" customFormat="1" ht="65.099999999999994" customHeight="1" x14ac:dyDescent="0.25">
      <c r="B278" s="3"/>
      <c r="C278" s="19"/>
      <c r="D278" s="17"/>
      <c r="E278" s="62"/>
      <c r="F278" s="17"/>
      <c r="G278" s="14"/>
      <c r="H278" s="14"/>
      <c r="I278" s="14"/>
      <c r="J278" s="14"/>
      <c r="K278" s="14"/>
      <c r="L278" s="14"/>
      <c r="M278" s="14"/>
      <c r="N278" s="54"/>
      <c r="O278" s="14"/>
      <c r="P278" s="31"/>
      <c r="Q278" s="31"/>
      <c r="R278" s="17"/>
      <c r="S278" s="38"/>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row>
    <row r="279" spans="2:261" s="12" customFormat="1" ht="65.099999999999994" customHeight="1" x14ac:dyDescent="0.25">
      <c r="B279" s="3"/>
      <c r="C279" s="9"/>
      <c r="D279" s="16"/>
      <c r="E279" s="61"/>
      <c r="F279" s="16"/>
      <c r="G279" s="15"/>
      <c r="H279" s="15"/>
      <c r="I279" s="15"/>
      <c r="J279" s="14"/>
      <c r="K279" s="15"/>
      <c r="L279" s="15"/>
      <c r="M279" s="15"/>
      <c r="N279" s="54"/>
      <c r="O279" s="15"/>
      <c r="P279" s="15"/>
      <c r="Q279" s="15"/>
      <c r="R279" s="16"/>
      <c r="S279" s="37"/>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row>
    <row r="280" spans="2:261" s="12" customFormat="1" ht="65.099999999999994" customHeight="1" x14ac:dyDescent="0.25">
      <c r="B280" s="3"/>
      <c r="C280" s="19"/>
      <c r="D280" s="17"/>
      <c r="E280" s="62"/>
      <c r="F280" s="17"/>
      <c r="G280" s="14"/>
      <c r="H280" s="14"/>
      <c r="I280" s="14"/>
      <c r="J280" s="14"/>
      <c r="K280" s="14"/>
      <c r="L280" s="14"/>
      <c r="M280" s="14"/>
      <c r="N280" s="54"/>
      <c r="O280" s="14"/>
      <c r="P280" s="31"/>
      <c r="Q280" s="31"/>
      <c r="R280" s="17"/>
      <c r="S280" s="38"/>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row>
    <row r="281" spans="2:261" s="12" customFormat="1" ht="65.099999999999994" customHeight="1" x14ac:dyDescent="0.25">
      <c r="B281" s="3"/>
      <c r="C281" s="9"/>
      <c r="D281" s="16"/>
      <c r="E281" s="61"/>
      <c r="F281" s="16"/>
      <c r="G281" s="15"/>
      <c r="H281" s="15"/>
      <c r="I281" s="15"/>
      <c r="J281" s="14"/>
      <c r="K281" s="15"/>
      <c r="L281" s="15"/>
      <c r="M281" s="15"/>
      <c r="N281" s="54"/>
      <c r="O281" s="15"/>
      <c r="P281" s="15"/>
      <c r="Q281" s="15"/>
      <c r="R281" s="16"/>
      <c r="S281" s="37"/>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row>
    <row r="282" spans="2:261" s="12" customFormat="1" ht="65.099999999999994" customHeight="1" x14ac:dyDescent="0.25">
      <c r="B282" s="3"/>
      <c r="C282" s="19"/>
      <c r="D282" s="17"/>
      <c r="E282" s="62"/>
      <c r="F282" s="17"/>
      <c r="G282" s="14"/>
      <c r="H282" s="14"/>
      <c r="I282" s="14"/>
      <c r="J282" s="14"/>
      <c r="K282" s="14"/>
      <c r="L282" s="14"/>
      <c r="M282" s="14"/>
      <c r="N282" s="54"/>
      <c r="O282" s="14"/>
      <c r="P282" s="31"/>
      <c r="Q282" s="31"/>
      <c r="R282" s="17"/>
      <c r="S282" s="38"/>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row>
    <row r="283" spans="2:261" s="12" customFormat="1" ht="65.099999999999994" customHeight="1" x14ac:dyDescent="0.25">
      <c r="B283" s="3"/>
      <c r="C283" s="9"/>
      <c r="D283" s="16"/>
      <c r="E283" s="61"/>
      <c r="F283" s="16"/>
      <c r="G283" s="15"/>
      <c r="H283" s="15"/>
      <c r="I283" s="15"/>
      <c r="J283" s="14"/>
      <c r="K283" s="15"/>
      <c r="L283" s="15"/>
      <c r="M283" s="15"/>
      <c r="N283" s="54"/>
      <c r="O283" s="15"/>
      <c r="P283" s="15"/>
      <c r="Q283" s="15"/>
      <c r="R283" s="16"/>
      <c r="S283" s="37"/>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row>
    <row r="284" spans="2:261" s="12" customFormat="1" ht="65.099999999999994" customHeight="1" x14ac:dyDescent="0.25">
      <c r="B284" s="3"/>
      <c r="C284" s="19"/>
      <c r="D284" s="17"/>
      <c r="E284" s="62"/>
      <c r="F284" s="17"/>
      <c r="G284" s="14"/>
      <c r="H284" s="14"/>
      <c r="I284" s="14"/>
      <c r="J284" s="14"/>
      <c r="K284" s="14"/>
      <c r="L284" s="14"/>
      <c r="M284" s="14"/>
      <c r="N284" s="54"/>
      <c r="O284" s="14"/>
      <c r="P284" s="31"/>
      <c r="Q284" s="31"/>
      <c r="R284" s="17"/>
      <c r="S284" s="38"/>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row>
    <row r="285" spans="2:261" s="12" customFormat="1" ht="65.099999999999994" customHeight="1" x14ac:dyDescent="0.25">
      <c r="B285" s="3"/>
      <c r="C285" s="9"/>
      <c r="D285" s="16"/>
      <c r="E285" s="61"/>
      <c r="F285" s="16"/>
      <c r="G285" s="15"/>
      <c r="H285" s="15"/>
      <c r="I285" s="15"/>
      <c r="J285" s="14"/>
      <c r="K285" s="15"/>
      <c r="L285" s="15"/>
      <c r="M285" s="15"/>
      <c r="N285" s="54"/>
      <c r="O285" s="15"/>
      <c r="P285" s="15"/>
      <c r="Q285" s="15"/>
      <c r="R285" s="16"/>
      <c r="S285" s="37"/>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row>
    <row r="286" spans="2:261" s="12" customFormat="1" ht="65.099999999999994" customHeight="1" x14ac:dyDescent="0.25">
      <c r="B286" s="3"/>
      <c r="C286" s="19"/>
      <c r="D286" s="17"/>
      <c r="E286" s="62"/>
      <c r="F286" s="17"/>
      <c r="G286" s="14"/>
      <c r="H286" s="14"/>
      <c r="I286" s="14"/>
      <c r="J286" s="14"/>
      <c r="K286" s="14"/>
      <c r="L286" s="14"/>
      <c r="M286" s="14"/>
      <c r="N286" s="54"/>
      <c r="O286" s="14"/>
      <c r="P286" s="31"/>
      <c r="Q286" s="31"/>
      <c r="R286" s="17"/>
      <c r="S286" s="38"/>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row>
    <row r="287" spans="2:261" s="12" customFormat="1" ht="65.099999999999994" customHeight="1" x14ac:dyDescent="0.25">
      <c r="B287" s="3"/>
      <c r="C287" s="9"/>
      <c r="D287" s="16"/>
      <c r="E287" s="61"/>
      <c r="F287" s="16"/>
      <c r="G287" s="15"/>
      <c r="H287" s="15"/>
      <c r="I287" s="15"/>
      <c r="J287" s="14"/>
      <c r="K287" s="15"/>
      <c r="L287" s="15"/>
      <c r="M287" s="15"/>
      <c r="N287" s="54"/>
      <c r="O287" s="15"/>
      <c r="P287" s="15"/>
      <c r="Q287" s="15"/>
      <c r="R287" s="16"/>
      <c r="S287" s="37"/>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row>
    <row r="288" spans="2:261" s="12" customFormat="1" ht="65.099999999999994" customHeight="1" x14ac:dyDescent="0.25">
      <c r="B288" s="3"/>
      <c r="C288" s="19"/>
      <c r="D288" s="17"/>
      <c r="E288" s="62"/>
      <c r="F288" s="17"/>
      <c r="G288" s="14"/>
      <c r="H288" s="14"/>
      <c r="I288" s="14"/>
      <c r="J288" s="14"/>
      <c r="K288" s="14"/>
      <c r="L288" s="14"/>
      <c r="M288" s="14"/>
      <c r="N288" s="54"/>
      <c r="O288" s="14"/>
      <c r="P288" s="31"/>
      <c r="Q288" s="31"/>
      <c r="R288" s="17"/>
      <c r="S288" s="38"/>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row>
    <row r="289" spans="2:261" s="12" customFormat="1" ht="65.099999999999994" customHeight="1" x14ac:dyDescent="0.25">
      <c r="B289" s="3"/>
      <c r="C289" s="9"/>
      <c r="D289" s="16"/>
      <c r="E289" s="61"/>
      <c r="F289" s="16"/>
      <c r="G289" s="15"/>
      <c r="H289" s="15"/>
      <c r="I289" s="15"/>
      <c r="J289" s="14"/>
      <c r="K289" s="15"/>
      <c r="L289" s="15"/>
      <c r="M289" s="15"/>
      <c r="N289" s="54"/>
      <c r="O289" s="15"/>
      <c r="P289" s="15"/>
      <c r="Q289" s="15"/>
      <c r="R289" s="16"/>
      <c r="S289" s="37"/>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row>
    <row r="290" spans="2:261" s="12" customFormat="1" ht="65.099999999999994" customHeight="1" x14ac:dyDescent="0.25">
      <c r="B290" s="3"/>
      <c r="C290" s="19"/>
      <c r="D290" s="17"/>
      <c r="E290" s="62"/>
      <c r="F290" s="17"/>
      <c r="G290" s="14"/>
      <c r="H290" s="14"/>
      <c r="I290" s="14"/>
      <c r="J290" s="14"/>
      <c r="K290" s="14"/>
      <c r="L290" s="14"/>
      <c r="M290" s="14"/>
      <c r="N290" s="54"/>
      <c r="O290" s="14"/>
      <c r="P290" s="31"/>
      <c r="Q290" s="31"/>
      <c r="R290" s="17"/>
      <c r="S290" s="38"/>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row>
    <row r="291" spans="2:261" s="12" customFormat="1" ht="65.099999999999994" customHeight="1" x14ac:dyDescent="0.25">
      <c r="B291" s="3"/>
      <c r="C291" s="9"/>
      <c r="D291" s="16"/>
      <c r="E291" s="61"/>
      <c r="F291" s="16"/>
      <c r="G291" s="15"/>
      <c r="H291" s="15"/>
      <c r="I291" s="15"/>
      <c r="J291" s="14"/>
      <c r="K291" s="15"/>
      <c r="L291" s="15"/>
      <c r="M291" s="15"/>
      <c r="N291" s="54"/>
      <c r="O291" s="15"/>
      <c r="P291" s="15"/>
      <c r="Q291" s="15"/>
      <c r="R291" s="16"/>
      <c r="S291" s="37"/>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row>
    <row r="292" spans="2:261" s="12" customFormat="1" ht="65.099999999999994" customHeight="1" x14ac:dyDescent="0.25">
      <c r="B292" s="3"/>
      <c r="C292" s="19"/>
      <c r="D292" s="17"/>
      <c r="E292" s="62"/>
      <c r="F292" s="17"/>
      <c r="G292" s="14"/>
      <c r="H292" s="14"/>
      <c r="I292" s="14"/>
      <c r="J292" s="14"/>
      <c r="K292" s="14"/>
      <c r="L292" s="14"/>
      <c r="M292" s="14"/>
      <c r="N292" s="54"/>
      <c r="O292" s="14"/>
      <c r="P292" s="31"/>
      <c r="Q292" s="31"/>
      <c r="R292" s="17"/>
      <c r="S292" s="38"/>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row>
    <row r="293" spans="2:261" s="12" customFormat="1" ht="65.099999999999994" customHeight="1" x14ac:dyDescent="0.25">
      <c r="B293" s="3"/>
      <c r="C293" s="9"/>
      <c r="D293" s="16"/>
      <c r="E293" s="61"/>
      <c r="F293" s="16"/>
      <c r="G293" s="15"/>
      <c r="H293" s="15"/>
      <c r="I293" s="15"/>
      <c r="J293" s="14"/>
      <c r="K293" s="15"/>
      <c r="L293" s="15"/>
      <c r="M293" s="15"/>
      <c r="N293" s="54"/>
      <c r="O293" s="15"/>
      <c r="P293" s="15"/>
      <c r="Q293" s="15"/>
      <c r="R293" s="16"/>
      <c r="S293" s="37"/>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row>
    <row r="294" spans="2:261" s="12" customFormat="1" ht="65.099999999999994" customHeight="1" x14ac:dyDescent="0.25">
      <c r="B294" s="3"/>
      <c r="C294" s="19"/>
      <c r="D294" s="17"/>
      <c r="E294" s="62"/>
      <c r="F294" s="17"/>
      <c r="G294" s="14"/>
      <c r="H294" s="14"/>
      <c r="I294" s="14"/>
      <c r="J294" s="14"/>
      <c r="K294" s="14"/>
      <c r="L294" s="14"/>
      <c r="M294" s="14"/>
      <c r="N294" s="54"/>
      <c r="O294" s="14"/>
      <c r="P294" s="31"/>
      <c r="Q294" s="31"/>
      <c r="R294" s="17"/>
      <c r="S294" s="38"/>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row>
    <row r="295" spans="2:261" s="12" customFormat="1" ht="65.099999999999994" customHeight="1" x14ac:dyDescent="0.25">
      <c r="B295" s="3"/>
      <c r="C295" s="9"/>
      <c r="D295" s="16"/>
      <c r="E295" s="61"/>
      <c r="F295" s="16"/>
      <c r="G295" s="15"/>
      <c r="H295" s="15"/>
      <c r="I295" s="15"/>
      <c r="J295" s="14"/>
      <c r="K295" s="15"/>
      <c r="L295" s="15"/>
      <c r="M295" s="15"/>
      <c r="N295" s="54"/>
      <c r="O295" s="15"/>
      <c r="P295" s="15"/>
      <c r="Q295" s="15"/>
      <c r="R295" s="16"/>
      <c r="S295" s="37"/>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row>
    <row r="296" spans="2:261" s="12" customFormat="1" ht="65.099999999999994" customHeight="1" x14ac:dyDescent="0.25">
      <c r="B296" s="3"/>
      <c r="C296" s="19"/>
      <c r="D296" s="17"/>
      <c r="E296" s="62"/>
      <c r="F296" s="17"/>
      <c r="G296" s="14"/>
      <c r="H296" s="14"/>
      <c r="I296" s="14"/>
      <c r="J296" s="14"/>
      <c r="K296" s="14"/>
      <c r="L296" s="14"/>
      <c r="M296" s="14"/>
      <c r="N296" s="54"/>
      <c r="O296" s="14"/>
      <c r="P296" s="31"/>
      <c r="Q296" s="31"/>
      <c r="R296" s="17"/>
      <c r="S296" s="38"/>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row>
    <row r="297" spans="2:261" s="12" customFormat="1" ht="65.099999999999994" customHeight="1" x14ac:dyDescent="0.25">
      <c r="B297" s="3"/>
      <c r="C297" s="9"/>
      <c r="D297" s="16"/>
      <c r="E297" s="61"/>
      <c r="F297" s="16"/>
      <c r="G297" s="15"/>
      <c r="H297" s="15"/>
      <c r="I297" s="15"/>
      <c r="J297" s="14"/>
      <c r="K297" s="15"/>
      <c r="L297" s="15"/>
      <c r="M297" s="15"/>
      <c r="N297" s="54"/>
      <c r="O297" s="15"/>
      <c r="P297" s="15"/>
      <c r="Q297" s="15"/>
      <c r="R297" s="16"/>
      <c r="S297" s="37"/>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row>
    <row r="298" spans="2:261" s="12" customFormat="1" ht="65.099999999999994" customHeight="1" x14ac:dyDescent="0.25">
      <c r="B298" s="3"/>
      <c r="C298" s="19"/>
      <c r="D298" s="17"/>
      <c r="E298" s="62"/>
      <c r="F298" s="17"/>
      <c r="G298" s="14"/>
      <c r="H298" s="14"/>
      <c r="I298" s="14"/>
      <c r="J298" s="14"/>
      <c r="K298" s="14"/>
      <c r="L298" s="14"/>
      <c r="M298" s="14"/>
      <c r="N298" s="54"/>
      <c r="O298" s="14"/>
      <c r="P298" s="31"/>
      <c r="Q298" s="31"/>
      <c r="R298" s="17"/>
      <c r="S298" s="38"/>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row>
    <row r="299" spans="2:261" s="12" customFormat="1" ht="65.099999999999994" customHeight="1" x14ac:dyDescent="0.25">
      <c r="B299" s="3"/>
      <c r="C299" s="9"/>
      <c r="D299" s="16"/>
      <c r="E299" s="61"/>
      <c r="F299" s="16"/>
      <c r="G299" s="15"/>
      <c r="H299" s="15"/>
      <c r="I299" s="15"/>
      <c r="J299" s="14"/>
      <c r="K299" s="15"/>
      <c r="L299" s="15"/>
      <c r="M299" s="15"/>
      <c r="N299" s="54"/>
      <c r="O299" s="15"/>
      <c r="P299" s="15"/>
      <c r="Q299" s="15"/>
      <c r="R299" s="16"/>
      <c r="S299" s="37"/>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row>
    <row r="300" spans="2:261" s="12" customFormat="1" ht="65.099999999999994" customHeight="1" x14ac:dyDescent="0.25">
      <c r="B300" s="3"/>
      <c r="C300" s="19"/>
      <c r="D300" s="17"/>
      <c r="E300" s="62"/>
      <c r="F300" s="17"/>
      <c r="G300" s="14"/>
      <c r="H300" s="14"/>
      <c r="I300" s="14"/>
      <c r="J300" s="14"/>
      <c r="K300" s="14"/>
      <c r="L300" s="14"/>
      <c r="M300" s="14"/>
      <c r="N300" s="54"/>
      <c r="O300" s="14"/>
      <c r="P300" s="31"/>
      <c r="Q300" s="31"/>
      <c r="R300" s="17"/>
      <c r="S300" s="38"/>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row>
    <row r="301" spans="2:261" s="12" customFormat="1" ht="65.099999999999994" customHeight="1" x14ac:dyDescent="0.25">
      <c r="B301" s="3"/>
      <c r="C301" s="9"/>
      <c r="D301" s="16"/>
      <c r="E301" s="61"/>
      <c r="F301" s="16"/>
      <c r="G301" s="15"/>
      <c r="H301" s="15"/>
      <c r="I301" s="15"/>
      <c r="J301" s="14"/>
      <c r="K301" s="15"/>
      <c r="L301" s="15"/>
      <c r="M301" s="15"/>
      <c r="N301" s="54"/>
      <c r="O301" s="15"/>
      <c r="P301" s="15"/>
      <c r="Q301" s="15"/>
      <c r="R301" s="16"/>
      <c r="S301" s="37"/>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row>
    <row r="302" spans="2:261" s="12" customFormat="1" ht="65.099999999999994" customHeight="1" x14ac:dyDescent="0.25">
      <c r="B302" s="11"/>
      <c r="C302" s="19"/>
      <c r="D302" s="17"/>
      <c r="E302" s="62"/>
      <c r="F302" s="17"/>
      <c r="G302" s="14"/>
      <c r="H302" s="14"/>
      <c r="I302" s="14"/>
      <c r="J302" s="14"/>
      <c r="K302" s="14"/>
      <c r="L302" s="14"/>
      <c r="M302" s="14"/>
      <c r="N302" s="54"/>
      <c r="O302" s="14"/>
      <c r="P302" s="31"/>
      <c r="Q302" s="31"/>
      <c r="R302" s="17"/>
      <c r="S302" s="38"/>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row>
    <row r="303" spans="2:261" s="12" customFormat="1" ht="65.099999999999994" customHeight="1" x14ac:dyDescent="0.25">
      <c r="B303" s="11"/>
      <c r="C303" s="9"/>
      <c r="D303" s="16"/>
      <c r="E303" s="61"/>
      <c r="F303" s="16"/>
      <c r="G303" s="15"/>
      <c r="H303" s="15"/>
      <c r="I303" s="15"/>
      <c r="J303" s="14"/>
      <c r="K303" s="15"/>
      <c r="L303" s="15"/>
      <c r="M303" s="15"/>
      <c r="N303" s="54"/>
      <c r="O303" s="15"/>
      <c r="P303" s="15"/>
      <c r="Q303" s="15"/>
      <c r="R303" s="16"/>
      <c r="S303" s="37"/>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row>
    <row r="304" spans="2:261" s="12" customFormat="1" ht="65.099999999999994" customHeight="1" x14ac:dyDescent="0.25">
      <c r="B304" s="11"/>
      <c r="C304" s="19"/>
      <c r="D304" s="17"/>
      <c r="E304" s="62"/>
      <c r="F304" s="17"/>
      <c r="G304" s="14"/>
      <c r="H304" s="14"/>
      <c r="I304" s="14"/>
      <c r="J304" s="14"/>
      <c r="K304" s="14"/>
      <c r="L304" s="14"/>
      <c r="M304" s="14"/>
      <c r="N304" s="54"/>
      <c r="O304" s="14"/>
      <c r="P304" s="31"/>
      <c r="Q304" s="31"/>
      <c r="R304" s="17"/>
      <c r="S304" s="38"/>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row>
    <row r="305" spans="2:261" s="12" customFormat="1" ht="65.099999999999994" customHeight="1" x14ac:dyDescent="0.25">
      <c r="B305" s="11"/>
      <c r="C305" s="9"/>
      <c r="D305" s="16"/>
      <c r="E305" s="61"/>
      <c r="F305" s="16"/>
      <c r="G305" s="15"/>
      <c r="H305" s="15"/>
      <c r="I305" s="15"/>
      <c r="J305" s="14"/>
      <c r="K305" s="15"/>
      <c r="L305" s="15"/>
      <c r="M305" s="15"/>
      <c r="N305" s="54"/>
      <c r="O305" s="15"/>
      <c r="P305" s="15"/>
      <c r="Q305" s="15"/>
      <c r="R305" s="16"/>
      <c r="S305" s="37"/>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row>
    <row r="306" spans="2:261" s="12" customFormat="1" ht="65.099999999999994" customHeight="1" x14ac:dyDescent="0.25">
      <c r="B306" s="11"/>
      <c r="C306" s="19"/>
      <c r="D306" s="17"/>
      <c r="E306" s="62"/>
      <c r="F306" s="17"/>
      <c r="G306" s="14"/>
      <c r="H306" s="14"/>
      <c r="I306" s="14"/>
      <c r="J306" s="14"/>
      <c r="K306" s="14"/>
      <c r="L306" s="14"/>
      <c r="M306" s="14"/>
      <c r="N306" s="54"/>
      <c r="O306" s="14"/>
      <c r="P306" s="31"/>
      <c r="Q306" s="31"/>
      <c r="R306" s="17"/>
      <c r="S306" s="38"/>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row>
    <row r="307" spans="2:261" s="12" customFormat="1" ht="65.099999999999994" customHeight="1" x14ac:dyDescent="0.25">
      <c r="B307" s="11"/>
      <c r="C307" s="9"/>
      <c r="D307" s="16"/>
      <c r="E307" s="61"/>
      <c r="F307" s="16"/>
      <c r="G307" s="15"/>
      <c r="H307" s="15"/>
      <c r="I307" s="15"/>
      <c r="J307" s="14"/>
      <c r="K307" s="15"/>
      <c r="L307" s="15"/>
      <c r="M307" s="15"/>
      <c r="N307" s="54"/>
      <c r="O307" s="15"/>
      <c r="P307" s="15"/>
      <c r="Q307" s="15"/>
      <c r="R307" s="16"/>
      <c r="S307" s="37"/>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row>
    <row r="308" spans="2:261" s="12" customFormat="1" ht="65.099999999999994" customHeight="1" x14ac:dyDescent="0.25">
      <c r="B308" s="11"/>
      <c r="C308" s="19"/>
      <c r="D308" s="17"/>
      <c r="E308" s="62"/>
      <c r="F308" s="17"/>
      <c r="G308" s="14"/>
      <c r="H308" s="14"/>
      <c r="I308" s="14"/>
      <c r="J308" s="14"/>
      <c r="K308" s="14"/>
      <c r="L308" s="14"/>
      <c r="M308" s="14"/>
      <c r="N308" s="54"/>
      <c r="O308" s="14"/>
      <c r="P308" s="31"/>
      <c r="Q308" s="31"/>
      <c r="R308" s="17"/>
      <c r="S308" s="38"/>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row>
    <row r="309" spans="2:261" s="12" customFormat="1" ht="65.099999999999994" customHeight="1" x14ac:dyDescent="0.25">
      <c r="B309" s="11"/>
      <c r="C309" s="9"/>
      <c r="D309" s="16"/>
      <c r="E309" s="61"/>
      <c r="F309" s="16"/>
      <c r="G309" s="15"/>
      <c r="H309" s="15"/>
      <c r="I309" s="15"/>
      <c r="J309" s="14"/>
      <c r="K309" s="15"/>
      <c r="L309" s="15"/>
      <c r="M309" s="15"/>
      <c r="N309" s="54"/>
      <c r="O309" s="15"/>
      <c r="P309" s="15"/>
      <c r="Q309" s="15"/>
      <c r="R309" s="16"/>
      <c r="S309" s="37"/>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row>
    <row r="310" spans="2:261" s="12" customFormat="1" ht="65.099999999999994" customHeight="1" x14ac:dyDescent="0.25">
      <c r="B310" s="11"/>
      <c r="C310" s="19"/>
      <c r="D310" s="17"/>
      <c r="E310" s="62"/>
      <c r="F310" s="17"/>
      <c r="G310" s="14"/>
      <c r="H310" s="14"/>
      <c r="I310" s="14"/>
      <c r="J310" s="14"/>
      <c r="K310" s="14"/>
      <c r="L310" s="14"/>
      <c r="M310" s="14"/>
      <c r="N310" s="54"/>
      <c r="O310" s="14"/>
      <c r="P310" s="31"/>
      <c r="Q310" s="31"/>
      <c r="R310" s="17"/>
      <c r="S310" s="38"/>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row>
    <row r="311" spans="2:261" s="12" customFormat="1" ht="65.099999999999994" customHeight="1" x14ac:dyDescent="0.25">
      <c r="B311" s="11"/>
      <c r="C311" s="9"/>
      <c r="D311" s="16"/>
      <c r="E311" s="61"/>
      <c r="F311" s="16"/>
      <c r="G311" s="15"/>
      <c r="H311" s="15"/>
      <c r="I311" s="15"/>
      <c r="J311" s="14"/>
      <c r="K311" s="15"/>
      <c r="L311" s="15"/>
      <c r="M311" s="15"/>
      <c r="N311" s="54"/>
      <c r="O311" s="15"/>
      <c r="P311" s="15"/>
      <c r="Q311" s="15"/>
      <c r="R311" s="16"/>
      <c r="S311" s="37"/>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row>
    <row r="312" spans="2:261" s="12" customFormat="1" ht="65.099999999999994" customHeight="1" x14ac:dyDescent="0.25">
      <c r="B312" s="11"/>
      <c r="C312" s="19"/>
      <c r="D312" s="17"/>
      <c r="E312" s="62"/>
      <c r="F312" s="17"/>
      <c r="G312" s="14"/>
      <c r="H312" s="14"/>
      <c r="I312" s="14"/>
      <c r="J312" s="14"/>
      <c r="K312" s="14"/>
      <c r="L312" s="14"/>
      <c r="M312" s="14"/>
      <c r="N312" s="54"/>
      <c r="O312" s="14"/>
      <c r="P312" s="31"/>
      <c r="Q312" s="31"/>
      <c r="R312" s="17"/>
      <c r="S312" s="38"/>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row>
    <row r="313" spans="2:261" s="12" customFormat="1" ht="65.099999999999994" customHeight="1" x14ac:dyDescent="0.25">
      <c r="B313" s="11"/>
      <c r="C313" s="9"/>
      <c r="D313" s="16"/>
      <c r="E313" s="61"/>
      <c r="F313" s="16"/>
      <c r="G313" s="15"/>
      <c r="H313" s="15"/>
      <c r="I313" s="15"/>
      <c r="J313" s="14"/>
      <c r="K313" s="15"/>
      <c r="L313" s="15"/>
      <c r="M313" s="15"/>
      <c r="N313" s="54"/>
      <c r="O313" s="15"/>
      <c r="P313" s="15"/>
      <c r="Q313" s="15"/>
      <c r="R313" s="16"/>
      <c r="S313" s="37"/>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row>
    <row r="314" spans="2:261" s="12" customFormat="1" ht="65.099999999999994" customHeight="1" x14ac:dyDescent="0.25">
      <c r="B314" s="11"/>
      <c r="C314" s="19"/>
      <c r="D314" s="17"/>
      <c r="E314" s="62"/>
      <c r="F314" s="17"/>
      <c r="G314" s="14"/>
      <c r="H314" s="14"/>
      <c r="I314" s="14"/>
      <c r="J314" s="14"/>
      <c r="K314" s="14"/>
      <c r="L314" s="14"/>
      <c r="M314" s="14"/>
      <c r="N314" s="54"/>
      <c r="O314" s="14"/>
      <c r="P314" s="31"/>
      <c r="Q314" s="31"/>
      <c r="R314" s="17"/>
      <c r="S314" s="38"/>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row>
    <row r="315" spans="2:261" s="12" customFormat="1" ht="65.099999999999994" customHeight="1" x14ac:dyDescent="0.25">
      <c r="B315" s="11"/>
      <c r="C315" s="9"/>
      <c r="D315" s="16"/>
      <c r="E315" s="61"/>
      <c r="F315" s="16"/>
      <c r="G315" s="15"/>
      <c r="H315" s="15"/>
      <c r="I315" s="15"/>
      <c r="J315" s="14"/>
      <c r="K315" s="15"/>
      <c r="L315" s="15"/>
      <c r="M315" s="15"/>
      <c r="N315" s="54"/>
      <c r="O315" s="15"/>
      <c r="P315" s="15"/>
      <c r="Q315" s="15"/>
      <c r="R315" s="16"/>
      <c r="S315" s="37"/>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row>
    <row r="316" spans="2:261" s="12" customFormat="1" ht="65.099999999999994" customHeight="1" x14ac:dyDescent="0.25">
      <c r="B316" s="11"/>
      <c r="C316" s="19"/>
      <c r="D316" s="17"/>
      <c r="E316" s="62"/>
      <c r="F316" s="17"/>
      <c r="G316" s="14"/>
      <c r="H316" s="14"/>
      <c r="I316" s="14"/>
      <c r="J316" s="14"/>
      <c r="K316" s="14"/>
      <c r="L316" s="14"/>
      <c r="M316" s="14"/>
      <c r="N316" s="54"/>
      <c r="O316" s="14"/>
      <c r="P316" s="31"/>
      <c r="Q316" s="31"/>
      <c r="R316" s="17"/>
      <c r="S316" s="38"/>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row>
    <row r="317" spans="2:261" s="12" customFormat="1" ht="65.099999999999994" customHeight="1" x14ac:dyDescent="0.25">
      <c r="B317" s="11"/>
      <c r="C317" s="9"/>
      <c r="D317" s="16"/>
      <c r="E317" s="61"/>
      <c r="F317" s="16"/>
      <c r="G317" s="15"/>
      <c r="H317" s="15"/>
      <c r="I317" s="15"/>
      <c r="J317" s="14"/>
      <c r="K317" s="15"/>
      <c r="L317" s="15"/>
      <c r="M317" s="15"/>
      <c r="N317" s="54"/>
      <c r="O317" s="15"/>
      <c r="P317" s="15"/>
      <c r="Q317" s="15"/>
      <c r="R317" s="16"/>
      <c r="S317" s="37"/>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row>
    <row r="318" spans="2:261" s="12" customFormat="1" ht="65.099999999999994" customHeight="1" x14ac:dyDescent="0.25">
      <c r="B318" s="11"/>
      <c r="C318" s="19"/>
      <c r="D318" s="17"/>
      <c r="E318" s="62"/>
      <c r="F318" s="17"/>
      <c r="G318" s="14"/>
      <c r="H318" s="14"/>
      <c r="I318" s="14"/>
      <c r="J318" s="14"/>
      <c r="K318" s="14"/>
      <c r="L318" s="14"/>
      <c r="M318" s="14"/>
      <c r="N318" s="54"/>
      <c r="O318" s="14"/>
      <c r="P318" s="31"/>
      <c r="Q318" s="31"/>
      <c r="R318" s="17"/>
      <c r="S318" s="38"/>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row>
    <row r="319" spans="2:261" s="12" customFormat="1" ht="65.099999999999994" customHeight="1" x14ac:dyDescent="0.25">
      <c r="B319" s="11"/>
      <c r="C319" s="9"/>
      <c r="D319" s="16"/>
      <c r="E319" s="61"/>
      <c r="F319" s="16"/>
      <c r="G319" s="15"/>
      <c r="H319" s="15"/>
      <c r="I319" s="15"/>
      <c r="J319" s="14"/>
      <c r="K319" s="15"/>
      <c r="L319" s="15"/>
      <c r="M319" s="15"/>
      <c r="N319" s="54"/>
      <c r="O319" s="15"/>
      <c r="P319" s="15"/>
      <c r="Q319" s="15"/>
      <c r="R319" s="16"/>
      <c r="S319" s="37"/>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row>
    <row r="320" spans="2:261" s="12" customFormat="1" ht="65.099999999999994" customHeight="1" x14ac:dyDescent="0.25">
      <c r="B320" s="11"/>
      <c r="C320" s="19"/>
      <c r="D320" s="17"/>
      <c r="E320" s="62"/>
      <c r="F320" s="17"/>
      <c r="G320" s="14"/>
      <c r="H320" s="14"/>
      <c r="I320" s="14"/>
      <c r="J320" s="14"/>
      <c r="K320" s="14"/>
      <c r="L320" s="14"/>
      <c r="M320" s="14"/>
      <c r="N320" s="54"/>
      <c r="O320" s="14"/>
      <c r="P320" s="31"/>
      <c r="Q320" s="31"/>
      <c r="R320" s="17"/>
      <c r="S320" s="38"/>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row>
    <row r="321" spans="2:261" s="12" customFormat="1" ht="65.099999999999994" customHeight="1" x14ac:dyDescent="0.25">
      <c r="B321" s="11"/>
      <c r="C321" s="9"/>
      <c r="D321" s="16"/>
      <c r="E321" s="61"/>
      <c r="F321" s="16"/>
      <c r="G321" s="15"/>
      <c r="H321" s="15"/>
      <c r="I321" s="15"/>
      <c r="J321" s="14"/>
      <c r="K321" s="15"/>
      <c r="L321" s="15"/>
      <c r="M321" s="15"/>
      <c r="N321" s="54"/>
      <c r="O321" s="15"/>
      <c r="P321" s="15"/>
      <c r="Q321" s="15"/>
      <c r="R321" s="16"/>
      <c r="S321" s="37"/>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row>
    <row r="322" spans="2:261" s="12" customFormat="1" ht="65.099999999999994" customHeight="1" x14ac:dyDescent="0.25">
      <c r="B322" s="11"/>
      <c r="C322" s="19"/>
      <c r="D322" s="17"/>
      <c r="E322" s="62"/>
      <c r="F322" s="17"/>
      <c r="G322" s="14"/>
      <c r="H322" s="14"/>
      <c r="I322" s="14"/>
      <c r="J322" s="14"/>
      <c r="K322" s="14"/>
      <c r="L322" s="14"/>
      <c r="M322" s="14"/>
      <c r="N322" s="54"/>
      <c r="O322" s="14"/>
      <c r="P322" s="31"/>
      <c r="Q322" s="31"/>
      <c r="R322" s="17"/>
      <c r="S322" s="38"/>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row>
    <row r="323" spans="2:261" s="12" customFormat="1" ht="65.099999999999994" customHeight="1" x14ac:dyDescent="0.25">
      <c r="B323" s="11"/>
      <c r="C323" s="9"/>
      <c r="D323" s="16"/>
      <c r="E323" s="61"/>
      <c r="F323" s="16"/>
      <c r="G323" s="15"/>
      <c r="H323" s="15"/>
      <c r="I323" s="15"/>
      <c r="J323" s="14"/>
      <c r="K323" s="15"/>
      <c r="L323" s="15"/>
      <c r="M323" s="15"/>
      <c r="N323" s="54"/>
      <c r="O323" s="15"/>
      <c r="P323" s="15"/>
      <c r="Q323" s="15"/>
      <c r="R323" s="16"/>
      <c r="S323" s="37"/>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row>
    <row r="324" spans="2:261" s="12" customFormat="1" ht="65.099999999999994" customHeight="1" x14ac:dyDescent="0.25">
      <c r="B324" s="11"/>
      <c r="C324" s="19"/>
      <c r="D324" s="17"/>
      <c r="E324" s="62"/>
      <c r="F324" s="17"/>
      <c r="G324" s="14"/>
      <c r="H324" s="14"/>
      <c r="I324" s="14"/>
      <c r="J324" s="14"/>
      <c r="K324" s="14"/>
      <c r="L324" s="14"/>
      <c r="M324" s="14"/>
      <c r="N324" s="54"/>
      <c r="O324" s="14"/>
      <c r="P324" s="31"/>
      <c r="Q324" s="31"/>
      <c r="R324" s="17"/>
      <c r="S324" s="38"/>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row>
    <row r="325" spans="2:261" s="12" customFormat="1" ht="65.099999999999994" customHeight="1" x14ac:dyDescent="0.25">
      <c r="B325" s="11"/>
      <c r="C325" s="9"/>
      <c r="D325" s="16"/>
      <c r="E325" s="61"/>
      <c r="F325" s="16"/>
      <c r="G325" s="15"/>
      <c r="H325" s="15"/>
      <c r="I325" s="15"/>
      <c r="J325" s="14"/>
      <c r="K325" s="15"/>
      <c r="L325" s="15"/>
      <c r="M325" s="15"/>
      <c r="N325" s="54"/>
      <c r="O325" s="15"/>
      <c r="P325" s="15"/>
      <c r="Q325" s="15"/>
      <c r="R325" s="16"/>
      <c r="S325" s="37"/>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row>
    <row r="326" spans="2:261" s="12" customFormat="1" ht="65.099999999999994" customHeight="1" x14ac:dyDescent="0.25">
      <c r="B326" s="11"/>
      <c r="C326" s="19"/>
      <c r="D326" s="17"/>
      <c r="E326" s="62"/>
      <c r="F326" s="17"/>
      <c r="G326" s="14"/>
      <c r="H326" s="14"/>
      <c r="I326" s="14"/>
      <c r="J326" s="14"/>
      <c r="K326" s="14"/>
      <c r="L326" s="14"/>
      <c r="M326" s="14"/>
      <c r="N326" s="54"/>
      <c r="O326" s="14"/>
      <c r="P326" s="31"/>
      <c r="Q326" s="31"/>
      <c r="R326" s="17"/>
      <c r="S326" s="38"/>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row>
    <row r="327" spans="2:261" s="12" customFormat="1" ht="65.099999999999994" customHeight="1" x14ac:dyDescent="0.25">
      <c r="B327" s="11"/>
      <c r="C327" s="9"/>
      <c r="D327" s="16"/>
      <c r="E327" s="61"/>
      <c r="F327" s="16"/>
      <c r="G327" s="15"/>
      <c r="H327" s="15"/>
      <c r="I327" s="15"/>
      <c r="J327" s="14"/>
      <c r="K327" s="15"/>
      <c r="L327" s="15"/>
      <c r="M327" s="15"/>
      <c r="N327" s="54"/>
      <c r="O327" s="15"/>
      <c r="P327" s="15"/>
      <c r="Q327" s="15"/>
      <c r="R327" s="16"/>
      <c r="S327" s="37"/>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row>
    <row r="328" spans="2:261" s="12" customFormat="1" ht="65.099999999999994" customHeight="1" x14ac:dyDescent="0.25">
      <c r="B328" s="11"/>
      <c r="C328" s="19"/>
      <c r="D328" s="17"/>
      <c r="E328" s="62"/>
      <c r="F328" s="17"/>
      <c r="G328" s="14"/>
      <c r="H328" s="14"/>
      <c r="I328" s="14"/>
      <c r="J328" s="14"/>
      <c r="K328" s="14"/>
      <c r="L328" s="14"/>
      <c r="M328" s="14"/>
      <c r="N328" s="54"/>
      <c r="O328" s="14"/>
      <c r="P328" s="31"/>
      <c r="Q328" s="31"/>
      <c r="R328" s="17"/>
      <c r="S328" s="38"/>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row>
    <row r="329" spans="2:261" s="12" customFormat="1" ht="65.099999999999994" customHeight="1" x14ac:dyDescent="0.25">
      <c r="B329" s="11"/>
      <c r="C329" s="9"/>
      <c r="D329" s="16"/>
      <c r="E329" s="61"/>
      <c r="F329" s="16"/>
      <c r="G329" s="15"/>
      <c r="H329" s="15"/>
      <c r="I329" s="15"/>
      <c r="J329" s="14"/>
      <c r="K329" s="15"/>
      <c r="L329" s="15"/>
      <c r="M329" s="15"/>
      <c r="N329" s="54"/>
      <c r="O329" s="15"/>
      <c r="P329" s="15"/>
      <c r="Q329" s="15"/>
      <c r="R329" s="16"/>
      <c r="S329" s="37"/>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row>
    <row r="330" spans="2:261" s="12" customFormat="1" ht="65.099999999999994" customHeight="1" x14ac:dyDescent="0.25">
      <c r="B330" s="11"/>
      <c r="C330" s="19"/>
      <c r="D330" s="17"/>
      <c r="E330" s="62"/>
      <c r="F330" s="17"/>
      <c r="G330" s="14"/>
      <c r="H330" s="14"/>
      <c r="I330" s="14"/>
      <c r="J330" s="14"/>
      <c r="K330" s="14"/>
      <c r="L330" s="14"/>
      <c r="M330" s="14"/>
      <c r="N330" s="54"/>
      <c r="O330" s="14"/>
      <c r="P330" s="31"/>
      <c r="Q330" s="31"/>
      <c r="R330" s="17"/>
      <c r="S330" s="38"/>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row>
    <row r="331" spans="2:261" s="12" customFormat="1" ht="65.099999999999994" customHeight="1" x14ac:dyDescent="0.25">
      <c r="B331" s="11"/>
      <c r="C331" s="9"/>
      <c r="D331" s="16"/>
      <c r="E331" s="61"/>
      <c r="F331" s="16"/>
      <c r="G331" s="15"/>
      <c r="H331" s="15"/>
      <c r="I331" s="15"/>
      <c r="J331" s="14"/>
      <c r="K331" s="15"/>
      <c r="L331" s="15"/>
      <c r="M331" s="15"/>
      <c r="N331" s="54"/>
      <c r="O331" s="15"/>
      <c r="P331" s="15"/>
      <c r="Q331" s="15"/>
      <c r="R331" s="16"/>
      <c r="S331" s="37"/>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row>
    <row r="332" spans="2:261" s="12" customFormat="1" ht="65.099999999999994" customHeight="1" x14ac:dyDescent="0.25">
      <c r="B332" s="11"/>
      <c r="C332" s="19"/>
      <c r="D332" s="17"/>
      <c r="E332" s="62"/>
      <c r="F332" s="17"/>
      <c r="G332" s="14"/>
      <c r="H332" s="14"/>
      <c r="I332" s="14"/>
      <c r="J332" s="14"/>
      <c r="K332" s="14"/>
      <c r="L332" s="14"/>
      <c r="M332" s="14"/>
      <c r="N332" s="54"/>
      <c r="O332" s="14"/>
      <c r="P332" s="31"/>
      <c r="Q332" s="31"/>
      <c r="R332" s="17"/>
      <c r="S332" s="38"/>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row>
    <row r="333" spans="2:261" s="12" customFormat="1" ht="65.099999999999994" customHeight="1" x14ac:dyDescent="0.25">
      <c r="B333" s="11"/>
      <c r="C333" s="9"/>
      <c r="D333" s="16"/>
      <c r="E333" s="61"/>
      <c r="F333" s="16"/>
      <c r="G333" s="15"/>
      <c r="H333" s="15"/>
      <c r="I333" s="15"/>
      <c r="J333" s="14"/>
      <c r="K333" s="15"/>
      <c r="L333" s="15"/>
      <c r="M333" s="15"/>
      <c r="N333" s="54"/>
      <c r="O333" s="15"/>
      <c r="P333" s="15"/>
      <c r="Q333" s="15"/>
      <c r="R333" s="16"/>
      <c r="S333" s="37"/>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row>
    <row r="334" spans="2:261" s="12" customFormat="1" ht="65.099999999999994" customHeight="1" x14ac:dyDescent="0.25">
      <c r="B334" s="11"/>
      <c r="C334" s="19"/>
      <c r="D334" s="17"/>
      <c r="E334" s="62"/>
      <c r="F334" s="17"/>
      <c r="G334" s="14"/>
      <c r="H334" s="14"/>
      <c r="I334" s="14"/>
      <c r="J334" s="14"/>
      <c r="K334" s="14"/>
      <c r="L334" s="14"/>
      <c r="M334" s="14"/>
      <c r="N334" s="54"/>
      <c r="O334" s="14"/>
      <c r="P334" s="31"/>
      <c r="Q334" s="31"/>
      <c r="R334" s="17"/>
      <c r="S334" s="38"/>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row>
    <row r="335" spans="2:261" s="12" customFormat="1" ht="65.099999999999994" customHeight="1" x14ac:dyDescent="0.25">
      <c r="B335" s="11"/>
      <c r="C335" s="9"/>
      <c r="D335" s="16"/>
      <c r="E335" s="61"/>
      <c r="F335" s="16"/>
      <c r="G335" s="15"/>
      <c r="H335" s="15"/>
      <c r="I335" s="15"/>
      <c r="J335" s="14"/>
      <c r="K335" s="15"/>
      <c r="L335" s="15"/>
      <c r="M335" s="15"/>
      <c r="N335" s="54"/>
      <c r="O335" s="15"/>
      <c r="P335" s="15"/>
      <c r="Q335" s="15"/>
      <c r="R335" s="16"/>
      <c r="S335" s="37"/>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row>
    <row r="336" spans="2:261" s="12" customFormat="1" ht="65.099999999999994" customHeight="1" x14ac:dyDescent="0.25">
      <c r="B336" s="11"/>
      <c r="C336" s="19"/>
      <c r="D336" s="17"/>
      <c r="E336" s="62"/>
      <c r="F336" s="17"/>
      <c r="G336" s="14"/>
      <c r="H336" s="14"/>
      <c r="I336" s="14"/>
      <c r="J336" s="14"/>
      <c r="K336" s="14"/>
      <c r="L336" s="14"/>
      <c r="M336" s="14"/>
      <c r="N336" s="54"/>
      <c r="O336" s="14"/>
      <c r="P336" s="31"/>
      <c r="Q336" s="31"/>
      <c r="R336" s="17"/>
      <c r="S336" s="38"/>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row>
    <row r="337" spans="2:261" s="12" customFormat="1" ht="65.099999999999994" customHeight="1" x14ac:dyDescent="0.25">
      <c r="B337" s="11"/>
      <c r="C337" s="9"/>
      <c r="D337" s="16"/>
      <c r="E337" s="61"/>
      <c r="F337" s="16"/>
      <c r="G337" s="15"/>
      <c r="H337" s="15"/>
      <c r="I337" s="15"/>
      <c r="J337" s="14"/>
      <c r="K337" s="15"/>
      <c r="L337" s="15"/>
      <c r="M337" s="15"/>
      <c r="N337" s="54"/>
      <c r="O337" s="15"/>
      <c r="P337" s="15"/>
      <c r="Q337" s="15"/>
      <c r="R337" s="16"/>
      <c r="S337" s="37"/>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row>
    <row r="338" spans="2:261" s="12" customFormat="1" ht="65.099999999999994" customHeight="1" x14ac:dyDescent="0.25">
      <c r="B338" s="11"/>
      <c r="C338" s="19"/>
      <c r="D338" s="17"/>
      <c r="E338" s="62"/>
      <c r="F338" s="17"/>
      <c r="G338" s="14"/>
      <c r="H338" s="14"/>
      <c r="I338" s="14"/>
      <c r="J338" s="14"/>
      <c r="K338" s="14"/>
      <c r="L338" s="14"/>
      <c r="M338" s="14"/>
      <c r="N338" s="54"/>
      <c r="O338" s="14"/>
      <c r="P338" s="31"/>
      <c r="Q338" s="31"/>
      <c r="R338" s="17"/>
      <c r="S338" s="38"/>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row>
    <row r="339" spans="2:261" s="12" customFormat="1" ht="65.099999999999994" customHeight="1" x14ac:dyDescent="0.25">
      <c r="B339" s="11"/>
      <c r="C339" s="9"/>
      <c r="D339" s="16"/>
      <c r="E339" s="61"/>
      <c r="F339" s="16"/>
      <c r="G339" s="15"/>
      <c r="H339" s="15"/>
      <c r="I339" s="15"/>
      <c r="J339" s="14"/>
      <c r="K339" s="15"/>
      <c r="L339" s="15"/>
      <c r="M339" s="15"/>
      <c r="N339" s="54"/>
      <c r="O339" s="15"/>
      <c r="P339" s="15"/>
      <c r="Q339" s="15"/>
      <c r="R339" s="16"/>
      <c r="S339" s="37"/>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row>
    <row r="340" spans="2:261" s="12" customFormat="1" ht="65.099999999999994" customHeight="1" x14ac:dyDescent="0.25">
      <c r="B340" s="11"/>
      <c r="C340" s="19"/>
      <c r="D340" s="17"/>
      <c r="E340" s="62"/>
      <c r="F340" s="17"/>
      <c r="G340" s="14"/>
      <c r="H340" s="14"/>
      <c r="I340" s="14"/>
      <c r="J340" s="14"/>
      <c r="K340" s="14"/>
      <c r="L340" s="14"/>
      <c r="M340" s="14"/>
      <c r="N340" s="54"/>
      <c r="O340" s="14"/>
      <c r="P340" s="31"/>
      <c r="Q340" s="31"/>
      <c r="R340" s="17"/>
      <c r="S340" s="38"/>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row>
    <row r="341" spans="2:261" s="12" customFormat="1" ht="65.099999999999994" customHeight="1" x14ac:dyDescent="0.25">
      <c r="B341" s="11"/>
      <c r="C341" s="9"/>
      <c r="D341" s="16"/>
      <c r="E341" s="61"/>
      <c r="F341" s="16"/>
      <c r="G341" s="15"/>
      <c r="H341" s="15"/>
      <c r="I341" s="15"/>
      <c r="J341" s="14"/>
      <c r="K341" s="15"/>
      <c r="L341" s="15"/>
      <c r="M341" s="15"/>
      <c r="N341" s="54"/>
      <c r="O341" s="15"/>
      <c r="P341" s="15"/>
      <c r="Q341" s="15"/>
      <c r="R341" s="16"/>
      <c r="S341" s="37"/>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row>
    <row r="342" spans="2:261" s="12" customFormat="1" ht="65.099999999999994" customHeight="1" x14ac:dyDescent="0.25">
      <c r="B342" s="11"/>
      <c r="C342" s="19"/>
      <c r="D342" s="17"/>
      <c r="E342" s="62"/>
      <c r="F342" s="17"/>
      <c r="G342" s="14"/>
      <c r="H342" s="14"/>
      <c r="I342" s="14"/>
      <c r="J342" s="14"/>
      <c r="K342" s="14"/>
      <c r="L342" s="14"/>
      <c r="M342" s="14"/>
      <c r="N342" s="54"/>
      <c r="O342" s="14"/>
      <c r="P342" s="31"/>
      <c r="Q342" s="31"/>
      <c r="R342" s="17"/>
      <c r="S342" s="38"/>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row>
    <row r="343" spans="2:261" s="12" customFormat="1" ht="65.099999999999994" customHeight="1" x14ac:dyDescent="0.25">
      <c r="B343" s="11"/>
      <c r="C343" s="9"/>
      <c r="D343" s="16"/>
      <c r="E343" s="61"/>
      <c r="F343" s="16"/>
      <c r="G343" s="15"/>
      <c r="H343" s="15"/>
      <c r="I343" s="15"/>
      <c r="J343" s="14"/>
      <c r="K343" s="15"/>
      <c r="L343" s="15"/>
      <c r="M343" s="15"/>
      <c r="N343" s="54"/>
      <c r="O343" s="15"/>
      <c r="P343" s="15"/>
      <c r="Q343" s="15"/>
      <c r="R343" s="16"/>
      <c r="S343" s="37"/>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row>
    <row r="344" spans="2:261" s="12" customFormat="1" ht="65.099999999999994" customHeight="1" x14ac:dyDescent="0.25">
      <c r="B344" s="11"/>
      <c r="C344" s="19"/>
      <c r="D344" s="17"/>
      <c r="E344" s="62"/>
      <c r="F344" s="17"/>
      <c r="G344" s="14"/>
      <c r="H344" s="14"/>
      <c r="I344" s="14"/>
      <c r="J344" s="14"/>
      <c r="K344" s="14"/>
      <c r="L344" s="14"/>
      <c r="M344" s="14"/>
      <c r="N344" s="54"/>
      <c r="O344" s="14"/>
      <c r="P344" s="31"/>
      <c r="Q344" s="31"/>
      <c r="R344" s="17"/>
      <c r="S344" s="38"/>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row>
    <row r="345" spans="2:261" s="12" customFormat="1" ht="65.099999999999994" customHeight="1" x14ac:dyDescent="0.25">
      <c r="B345" s="11"/>
      <c r="C345" s="9"/>
      <c r="D345" s="16"/>
      <c r="E345" s="61"/>
      <c r="F345" s="16"/>
      <c r="G345" s="15"/>
      <c r="H345" s="15"/>
      <c r="I345" s="15"/>
      <c r="J345" s="14"/>
      <c r="K345" s="15"/>
      <c r="L345" s="15"/>
      <c r="M345" s="15"/>
      <c r="N345" s="54"/>
      <c r="O345" s="15"/>
      <c r="P345" s="15"/>
      <c r="Q345" s="15"/>
      <c r="R345" s="16"/>
      <c r="S345" s="37"/>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row>
    <row r="346" spans="2:261" s="12" customFormat="1" ht="65.099999999999994" customHeight="1" x14ac:dyDescent="0.25">
      <c r="B346" s="11"/>
      <c r="C346" s="19"/>
      <c r="D346" s="17"/>
      <c r="E346" s="62"/>
      <c r="F346" s="17"/>
      <c r="G346" s="14"/>
      <c r="H346" s="14"/>
      <c r="I346" s="14"/>
      <c r="J346" s="14"/>
      <c r="K346" s="14"/>
      <c r="L346" s="14"/>
      <c r="M346" s="14"/>
      <c r="N346" s="54"/>
      <c r="O346" s="14"/>
      <c r="P346" s="31"/>
      <c r="Q346" s="31"/>
      <c r="R346" s="17"/>
      <c r="S346" s="38"/>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row>
    <row r="347" spans="2:261" s="12" customFormat="1" ht="65.099999999999994" customHeight="1" x14ac:dyDescent="0.25">
      <c r="B347" s="11"/>
      <c r="C347" s="9"/>
      <c r="D347" s="16"/>
      <c r="E347" s="61"/>
      <c r="F347" s="16"/>
      <c r="G347" s="15"/>
      <c r="H347" s="15"/>
      <c r="I347" s="15"/>
      <c r="J347" s="14"/>
      <c r="K347" s="15"/>
      <c r="L347" s="15"/>
      <c r="M347" s="15"/>
      <c r="N347" s="54"/>
      <c r="O347" s="15"/>
      <c r="P347" s="15"/>
      <c r="Q347" s="15"/>
      <c r="R347" s="16"/>
      <c r="S347" s="37"/>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row>
    <row r="348" spans="2:261" s="12" customFormat="1" ht="65.099999999999994" customHeight="1" x14ac:dyDescent="0.25">
      <c r="B348" s="11"/>
      <c r="C348" s="19"/>
      <c r="D348" s="17"/>
      <c r="E348" s="62"/>
      <c r="F348" s="17"/>
      <c r="G348" s="14"/>
      <c r="H348" s="14"/>
      <c r="I348" s="14"/>
      <c r="J348" s="14"/>
      <c r="K348" s="14"/>
      <c r="L348" s="14"/>
      <c r="M348" s="14"/>
      <c r="N348" s="54"/>
      <c r="O348" s="14"/>
      <c r="P348" s="31"/>
      <c r="Q348" s="31"/>
      <c r="R348" s="17"/>
      <c r="S348" s="38"/>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row>
    <row r="349" spans="2:261" s="12" customFormat="1" ht="65.099999999999994" customHeight="1" x14ac:dyDescent="0.25">
      <c r="B349" s="11"/>
      <c r="C349" s="9"/>
      <c r="D349" s="16"/>
      <c r="E349" s="61"/>
      <c r="F349" s="16"/>
      <c r="G349" s="15"/>
      <c r="H349" s="15"/>
      <c r="I349" s="15"/>
      <c r="J349" s="14"/>
      <c r="K349" s="15"/>
      <c r="L349" s="15"/>
      <c r="M349" s="15"/>
      <c r="N349" s="54"/>
      <c r="O349" s="15"/>
      <c r="P349" s="15"/>
      <c r="Q349" s="15"/>
      <c r="R349" s="16"/>
      <c r="S349" s="37"/>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row>
    <row r="350" spans="2:261" s="12" customFormat="1" ht="65.099999999999994" customHeight="1" x14ac:dyDescent="0.25">
      <c r="B350" s="11"/>
      <c r="C350" s="19"/>
      <c r="D350" s="17"/>
      <c r="E350" s="62"/>
      <c r="F350" s="17"/>
      <c r="G350" s="14"/>
      <c r="H350" s="14"/>
      <c r="I350" s="14"/>
      <c r="J350" s="14"/>
      <c r="K350" s="14"/>
      <c r="L350" s="14"/>
      <c r="M350" s="14"/>
      <c r="N350" s="54"/>
      <c r="O350" s="14"/>
      <c r="P350" s="31"/>
      <c r="Q350" s="31"/>
      <c r="R350" s="17"/>
      <c r="S350" s="38"/>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row>
    <row r="351" spans="2:261" s="12" customFormat="1" ht="65.099999999999994" customHeight="1" x14ac:dyDescent="0.25">
      <c r="B351" s="11"/>
      <c r="C351" s="9"/>
      <c r="D351" s="16"/>
      <c r="E351" s="16"/>
      <c r="F351" s="16"/>
      <c r="G351" s="15"/>
      <c r="H351" s="15"/>
      <c r="I351" s="15"/>
      <c r="J351" s="14"/>
      <c r="K351" s="15"/>
      <c r="L351" s="15"/>
      <c r="M351" s="15"/>
      <c r="N351" s="54"/>
      <c r="O351" s="15"/>
      <c r="P351" s="15"/>
      <c r="Q351" s="15"/>
      <c r="R351" s="16"/>
      <c r="S351" s="37"/>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row>
    <row r="352" spans="2:261" s="12" customFormat="1" ht="65.099999999999994" customHeight="1" x14ac:dyDescent="0.25">
      <c r="B352" s="11"/>
      <c r="C352" s="19"/>
      <c r="D352" s="17"/>
      <c r="E352" s="17"/>
      <c r="F352" s="17"/>
      <c r="G352" s="14"/>
      <c r="H352" s="14"/>
      <c r="I352" s="14"/>
      <c r="J352" s="14"/>
      <c r="K352" s="14"/>
      <c r="L352" s="14"/>
      <c r="M352" s="14"/>
      <c r="N352" s="54"/>
      <c r="O352" s="14"/>
      <c r="P352" s="31"/>
      <c r="Q352" s="31"/>
      <c r="R352" s="17"/>
      <c r="S352" s="38"/>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row>
    <row r="353" spans="2:261" s="12" customFormat="1" x14ac:dyDescent="0.25">
      <c r="B353" s="11"/>
      <c r="C353" s="1"/>
      <c r="D353" s="1"/>
      <c r="E353" s="1"/>
      <c r="F353" s="1"/>
      <c r="G353" s="1"/>
      <c r="H353" s="1"/>
      <c r="I353" s="1"/>
      <c r="J353" s="1"/>
      <c r="K353" s="1"/>
      <c r="L353" s="1"/>
      <c r="M353" s="1"/>
      <c r="N353" s="55"/>
      <c r="O353" s="1"/>
      <c r="P353" s="18"/>
      <c r="Q353" s="18"/>
      <c r="R353" s="1"/>
      <c r="S353" s="1"/>
      <c r="T353" s="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row>
    <row r="354" spans="2:261" s="12" customFormat="1" x14ac:dyDescent="0.25">
      <c r="B354" s="11"/>
      <c r="C354" s="1"/>
      <c r="D354" s="1"/>
      <c r="E354" s="1"/>
      <c r="F354" s="1"/>
      <c r="G354" s="1"/>
      <c r="H354" s="1"/>
      <c r="I354" s="1"/>
      <c r="J354" s="1"/>
      <c r="K354" s="1"/>
      <c r="L354" s="1"/>
      <c r="M354" s="1"/>
      <c r="N354" s="1"/>
      <c r="O354" s="1"/>
      <c r="P354" s="18"/>
      <c r="Q354" s="18"/>
      <c r="R354" s="1"/>
      <c r="S354" s="1"/>
      <c r="T354" s="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row>
    <row r="355" spans="2:261" s="12" customFormat="1" x14ac:dyDescent="0.25">
      <c r="B355" s="11"/>
      <c r="C355" s="1"/>
      <c r="D355" s="1"/>
      <c r="E355" s="1"/>
      <c r="F355" s="1"/>
      <c r="G355" s="1"/>
      <c r="H355" s="1"/>
      <c r="I355" s="1"/>
      <c r="J355" s="1"/>
      <c r="K355" s="1"/>
      <c r="L355" s="1"/>
      <c r="M355" s="1"/>
      <c r="N355" s="1"/>
      <c r="O355" s="1"/>
      <c r="P355" s="18"/>
      <c r="Q355" s="18"/>
      <c r="R355" s="1"/>
      <c r="S355" s="1"/>
      <c r="T355" s="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row>
    <row r="356" spans="2:261" s="12" customFormat="1" x14ac:dyDescent="0.25">
      <c r="B356" s="11"/>
      <c r="C356" s="1"/>
      <c r="D356" s="1"/>
      <c r="E356" s="1"/>
      <c r="F356" s="1"/>
      <c r="G356" s="1"/>
      <c r="H356" s="1"/>
      <c r="I356" s="1"/>
      <c r="J356" s="1"/>
      <c r="K356" s="1"/>
      <c r="L356" s="1"/>
      <c r="M356" s="1"/>
      <c r="N356" s="1"/>
      <c r="O356" s="1"/>
      <c r="P356" s="18"/>
      <c r="Q356" s="18"/>
      <c r="R356" s="1"/>
      <c r="S356" s="1"/>
      <c r="T356" s="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row>
    <row r="357" spans="2:261" s="12" customFormat="1" x14ac:dyDescent="0.25">
      <c r="B357" s="11"/>
      <c r="C357" s="1"/>
      <c r="D357" s="1"/>
      <c r="E357" s="1"/>
      <c r="F357" s="1"/>
      <c r="G357" s="1"/>
      <c r="H357" s="1"/>
      <c r="I357" s="1"/>
      <c r="J357" s="1"/>
      <c r="K357" s="1"/>
      <c r="L357" s="1"/>
      <c r="M357" s="1"/>
      <c r="N357" s="1"/>
      <c r="O357" s="1"/>
      <c r="P357" s="18"/>
      <c r="Q357" s="18"/>
      <c r="R357" s="1"/>
      <c r="S357" s="1"/>
      <c r="T357" s="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row>
    <row r="358" spans="2:261" s="12" customFormat="1" x14ac:dyDescent="0.25">
      <c r="B358" s="11"/>
      <c r="C358" s="1"/>
      <c r="D358" s="1"/>
      <c r="E358" s="1"/>
      <c r="F358" s="1"/>
      <c r="G358" s="1"/>
      <c r="H358" s="1"/>
      <c r="I358" s="1"/>
      <c r="J358" s="1"/>
      <c r="K358" s="1"/>
      <c r="L358" s="1"/>
      <c r="M358" s="1"/>
      <c r="N358" s="1"/>
      <c r="O358" s="1"/>
      <c r="P358" s="18"/>
      <c r="Q358" s="18"/>
      <c r="R358" s="1"/>
      <c r="S358" s="1"/>
      <c r="T358" s="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row>
    <row r="359" spans="2:261" s="12" customFormat="1" x14ac:dyDescent="0.25">
      <c r="B359" s="11"/>
      <c r="C359" s="1"/>
      <c r="D359" s="1"/>
      <c r="E359" s="1"/>
      <c r="F359" s="1"/>
      <c r="G359" s="1"/>
      <c r="H359" s="1"/>
      <c r="I359" s="1"/>
      <c r="J359" s="1"/>
      <c r="K359" s="1"/>
      <c r="L359" s="1"/>
      <c r="M359" s="1"/>
      <c r="N359" s="1"/>
      <c r="O359" s="1"/>
      <c r="P359" s="18"/>
      <c r="Q359" s="18"/>
      <c r="R359" s="1"/>
      <c r="S359" s="1"/>
      <c r="T359" s="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row>
    <row r="360" spans="2:261" s="12" customFormat="1" x14ac:dyDescent="0.25">
      <c r="B360" s="11"/>
      <c r="C360" s="1"/>
      <c r="D360" s="1"/>
      <c r="E360" s="1"/>
      <c r="F360" s="1"/>
      <c r="G360" s="1"/>
      <c r="H360" s="1"/>
      <c r="I360" s="1"/>
      <c r="J360" s="1"/>
      <c r="K360" s="1"/>
      <c r="L360" s="1"/>
      <c r="M360" s="1"/>
      <c r="N360" s="1"/>
      <c r="O360" s="1"/>
      <c r="P360" s="18"/>
      <c r="Q360" s="18"/>
      <c r="R360" s="1"/>
      <c r="S360" s="1"/>
      <c r="T360" s="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row>
    <row r="361" spans="2:261" s="12" customFormat="1" ht="15" customHeight="1" x14ac:dyDescent="0.25">
      <c r="B361" s="11"/>
      <c r="C361" s="1"/>
      <c r="D361" s="1"/>
      <c r="E361" s="1"/>
      <c r="F361" s="1"/>
      <c r="G361" s="1"/>
      <c r="H361" s="1"/>
      <c r="I361" s="1"/>
      <c r="J361" s="1"/>
      <c r="K361" s="1"/>
      <c r="L361" s="1"/>
      <c r="M361" s="1"/>
      <c r="N361" s="1"/>
      <c r="O361" s="1"/>
      <c r="P361" s="18"/>
      <c r="Q361" s="18"/>
      <c r="R361" s="1"/>
      <c r="S361" s="1"/>
      <c r="T361" s="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row>
    <row r="362" spans="2:261" s="12" customFormat="1" ht="15" customHeight="1" x14ac:dyDescent="0.25">
      <c r="B362" s="11"/>
      <c r="C362" s="1"/>
      <c r="D362" s="1"/>
      <c r="E362" s="1"/>
      <c r="F362" s="1"/>
      <c r="G362" s="1"/>
      <c r="H362" s="1"/>
      <c r="I362" s="1"/>
      <c r="J362" s="1"/>
      <c r="K362" s="1"/>
      <c r="L362" s="1"/>
      <c r="M362" s="1"/>
      <c r="N362" s="1"/>
      <c r="O362" s="1"/>
      <c r="P362" s="18"/>
      <c r="Q362" s="18"/>
      <c r="R362" s="1"/>
      <c r="S362" s="1"/>
      <c r="T362" s="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row>
    <row r="363" spans="2:261" s="12" customFormat="1" ht="15" customHeight="1" x14ac:dyDescent="0.25">
      <c r="B363" s="11"/>
      <c r="C363" s="1"/>
      <c r="D363" s="1"/>
      <c r="E363" s="1"/>
      <c r="F363" s="1"/>
      <c r="G363" s="1"/>
      <c r="H363" s="1"/>
      <c r="I363" s="1"/>
      <c r="J363" s="1"/>
      <c r="K363" s="1"/>
      <c r="L363" s="1"/>
      <c r="M363" s="1"/>
      <c r="N363" s="1"/>
      <c r="O363" s="1"/>
      <c r="P363" s="18"/>
      <c r="Q363" s="18"/>
      <c r="R363" s="1"/>
      <c r="S363" s="1"/>
      <c r="T363" s="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row>
    <row r="364" spans="2:261" s="12" customFormat="1" ht="15" customHeight="1" x14ac:dyDescent="0.25">
      <c r="B364" s="11"/>
      <c r="C364" s="1"/>
      <c r="D364" s="1"/>
      <c r="E364" s="1"/>
      <c r="F364" s="1"/>
      <c r="G364" s="1"/>
      <c r="H364" s="1"/>
      <c r="I364" s="1"/>
      <c r="J364" s="1"/>
      <c r="K364" s="1"/>
      <c r="L364" s="1"/>
      <c r="M364" s="1"/>
      <c r="N364" s="1"/>
      <c r="O364" s="1"/>
      <c r="P364" s="18"/>
      <c r="Q364" s="18"/>
      <c r="R364" s="1"/>
      <c r="S364" s="1"/>
      <c r="T364" s="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row>
    <row r="365" spans="2:261" s="12" customFormat="1" ht="15" customHeight="1" x14ac:dyDescent="0.25">
      <c r="B365" s="11"/>
      <c r="C365" s="1"/>
      <c r="D365" s="1"/>
      <c r="E365" s="1"/>
      <c r="F365" s="1"/>
      <c r="G365" s="1"/>
      <c r="H365" s="1"/>
      <c r="I365" s="1"/>
      <c r="J365" s="1"/>
      <c r="K365" s="1"/>
      <c r="L365" s="1"/>
      <c r="M365" s="1"/>
      <c r="N365" s="1"/>
      <c r="O365" s="1"/>
      <c r="P365" s="18"/>
      <c r="Q365" s="18"/>
      <c r="R365" s="1"/>
      <c r="S365" s="1"/>
      <c r="T365" s="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row>
    <row r="366" spans="2:261" s="12" customFormat="1" ht="15" customHeight="1" x14ac:dyDescent="0.25">
      <c r="B366" s="11"/>
      <c r="C366" s="1"/>
      <c r="D366" s="1"/>
      <c r="E366" s="1"/>
      <c r="F366" s="1"/>
      <c r="G366" s="1"/>
      <c r="H366" s="1"/>
      <c r="I366" s="1"/>
      <c r="J366" s="1"/>
      <c r="K366" s="1"/>
      <c r="L366" s="1"/>
      <c r="M366" s="1"/>
      <c r="N366" s="1"/>
      <c r="O366" s="1"/>
      <c r="P366" s="18"/>
      <c r="Q366" s="18"/>
      <c r="R366" s="1"/>
      <c r="S366" s="1"/>
      <c r="T366" s="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row>
    <row r="367" spans="2:261" s="12" customFormat="1" ht="15" customHeight="1" x14ac:dyDescent="0.25">
      <c r="B367" s="11"/>
      <c r="C367" s="1"/>
      <c r="D367" s="1"/>
      <c r="E367" s="1"/>
      <c r="F367" s="1"/>
      <c r="G367" s="1"/>
      <c r="H367" s="1"/>
      <c r="I367" s="1"/>
      <c r="J367" s="1"/>
      <c r="K367" s="1"/>
      <c r="L367" s="1"/>
      <c r="M367" s="1"/>
      <c r="N367" s="1"/>
      <c r="O367" s="1"/>
      <c r="P367" s="18"/>
      <c r="Q367" s="18"/>
      <c r="R367" s="1"/>
      <c r="S367" s="1"/>
      <c r="T367" s="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row>
    <row r="368" spans="2:261" s="12" customFormat="1" ht="15" customHeight="1" x14ac:dyDescent="0.25">
      <c r="B368" s="11"/>
      <c r="C368" s="1"/>
      <c r="D368" s="1"/>
      <c r="E368" s="1"/>
      <c r="F368" s="1"/>
      <c r="G368" s="1"/>
      <c r="H368" s="1"/>
      <c r="I368" s="1"/>
      <c r="J368" s="1"/>
      <c r="K368" s="1"/>
      <c r="L368" s="1"/>
      <c r="M368" s="1"/>
      <c r="N368" s="1"/>
      <c r="O368" s="1"/>
      <c r="P368" s="18"/>
      <c r="Q368" s="18"/>
      <c r="R368" s="1"/>
      <c r="S368" s="1"/>
      <c r="T368" s="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row>
    <row r="369" spans="2:261" s="12" customFormat="1" ht="15" customHeight="1" x14ac:dyDescent="0.25">
      <c r="B369" s="11"/>
      <c r="C369" s="1"/>
      <c r="D369" s="1"/>
      <c r="E369" s="1"/>
      <c r="F369" s="1"/>
      <c r="G369" s="1"/>
      <c r="H369" s="1"/>
      <c r="I369" s="1"/>
      <c r="J369" s="1"/>
      <c r="K369" s="1"/>
      <c r="L369" s="1"/>
      <c r="M369" s="1"/>
      <c r="N369" s="1"/>
      <c r="O369" s="1"/>
      <c r="P369" s="18"/>
      <c r="Q369" s="18"/>
      <c r="R369" s="1"/>
      <c r="S369" s="1"/>
      <c r="T369" s="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row>
    <row r="370" spans="2:261" s="12" customFormat="1" ht="15" customHeight="1" x14ac:dyDescent="0.25">
      <c r="B370" s="11"/>
      <c r="C370" s="1"/>
      <c r="D370" s="1"/>
      <c r="E370" s="1"/>
      <c r="F370" s="1"/>
      <c r="G370" s="1"/>
      <c r="H370" s="1"/>
      <c r="I370" s="1"/>
      <c r="J370" s="1"/>
      <c r="K370" s="1"/>
      <c r="L370" s="1"/>
      <c r="M370" s="1"/>
      <c r="N370" s="1"/>
      <c r="O370" s="1"/>
      <c r="P370" s="18"/>
      <c r="Q370" s="18"/>
      <c r="R370" s="1"/>
      <c r="S370" s="1"/>
      <c r="T370" s="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row>
    <row r="371" spans="2:261" s="12" customFormat="1" ht="15" customHeight="1" x14ac:dyDescent="0.25">
      <c r="B371" s="11"/>
      <c r="C371" s="1"/>
      <c r="D371" s="1"/>
      <c r="E371" s="1"/>
      <c r="F371" s="1"/>
      <c r="G371" s="1"/>
      <c r="H371" s="1"/>
      <c r="I371" s="1"/>
      <c r="J371" s="1"/>
      <c r="K371" s="1"/>
      <c r="L371" s="1"/>
      <c r="M371" s="1"/>
      <c r="N371" s="1"/>
      <c r="O371" s="1"/>
      <c r="P371" s="18"/>
      <c r="Q371" s="18"/>
      <c r="R371" s="1"/>
      <c r="S371" s="1"/>
      <c r="T371" s="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row>
    <row r="372" spans="2:261" s="12" customFormat="1" ht="15" customHeight="1" x14ac:dyDescent="0.25">
      <c r="B372" s="11"/>
      <c r="C372" s="1"/>
      <c r="D372" s="1"/>
      <c r="E372" s="1"/>
      <c r="F372" s="1"/>
      <c r="G372" s="1"/>
      <c r="H372" s="1"/>
      <c r="I372" s="1"/>
      <c r="J372" s="1"/>
      <c r="K372" s="1"/>
      <c r="L372" s="1"/>
      <c r="M372" s="1"/>
      <c r="N372" s="1"/>
      <c r="O372" s="1"/>
      <c r="P372" s="18"/>
      <c r="Q372" s="18"/>
      <c r="R372" s="1"/>
      <c r="S372" s="1"/>
      <c r="T372" s="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row>
    <row r="373" spans="2:261" s="12" customFormat="1" ht="15" customHeight="1" x14ac:dyDescent="0.25">
      <c r="B373" s="11"/>
      <c r="C373" s="1"/>
      <c r="D373" s="1"/>
      <c r="E373" s="1"/>
      <c r="F373" s="1"/>
      <c r="G373" s="1"/>
      <c r="H373" s="1"/>
      <c r="I373" s="1"/>
      <c r="J373" s="1"/>
      <c r="K373" s="1"/>
      <c r="L373" s="1"/>
      <c r="M373" s="1"/>
      <c r="N373" s="1"/>
      <c r="O373" s="1"/>
      <c r="P373" s="18"/>
      <c r="Q373" s="18"/>
      <c r="R373" s="1"/>
      <c r="S373" s="1"/>
      <c r="T373" s="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row>
    <row r="374" spans="2:261" s="12" customFormat="1" ht="15" customHeight="1" x14ac:dyDescent="0.25">
      <c r="B374" s="11"/>
      <c r="C374" s="1"/>
      <c r="D374" s="1"/>
      <c r="E374" s="1"/>
      <c r="F374" s="1"/>
      <c r="G374" s="1"/>
      <c r="H374" s="1"/>
      <c r="I374" s="1"/>
      <c r="J374" s="1"/>
      <c r="K374" s="1"/>
      <c r="L374" s="1"/>
      <c r="M374" s="1"/>
      <c r="N374" s="1"/>
      <c r="O374" s="1"/>
      <c r="P374" s="18"/>
      <c r="Q374" s="18"/>
      <c r="R374" s="1"/>
      <c r="S374" s="1"/>
      <c r="T374" s="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row>
    <row r="375" spans="2:261" s="12" customFormat="1" ht="15" customHeight="1" x14ac:dyDescent="0.25">
      <c r="B375" s="11"/>
      <c r="C375" s="1"/>
      <c r="D375" s="1"/>
      <c r="E375" s="1"/>
      <c r="F375" s="1"/>
      <c r="G375" s="1"/>
      <c r="H375" s="1"/>
      <c r="I375" s="1"/>
      <c r="J375" s="1"/>
      <c r="K375" s="1"/>
      <c r="L375" s="1"/>
      <c r="M375" s="1"/>
      <c r="N375" s="1"/>
      <c r="O375" s="1"/>
      <c r="P375" s="18"/>
      <c r="Q375" s="18"/>
      <c r="R375" s="1"/>
      <c r="S375" s="1"/>
      <c r="T375" s="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row>
    <row r="376" spans="2:261" s="12" customFormat="1" ht="15" customHeight="1" x14ac:dyDescent="0.25">
      <c r="B376" s="11"/>
      <c r="C376" s="1"/>
      <c r="D376" s="1"/>
      <c r="E376" s="1"/>
      <c r="F376" s="1"/>
      <c r="G376" s="1"/>
      <c r="H376" s="1"/>
      <c r="I376" s="1"/>
      <c r="J376" s="1"/>
      <c r="K376" s="1"/>
      <c r="L376" s="1"/>
      <c r="M376" s="1"/>
      <c r="N376" s="1"/>
      <c r="O376" s="1"/>
      <c r="P376" s="18"/>
      <c r="Q376" s="18"/>
      <c r="R376" s="1"/>
      <c r="S376" s="1"/>
      <c r="T376" s="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row>
    <row r="377" spans="2:261" s="12" customFormat="1" ht="15" customHeight="1" x14ac:dyDescent="0.25">
      <c r="B377" s="11"/>
      <c r="C377" s="1"/>
      <c r="D377" s="1"/>
      <c r="E377" s="1"/>
      <c r="F377" s="1"/>
      <c r="G377" s="1"/>
      <c r="H377" s="1"/>
      <c r="I377" s="1"/>
      <c r="J377" s="1"/>
      <c r="K377" s="1"/>
      <c r="L377" s="1"/>
      <c r="M377" s="1"/>
      <c r="N377" s="1"/>
      <c r="O377" s="1"/>
      <c r="P377" s="18"/>
      <c r="Q377" s="18"/>
      <c r="R377" s="1"/>
      <c r="S377" s="1"/>
      <c r="T377" s="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row>
    <row r="378" spans="2:261" s="12" customFormat="1" ht="15" customHeight="1" x14ac:dyDescent="0.25">
      <c r="B378" s="11"/>
      <c r="C378" s="1"/>
      <c r="D378" s="1"/>
      <c r="E378" s="1"/>
      <c r="F378" s="1"/>
      <c r="G378" s="1"/>
      <c r="H378" s="1"/>
      <c r="I378" s="1"/>
      <c r="J378" s="1"/>
      <c r="K378" s="1"/>
      <c r="L378" s="1"/>
      <c r="M378" s="1"/>
      <c r="N378" s="1"/>
      <c r="O378" s="1"/>
      <c r="P378" s="18"/>
      <c r="Q378" s="18"/>
      <c r="R378" s="1"/>
      <c r="S378" s="1"/>
      <c r="T378" s="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row>
    <row r="379" spans="2:261" s="12" customFormat="1" ht="15" customHeight="1" x14ac:dyDescent="0.25">
      <c r="B379" s="11"/>
      <c r="C379" s="1"/>
      <c r="D379" s="1"/>
      <c r="E379" s="1"/>
      <c r="F379" s="1"/>
      <c r="G379" s="1"/>
      <c r="H379" s="1"/>
      <c r="I379" s="1"/>
      <c r="J379" s="1"/>
      <c r="K379" s="1"/>
      <c r="L379" s="1"/>
      <c r="M379" s="1"/>
      <c r="N379" s="1"/>
      <c r="O379" s="1"/>
      <c r="P379" s="18"/>
      <c r="Q379" s="18"/>
      <c r="R379" s="1"/>
      <c r="S379" s="1"/>
      <c r="T379" s="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row>
    <row r="380" spans="2:261" s="12" customFormat="1" ht="15" customHeight="1" x14ac:dyDescent="0.25">
      <c r="B380" s="11"/>
      <c r="C380" s="1"/>
      <c r="D380" s="1"/>
      <c r="E380" s="1"/>
      <c r="F380" s="1"/>
      <c r="G380" s="1"/>
      <c r="H380" s="1"/>
      <c r="I380" s="1"/>
      <c r="J380" s="1"/>
      <c r="K380" s="1"/>
      <c r="L380" s="1"/>
      <c r="M380" s="1"/>
      <c r="N380" s="1"/>
      <c r="O380" s="1"/>
      <c r="P380" s="18"/>
      <c r="Q380" s="18"/>
      <c r="R380" s="1"/>
      <c r="S380" s="1"/>
      <c r="T380" s="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row>
    <row r="381" spans="2:261" s="12" customFormat="1" ht="15" customHeight="1" x14ac:dyDescent="0.25">
      <c r="B381" s="11"/>
      <c r="C381" s="1"/>
      <c r="D381" s="1"/>
      <c r="E381" s="1"/>
      <c r="F381" s="1"/>
      <c r="G381" s="1"/>
      <c r="H381" s="1"/>
      <c r="I381" s="1"/>
      <c r="J381" s="1"/>
      <c r="K381" s="1"/>
      <c r="L381" s="1"/>
      <c r="M381" s="1"/>
      <c r="N381" s="1"/>
      <c r="O381" s="1"/>
      <c r="P381" s="18"/>
      <c r="Q381" s="18"/>
      <c r="R381" s="1"/>
      <c r="S381" s="1"/>
      <c r="T381" s="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row>
    <row r="382" spans="2:261" s="12" customFormat="1" ht="15" customHeight="1" x14ac:dyDescent="0.25">
      <c r="B382" s="11"/>
      <c r="C382" s="1"/>
      <c r="D382" s="1"/>
      <c r="E382" s="1"/>
      <c r="F382" s="1"/>
      <c r="G382" s="1"/>
      <c r="H382" s="1"/>
      <c r="I382" s="1"/>
      <c r="J382" s="1"/>
      <c r="K382" s="1"/>
      <c r="L382" s="1"/>
      <c r="M382" s="1"/>
      <c r="N382" s="1"/>
      <c r="O382" s="1"/>
      <c r="P382" s="18"/>
      <c r="Q382" s="18"/>
      <c r="R382" s="1"/>
      <c r="S382" s="1"/>
      <c r="T382" s="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row>
    <row r="383" spans="2:261" s="12" customFormat="1" ht="15" customHeight="1" x14ac:dyDescent="0.25">
      <c r="B383" s="11"/>
      <c r="C383" s="1"/>
      <c r="D383" s="1"/>
      <c r="E383" s="1"/>
      <c r="F383" s="1"/>
      <c r="G383" s="1"/>
      <c r="H383" s="1"/>
      <c r="I383" s="1"/>
      <c r="J383" s="1"/>
      <c r="K383" s="1"/>
      <c r="L383" s="1"/>
      <c r="M383" s="1"/>
      <c r="N383" s="1"/>
      <c r="O383" s="1"/>
      <c r="P383" s="18"/>
      <c r="Q383" s="18"/>
      <c r="R383" s="1"/>
      <c r="S383" s="1"/>
      <c r="T383" s="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row>
    <row r="384" spans="2:261" s="12" customFormat="1" ht="15" customHeight="1" x14ac:dyDescent="0.25">
      <c r="B384" s="11"/>
      <c r="C384" s="1"/>
      <c r="D384" s="1"/>
      <c r="E384" s="1"/>
      <c r="F384" s="1"/>
      <c r="G384" s="1"/>
      <c r="H384" s="1"/>
      <c r="I384" s="1"/>
      <c r="J384" s="1"/>
      <c r="K384" s="1"/>
      <c r="L384" s="1"/>
      <c r="M384" s="1"/>
      <c r="N384" s="1"/>
      <c r="O384" s="1"/>
      <c r="P384" s="18"/>
      <c r="Q384" s="18"/>
      <c r="R384" s="1"/>
      <c r="S384" s="1"/>
      <c r="T384" s="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row>
    <row r="385" spans="2:261" s="12" customFormat="1" ht="15" customHeight="1" x14ac:dyDescent="0.25">
      <c r="B385" s="11"/>
      <c r="C385" s="1"/>
      <c r="D385" s="1"/>
      <c r="E385" s="1"/>
      <c r="F385" s="1"/>
      <c r="G385" s="1"/>
      <c r="H385" s="1"/>
      <c r="I385" s="1"/>
      <c r="J385" s="1"/>
      <c r="K385" s="1"/>
      <c r="L385" s="1"/>
      <c r="M385" s="1"/>
      <c r="N385" s="1"/>
      <c r="O385" s="1"/>
      <c r="P385" s="18"/>
      <c r="Q385" s="18"/>
      <c r="R385" s="1"/>
      <c r="S385" s="1"/>
      <c r="T385" s="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row>
    <row r="386" spans="2:261" s="12" customFormat="1" ht="15" customHeight="1" x14ac:dyDescent="0.25">
      <c r="B386" s="11"/>
      <c r="C386" s="1"/>
      <c r="D386" s="1"/>
      <c r="E386" s="1"/>
      <c r="F386" s="1"/>
      <c r="G386" s="1"/>
      <c r="H386" s="1"/>
      <c r="I386" s="1"/>
      <c r="J386" s="1"/>
      <c r="K386" s="1"/>
      <c r="L386" s="1"/>
      <c r="M386" s="1"/>
      <c r="N386" s="1"/>
      <c r="O386" s="1"/>
      <c r="P386" s="18"/>
      <c r="Q386" s="18"/>
      <c r="R386" s="1"/>
      <c r="S386" s="1"/>
      <c r="T386" s="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row>
    <row r="387" spans="2:261" s="12" customFormat="1" ht="15" customHeight="1" x14ac:dyDescent="0.25">
      <c r="B387" s="11"/>
      <c r="C387" s="1"/>
      <c r="D387" s="1"/>
      <c r="E387" s="1"/>
      <c r="F387" s="1"/>
      <c r="G387" s="1"/>
      <c r="H387" s="1"/>
      <c r="I387" s="1"/>
      <c r="J387" s="1"/>
      <c r="K387" s="1"/>
      <c r="L387" s="1"/>
      <c r="M387" s="1"/>
      <c r="N387" s="1"/>
      <c r="O387" s="1"/>
      <c r="P387" s="18"/>
      <c r="Q387" s="18"/>
      <c r="R387" s="1"/>
      <c r="S387" s="1"/>
      <c r="T387" s="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row>
    <row r="388" spans="2:261" s="12" customFormat="1" ht="15" customHeight="1" x14ac:dyDescent="0.25">
      <c r="B388" s="11"/>
      <c r="C388" s="1"/>
      <c r="D388" s="1"/>
      <c r="E388" s="1"/>
      <c r="F388" s="1"/>
      <c r="G388" s="1"/>
      <c r="H388" s="1"/>
      <c r="I388" s="1"/>
      <c r="J388" s="1"/>
      <c r="K388" s="1"/>
      <c r="L388" s="1"/>
      <c r="M388" s="1"/>
      <c r="N388" s="1"/>
      <c r="O388" s="1"/>
      <c r="P388" s="18"/>
      <c r="Q388" s="18"/>
      <c r="R388" s="1"/>
      <c r="S388" s="1"/>
      <c r="T388" s="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row>
    <row r="389" spans="2:261" s="12" customFormat="1" ht="15" customHeight="1" x14ac:dyDescent="0.25">
      <c r="B389" s="11"/>
      <c r="C389" s="1"/>
      <c r="D389" s="1"/>
      <c r="E389" s="1"/>
      <c r="F389" s="1"/>
      <c r="G389" s="1"/>
      <c r="H389" s="1"/>
      <c r="I389" s="1"/>
      <c r="J389" s="1"/>
      <c r="K389" s="1"/>
      <c r="L389" s="1"/>
      <c r="M389" s="1"/>
      <c r="N389" s="1"/>
      <c r="O389" s="1"/>
      <c r="P389" s="18"/>
      <c r="Q389" s="18"/>
      <c r="R389" s="1"/>
      <c r="S389" s="1"/>
      <c r="T389" s="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row>
    <row r="390" spans="2:261" s="12" customFormat="1" ht="15" customHeight="1" x14ac:dyDescent="0.25">
      <c r="B390" s="11"/>
      <c r="C390" s="1"/>
      <c r="D390" s="1"/>
      <c r="E390" s="1"/>
      <c r="F390" s="1"/>
      <c r="G390" s="1"/>
      <c r="H390" s="1"/>
      <c r="I390" s="1"/>
      <c r="J390" s="1"/>
      <c r="K390" s="1"/>
      <c r="L390" s="1"/>
      <c r="M390" s="1"/>
      <c r="N390" s="1"/>
      <c r="O390" s="1"/>
      <c r="P390" s="18"/>
      <c r="Q390" s="18"/>
      <c r="R390" s="1"/>
      <c r="S390" s="1"/>
      <c r="T390" s="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row>
    <row r="391" spans="2:261" s="12" customFormat="1" ht="15" customHeight="1" x14ac:dyDescent="0.25">
      <c r="B391" s="11"/>
      <c r="C391" s="1"/>
      <c r="D391" s="1"/>
      <c r="E391" s="1"/>
      <c r="F391" s="1"/>
      <c r="G391" s="1"/>
      <c r="H391" s="1"/>
      <c r="I391" s="1"/>
      <c r="J391" s="1"/>
      <c r="K391" s="1"/>
      <c r="L391" s="1"/>
      <c r="M391" s="1"/>
      <c r="N391" s="1"/>
      <c r="O391" s="1"/>
      <c r="P391" s="18"/>
      <c r="Q391" s="18"/>
      <c r="R391" s="1"/>
      <c r="S391" s="1"/>
      <c r="T391" s="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row>
    <row r="392" spans="2:261" s="12" customFormat="1" ht="15" customHeight="1" x14ac:dyDescent="0.25">
      <c r="B392" s="11"/>
      <c r="C392" s="1"/>
      <c r="D392" s="1"/>
      <c r="E392" s="1"/>
      <c r="F392" s="1"/>
      <c r="G392" s="1"/>
      <c r="H392" s="1"/>
      <c r="I392" s="1"/>
      <c r="J392" s="1"/>
      <c r="K392" s="1"/>
      <c r="L392" s="1"/>
      <c r="M392" s="1"/>
      <c r="N392" s="1"/>
      <c r="O392" s="1"/>
      <c r="P392" s="18"/>
      <c r="Q392" s="18"/>
      <c r="R392" s="1"/>
      <c r="S392" s="1"/>
      <c r="T392" s="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row>
    <row r="393" spans="2:261" s="12" customFormat="1" ht="15" customHeight="1" x14ac:dyDescent="0.25">
      <c r="B393" s="11"/>
      <c r="C393" s="1"/>
      <c r="D393" s="1"/>
      <c r="E393" s="1"/>
      <c r="F393" s="1"/>
      <c r="G393" s="1"/>
      <c r="H393" s="1"/>
      <c r="I393" s="1"/>
      <c r="J393" s="1"/>
      <c r="K393" s="1"/>
      <c r="L393" s="1"/>
      <c r="M393" s="1"/>
      <c r="N393" s="1"/>
      <c r="O393" s="1"/>
      <c r="P393" s="18"/>
      <c r="Q393" s="18"/>
      <c r="R393" s="1"/>
      <c r="S393" s="1"/>
      <c r="T393" s="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row>
    <row r="394" spans="2:261" s="12" customFormat="1" ht="15" customHeight="1" x14ac:dyDescent="0.25">
      <c r="B394" s="11"/>
      <c r="C394" s="1"/>
      <c r="D394" s="1"/>
      <c r="E394" s="1"/>
      <c r="F394" s="1"/>
      <c r="G394" s="1"/>
      <c r="H394" s="1"/>
      <c r="I394" s="1"/>
      <c r="J394" s="1"/>
      <c r="K394" s="1"/>
      <c r="L394" s="1"/>
      <c r="M394" s="1"/>
      <c r="N394" s="1"/>
      <c r="O394" s="1"/>
      <c r="P394" s="18"/>
      <c r="Q394" s="18"/>
      <c r="R394" s="1"/>
      <c r="S394" s="1"/>
      <c r="T394" s="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row>
    <row r="395" spans="2:261" s="12" customFormat="1" ht="15" customHeight="1" x14ac:dyDescent="0.25">
      <c r="B395" s="11"/>
      <c r="C395" s="1"/>
      <c r="D395" s="1"/>
      <c r="E395" s="1"/>
      <c r="F395" s="1"/>
      <c r="G395" s="1"/>
      <c r="H395" s="1"/>
      <c r="I395" s="1"/>
      <c r="J395" s="1"/>
      <c r="K395" s="1"/>
      <c r="L395" s="1"/>
      <c r="M395" s="1"/>
      <c r="N395" s="1"/>
      <c r="O395" s="1"/>
      <c r="P395" s="18"/>
      <c r="Q395" s="18"/>
      <c r="R395" s="1"/>
      <c r="S395" s="1"/>
      <c r="T395" s="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row>
    <row r="396" spans="2:261" s="12" customFormat="1" ht="15" customHeight="1" x14ac:dyDescent="0.25">
      <c r="B396" s="11"/>
      <c r="C396" s="1"/>
      <c r="D396" s="1"/>
      <c r="E396" s="1"/>
      <c r="F396" s="1"/>
      <c r="G396" s="1"/>
      <c r="H396" s="1"/>
      <c r="I396" s="1"/>
      <c r="J396" s="1"/>
      <c r="K396" s="1"/>
      <c r="L396" s="1"/>
      <c r="M396" s="1"/>
      <c r="N396" s="1"/>
      <c r="O396" s="1"/>
      <c r="P396" s="18"/>
      <c r="Q396" s="18"/>
      <c r="R396" s="1"/>
      <c r="S396" s="1"/>
      <c r="T396" s="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row>
  </sheetData>
  <sheetProtection selectLockedCells="1" selectUnlockedCells="1"/>
  <sortState xmlns:xlrd2="http://schemas.microsoft.com/office/spreadsheetml/2017/richdata2" ref="C17:S290">
    <sortCondition ref="C17:C290"/>
  </sortState>
  <mergeCells count="5">
    <mergeCell ref="G16:I16"/>
    <mergeCell ref="K16:M16"/>
    <mergeCell ref="C16:D16"/>
    <mergeCell ref="C11:S11"/>
    <mergeCell ref="C12:S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5"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_xlfn.XLOOKUP($E5,Tendencias!$D$17:$D$352,Tendencias!$S$17:$S$352)</f>
        <v>VALE3 está em clara tendência de baixa pelas médias de 21 e 200 dias e segue em movimento de baixa. Abaixo dos 60,05 pode buscar suportes 55,65 ou 51,26. Teria sinal de repique altista fechando acima dos 61,54 mirando resistências em 74,27 ou 83,05. O IFR sobrevendido alerta para recuperações se superar 61,54</v>
      </c>
      <c r="F7" s="57">
        <f>_xlfn.XLOOKUP($E5,Tendencias!$D$17:$D$352,Tendencias!$F$17:$F$352)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2026-10-29T23:10:45Z</cp:lastPrinted>
  <dcterms:created xsi:type="dcterms:W3CDTF">2020-05-21T15:06:06Z</dcterms:created>
  <dcterms:modified xsi:type="dcterms:W3CDTF">2026-10-29T23:12:35Z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