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B077A5AC-DC39-4275-9499-4575B90341E6}" xr6:coauthVersionLast="47" xr6:coauthVersionMax="47" xr10:uidLastSave="{3B3B8D42-5CBE-4D93-96DF-DC8BCE823D25}"/>
  <bookViews>
    <workbookView xWindow="1080" yWindow="1080" windowWidth="26490" windowHeight="1438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<sst xmlns="http://schemas.openxmlformats.org/spreadsheetml/2006/main" count="1285" uniqueCount="741">
  <si>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</si>
  <si>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</si>
  <si>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</si>
  <si>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</si>
  <si>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</si>
  <si>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</si>
  <si>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</si>
  <si>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</si>
  <si>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</si>
  <si>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</si>
  <si>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</si>
  <si>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</si>
  <si>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</si>
  <si>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</si>
  <si>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</si>
  <si>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</si>
  <si>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</si>
  <si>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</si>
  <si>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</si>
  <si>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</si>
  <si>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</si>
  <si>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</si>
  <si>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</si>
  <si>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</si>
  <si>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</si>
  <si>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</si>
  <si>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</si>
  <si>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</si>
  <si>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</si>
  <si>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</si>
  <si>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</si>
  <si>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</si>
  <si>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</si>
  <si>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</si>
  <si>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</si>
  <si>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</si>
  <si>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</si>
  <si>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</si>
  <si>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</si>
  <si>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</si>
  <si>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</si>
  <si>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</si>
  <si>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</si>
  <si>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</si>
  <si>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</si>
  <si>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</si>
  <si>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</si>
  <si>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</si>
  <si>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</si>
  <si>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</si>
  <si>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</si>
  <si>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</si>
  <si>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</si>
  <si>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</si>
  <si>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</si>
  <si>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</si>
  <si>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</si>
  <si>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</si>
  <si>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</si>
  <si>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</si>
  <si>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</si>
  <si>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</si>
  <si>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</si>
  <si>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</si>
  <si>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</si>
  <si>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</si>
  <si>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</si>
  <si>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</si>
  <si>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</si>
  <si>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</si>
  <si>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</si>
  <si>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</si>
  <si>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</si>
  <si>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</si>
  <si>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</si>
  <si>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</si>
  <si>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</si>
  <si>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</si>
  <si>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</si>
  <si>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</si>
  <si>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</si>
  <si>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</si>
  <si>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</si>
  <si>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</si>
  <si>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</si>
  <si>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</si>
  <si>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</si>
  <si>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</si>
  <si>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</si>
  <si>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</si>
  <si>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</si>
  <si>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</si>
  <si>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</si>
  <si>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</si>
  <si>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</si>
  <si>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</si>
  <si>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</si>
  <si>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</si>
  <si>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</si>
  <si>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</si>
  <si>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</si>
  <si>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</si>
  <si>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</si>
  <si>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</si>
  <si>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</si>
  <si>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</si>
  <si>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</si>
  <si>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</si>
  <si>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</si>
  <si>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</si>
  <si>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</si>
  <si>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</si>
  <si>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</si>
  <si>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</si>
  <si>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</si>
  <si>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</si>
  <si>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</si>
  <si>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</si>
  <si>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</si>
  <si>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</si>
  <si>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</si>
  <si>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</si>
  <si>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</si>
  <si>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</si>
  <si>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</si>
  <si>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</si>
  <si>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</si>
  <si>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</si>
  <si>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</si>
  <si>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</si>
  <si>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</si>
  <si>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</si>
  <si>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</si>
  <si>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</si>
  <si>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</si>
  <si>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</si>
  <si>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</si>
  <si>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</si>
  <si>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</si>
  <si>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</si>
  <si>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</si>
  <si>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</si>
  <si>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</si>
  <si>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</si>
  <si>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</si>
  <si>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</si>
  <si>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</si>
  <si>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</si>
  <si>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</si>
  <si>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</si>
  <si>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</si>
  <si>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</si>
  <si>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</si>
  <si>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</si>
  <si>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</si>
  <si>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</si>
  <si>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</si>
  <si>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</si>
  <si>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</si>
  <si>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</si>
  <si>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</si>
  <si>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</si>
  <si>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</si>
  <si>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</si>
  <si>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</si>
  <si>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</si>
  <si>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</si>
  <si>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</si>
  <si>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</si>
  <si>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</si>
  <si>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</si>
  <si>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</si>
  <si>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</si>
  <si>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</si>
  <si>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</si>
  <si>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</si>
  <si>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</si>
  <si>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</si>
  <si>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</si>
  <si>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</si>
  <si>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</si>
  <si>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</si>
  <si>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</si>
  <si>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</si>
  <si>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</si>
  <si>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</si>
  <si>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</si>
  <si>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</si>
  <si>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</si>
  <si>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</si>
  <si>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</si>
  <si>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</si>
  <si>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</si>
  <si>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</si>
  <si>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</si>
  <si>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</si>
  <si>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</si>
  <si>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</si>
  <si>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</si>
  <si>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</si>
  <si>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</si>
  <si>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</si>
  <si>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</si>
  <si>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</si>
  <si>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</si>
  <si>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</si>
  <si>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</si>
  <si>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</si>
  <si>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</si>
  <si>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</si>
  <si>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</si>
  <si>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</si>
  <si>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</si>
  <si>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</si>
  <si>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</si>
  <si>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</si>
  <si>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</si>
  <si>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</si>
  <si>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</si>
  <si>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</si>
  <si>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</si>
  <si>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</si>
  <si>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</si>
  <si>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</si>
  <si>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</si>
  <si>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</si>
  <si>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</si>
  <si>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</si>
  <si>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</si>
  <si>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</si>
  <si>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</si>
  <si>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</si>
  <si>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</si>
  <si>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</si>
  <si>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</si>
  <si>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</si>
  <si>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</si>
  <si>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</si>
  <si>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</si>
  <si>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</si>
  <si>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</si>
  <si>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</si>
  <si>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</si>
  <si>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</si>
  <si>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</si>
  <si>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</si>
  <si>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</si>
  <si>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</si>
  <si>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</si>
  <si>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</si>
  <si>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</si>
  <si>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</si>
  <si>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</si>
  <si>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</si>
  <si>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</si>
  <si>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</si>
  <si>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</si>
  <si>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</si>
  <si>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</si>
  <si>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</si>
  <si>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</si>
  <si>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</si>
  <si>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</si>
  <si>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</si>
  <si>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</si>
  <si>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</si>
  <si>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</si>
  <si>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</si>
  <si>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</si>
  <si>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</si>
  <si>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</si>
  <si>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</si>
  <si>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</si>
  <si>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</si>
  <si>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</si>
  <si>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</si>
  <si>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</si>
  <si>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</si>
  <si>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</si>
  <si>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</si>
  <si>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ONCO3</t>
  </si>
  <si>
    <t>Oracle Corp</t>
  </si>
  <si>
    <t>ORCL34</t>
  </si>
  <si>
    <t>Oranjebtc</t>
  </si>
  <si>
    <t>OBTC3</t>
  </si>
  <si>
    <t>ORVR3</t>
  </si>
  <si>
    <t>P.Acucar-Cbd</t>
  </si>
  <si>
    <t>PCAR3</t>
  </si>
  <si>
    <t>PGMN3</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</si>
  <si>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</si>
  <si>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</si>
  <si>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</si>
  <si>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</si>
  <si>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</si>
  <si>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</si>
  <si>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</si>
  <si>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</si>
  <si>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</si>
  <si>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</si>
  <si>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</si>
  <si>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</si>
  <si>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</si>
  <si>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</si>
  <si>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</si>
  <si>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</si>
  <si>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</si>
  <si>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</si>
  <si>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</si>
  <si>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</si>
  <si>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</si>
  <si>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</si>
  <si>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</si>
  <si>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</si>
  <si>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</si>
  <si>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</si>
  <si>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</si>
  <si>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</si>
  <si>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</si>
  <si>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</si>
  <si>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</si>
  <si>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</si>
  <si>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</si>
  <si>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</si>
  <si>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</si>
  <si>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</si>
  <si>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</si>
  <si>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</si>
  <si>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</si>
  <si>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</si>
  <si>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</si>
  <si>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</si>
  <si>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</si>
  <si>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</si>
  <si>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</si>
  <si>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</si>
  <si>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</si>
  <si>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</si>
  <si>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</si>
  <si>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</si>
  <si>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</si>
  <si>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</si>
  <si>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</si>
  <si>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</si>
  <si>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</si>
  <si>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</si>
  <si>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</si>
  <si>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</si>
  <si>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</si>
  <si>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</si>
  <si>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</si>
  <si>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</si>
  <si>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</si>
  <si>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</si>
  <si>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</si>
  <si>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</si>
  <si>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</si>
  <si>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</si>
  <si>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</si>
  <si>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</si>
  <si>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</si>
  <si>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</si>
  <si>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</si>
  <si>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</si>
  <si>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</si>
  <si>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</si>
  <si>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</si>
  <si>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</si>
  <si>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</si>
  <si>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</si>
  <si>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</si>
  <si>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</si>
  <si>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</si>
  <si>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</si>
  <si>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</si>
  <si>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</si>
  <si>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</si>
  <si>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</si>
  <si>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</si>
  <si>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</si>
  <si>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</si>
  <si>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</si>
  <si>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</si>
  <si>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</si>
  <si>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</si>
  <si>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</si>
  <si>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</si>
  <si>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</si>
  <si>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</si>
  <si>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</si>
  <si>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</si>
  <si>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</si>
  <si>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</si>
  <si>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</si>
  <si>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</si>
  <si>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</si>
  <si>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</si>
  <si>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</si>
  <si>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</si>
  <si>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</si>
  <si>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</si>
  <si>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</si>
  <si>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</si>
  <si>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</si>
  <si>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Investoutil</t>
  </si>
  <si>
    <t>UTLL11</t>
  </si>
  <si>
    <t>Ishares Bova Ci</t>
  </si>
  <si>
    <t>BOVA11</t>
  </si>
  <si>
    <t>Ishares S&amp;P 500</t>
  </si>
  <si>
    <t>IVVB11</t>
  </si>
  <si>
    <t>Ishares Smal Ci</t>
  </si>
  <si>
    <t>SMAL11</t>
  </si>
  <si>
    <t>It Now Ibov</t>
  </si>
  <si>
    <t>BOVV11</t>
  </si>
  <si>
    <t>It Now Idiv</t>
  </si>
  <si>
    <t>DIVO11</t>
  </si>
  <si>
    <t>It Now SP BR</t>
  </si>
  <si>
    <t>SPXR11</t>
  </si>
  <si>
    <t>It Now Spxi</t>
  </si>
  <si>
    <t>SPXI11</t>
  </si>
  <si>
    <t>It Now Teck</t>
  </si>
  <si>
    <t>TECK11</t>
  </si>
  <si>
    <t>Nuibovhighbt</t>
  </si>
  <si>
    <t>HIGH11</t>
  </si>
  <si>
    <t>Trend Ibovx</t>
  </si>
  <si>
    <t>BOVX11</t>
  </si>
  <si>
    <t>Trend Nasdaq</t>
  </si>
  <si>
    <t>NASD11</t>
  </si>
  <si>
    <t>Trend Ouro</t>
  </si>
  <si>
    <t>GOLD11</t>
  </si>
  <si>
    <t>LJQQ3</t>
  </si>
  <si>
    <t>BB Etf Dolar</t>
  </si>
  <si>
    <t>DOLA11</t>
  </si>
  <si>
    <t>ITSA3</t>
  </si>
  <si>
    <t>Petrorecsa</t>
  </si>
  <si>
    <t>Asml Holding Nv</t>
  </si>
  <si>
    <t>ASML34</t>
  </si>
  <si>
    <t>Porto Seguro</t>
  </si>
  <si>
    <t>Mitre Realty</t>
  </si>
  <si>
    <t>MTRE3</t>
  </si>
  <si>
    <t>Investo Chip</t>
  </si>
  <si>
    <t>CHIP11</t>
  </si>
  <si>
    <t>Azul</t>
  </si>
  <si>
    <t>AZUL3</t>
  </si>
  <si>
    <t>RENT4</t>
  </si>
  <si>
    <t>Positivo Tec</t>
  </si>
  <si>
    <t>POSI3</t>
  </si>
  <si>
    <t>Quero-Quero</t>
  </si>
  <si>
    <t>BB Etf Ibov</t>
  </si>
  <si>
    <t>BBOV11</t>
  </si>
  <si>
    <t>Pine</t>
  </si>
  <si>
    <t>Petrorio</t>
  </si>
  <si>
    <t>Btgteva Auvp</t>
  </si>
  <si>
    <t>AUVP11</t>
  </si>
  <si>
    <t>Allied</t>
  </si>
  <si>
    <t>ALLD3</t>
  </si>
  <si>
    <t>Bank Of America Corp</t>
  </si>
  <si>
    <t>BOAC34</t>
  </si>
  <si>
    <t>Planoeplano</t>
  </si>
  <si>
    <t>It Now Ifnc Fundo de Indice</t>
  </si>
  <si>
    <t>FIND11</t>
  </si>
  <si>
    <t>Etf Brad Bov</t>
  </si>
  <si>
    <t>BOVB11</t>
  </si>
  <si>
    <t>Etf BV Spyi</t>
  </si>
  <si>
    <t>SPYI11</t>
  </si>
  <si>
    <t>Coca Cola Co</t>
  </si>
  <si>
    <t>COCA34</t>
  </si>
  <si>
    <t>Oceanpact</t>
  </si>
  <si>
    <t>Pague Menos</t>
  </si>
  <si>
    <t>INBR34</t>
  </si>
  <si>
    <t>Oncoclinicas</t>
  </si>
  <si>
    <t>iShares Semiconductor ETF</t>
  </si>
  <si>
    <t>BSOX39</t>
  </si>
  <si>
    <t>Orizon</t>
  </si>
  <si>
    <t>Marvell Technology Group Ltd</t>
  </si>
  <si>
    <t>M2RV34</t>
  </si>
  <si>
    <t>Petzcobasi</t>
  </si>
  <si>
    <t>Sk Hynix Inc.</t>
  </si>
  <si>
    <t>SKHY34</t>
  </si>
  <si>
    <t>It Now Util</t>
  </si>
  <si>
    <t>UTLI11</t>
  </si>
  <si>
    <t>TTEN3 está em clara tendência de baixa pelas médias de 21 e 200 dias e segue em movimento de baixa. Abaixo dos 10,17 pode buscar suportes 8,89 ou 7,61. Teria sinal de repique altista fechando acima dos 11,03 mirando resistências em 14,3 ou 16,85.</t>
  </si>
  <si>
    <t>ABCB4 está em clara tendência de baixa pelas médias de 21 e 200 dias e segue em movimento de baixa. Abaixo dos 22,96 pode buscar suportes 20,76 ou 18,57. Teria sinal de repique altista fechando acima dos 24,13 mirando resistências em 30,05 ou 34,43. O IFR sobrevendido alerta para recuperações se superar 24,13</t>
  </si>
  <si>
    <t>A1MD34 está em tendência de alta pelas médias de 21 e 200 dias e vai mantendo sinal de força altista. Acima dos 388 pode buscar projeções nos 421,75 ou 486,79. Teria sinal de realização na perda dos 373 mirando os 316,5 ou 283,97.</t>
  </si>
  <si>
    <t>Alibaba Group Holding Ltd</t>
  </si>
  <si>
    <t>BABA34</t>
  </si>
  <si>
    <t>BABA34 está em tendência de baixa pelas médias de 21 e 200 dias, mas começa a dar sinais de repiques de alta. Acima dos 19,34 teria sinal de repique altista mirando resistências nos 20,31 ou 21,91. Já uma perda dos 19 traria de volta o sinal de baixa projetando de 17,71 a 16,9.</t>
  </si>
  <si>
    <t>ALLD3 está em clara tendência de baixa pelas médias de 21 e 200 dias e segue em movimento de baixa. Abaixo dos 4,6 pode buscar suportes 3,73 ou 2,86. Teria sinal de repique altista fechando acima dos 5,24 mirando resistências em 7,4 ou 9,13.</t>
  </si>
  <si>
    <t>ALOS3 está em clara tendência de baixa pelas médias de 21 e 200 dias e segue em movimento de baixa. Abaixo dos 24,01 pode buscar suportes 20,32 ou 16,63. Teria sinal de repique altista fechando acima dos 25,86 mirando resistências em 35,95 ou 43,32. O IFR sobrevendido alerta para recuperações se superar 25,86</t>
  </si>
  <si>
    <t>ALPA4 apesar de estar em tendência de alta no longo prazo pela média de 200 dias, no curto prazo está em realização. Abaixo dos 12,54 pode seguir em baixa no curto prazo mirando suportes em 10,64 ou 8,74. Teria sinal de retomada altista fechando acima dos 13,69 mirando resistências em 18,68 ou 22,47.</t>
  </si>
  <si>
    <t>GOGL34 está em clara tendência de baixa pelas médias de 21 e 200 dias e segue em movimento de baixa. Abaixo dos 133,38 pode buscar suportes 127,31 ou 121,25. Teria sinal de repique altista fechando acima dos 146,32 mirando resistências em 153 ou 165,12.</t>
  </si>
  <si>
    <t>ALUP11 está em clara tendência de baixa pelas médias de 21 e 200 dias e segue em movimento de baixa. Abaixo dos 31,74 pode buscar suportes 29,36 ou 25,77. Teria sinal de repique altista fechando acima dos 33,53 mirando resistências em 40,95 ou 48,11. O IFR sobrevendido alerta para recuperações se superar 33,53</t>
  </si>
  <si>
    <t>AMZO34 está em tendência de alta pelas médias de 21 e 200 dias e vai mantendo sinal de força altista. Acima dos 69,32 pode buscar projeções nos 73,89 ou 81,3. Teria sinal de realização na perda dos 67,11 mirando os 61,91 ou 59,62.</t>
  </si>
  <si>
    <t>ABEV3 está em clara tendência de baixa pelas médias de 21 e 200 dias e segue em movimento de baixa. Abaixo dos 15,05 pode buscar suportes 14,44 ou 13,84. Teria sinal de repique altista fechando acima dos 15,52 mirando resistências em 17 ou 18,2.</t>
  </si>
  <si>
    <t>AMER3 está em clara tendência de baixa pelas médias de 21 e 200 dias e segue em movimento de baixa. Abaixo dos 4 pode buscar suportes 2,91 ou 1,83. Teria sinal de repique altista fechando acima dos 4,75 mirando resistências em 7,5 ou 9,66.</t>
  </si>
  <si>
    <t>ANIM3 está em clara tendência de baixa pelas médias de 21 e 200 dias e segue em movimento de baixa. Abaixo dos 2,37 pode buscar suportes 1,3 ou 0,23. Teria sinal de repique altista fechando acima dos 2,84 mirando resistências em 5,83 ou 7,96. O IFR sobrevendido alerta para recuperações se superar 2,84</t>
  </si>
  <si>
    <t>AAPL34 está em tendência de alta pelas médias de 21 e 200 dias, mas começa a dar sinal de possível realização. Abaixo dos 91,67 poderia realizar na direção dos suportes 82,25 ou 77,98. Caso supere os 93,25 retomaria sinal de alta com projeções nos 96,05 ou 104,57.</t>
  </si>
  <si>
    <t>ARML3 está em clara tendência de baixa pelas médias de 21 e 200 dias e segue em movimento de baixa. Abaixo dos 3 pode buscar suportes 1,69 ou 0,38. Teria sinal de repique altista fechando acima dos 3,49 mirando resistências em 7,23 ou 9,84. O IFR sobrevendido alerta para recuperações se superar 3,49</t>
  </si>
  <si>
    <t>ASML34 está em tendência de alta pelas médias de 21 e 200 dias e vai mantendo sinal de força altista. Acima dos 162,73 pode buscar projeções nos 177,88 ou 200,46. Teria sinal de realização na perda dos 156,8 mirando os 141,33 ou 130,03.</t>
  </si>
  <si>
    <t>ASAI3 está em clara tendência de baixa pelas médias de 21 e 200 dias e segue em movimento de baixa. Abaixo dos 7,62 pode buscar suportes 6,91 ou 4,64. Teria sinal de repique altista fechando acima dos 7,99 mirando resistências em 14,23 ou 18,75. O IFR sobrevendido alerta para recuperações se superar 7,99</t>
  </si>
  <si>
    <t>AURA33 está em tendência de alta pelas médias de 21 e 200 dias e vai mantendo sinal de força altista. Acima dos 146,34 pode buscar projeções nos 154,55 ou 171,19. Teria sinal de realização na perda dos 141,23 mirando os 127,61 ou 119,28.</t>
  </si>
  <si>
    <t>AURE3 está em clara tendência de baixa pelas médias de 21 e 200 dias e segue em movimento de baixa. Abaixo dos 10,71 pode buscar suportes 9,64 ou 7,56. Teria sinal de repique altista fechando acima dos 11,23 mirando resistências em 16,36 ou 20,51. O IFR sobrevendido alerta para recuperações se superar 11,23</t>
  </si>
  <si>
    <t>AXIA3 está em clara tendência de baixa pelas médias de 21 e 200 dias e segue em movimento de baixa. Abaixo dos 46,4 pode buscar suportes 41,59 ou 36,78. Teria sinal de repique altista fechando acima dos 50,73 mirando resistências em 61,96 ou 71,57. O IFR sobrevendido alerta para recuperações se superar 50,73</t>
  </si>
  <si>
    <t>AXIA7 está em clara tendência de baixa pelas médias de 21 e 200 dias e segue em movimento de baixa. Abaixo dos 48,4 pode buscar suportes 46,2 ou 41,2. Teria sinal de repique altista fechando acima dos 51,11 mirando resistências em 62,35 ou 72,33. O IFR sobrevendido alerta para recuperações se superar 51,11</t>
  </si>
  <si>
    <t>AZUL3 está em clara tendência de baixa pelas médias de 21 e 200 dias e segue em movimento de baixa. Abaixo dos 9,24 pode buscar suportes 5,82 ou 2,41. Teria sinal de repique altista fechando acima dos 10,43 mirando resistências em 20,29 ou 27,11. O IFR sobrevendido alerta para recuperações se superar 10,43</t>
  </si>
  <si>
    <t>AZZA3 está em clara tendência de baixa pelas médias de 21 e 200 dias e segue em movimento de baixa. Abaixo dos 14,52 pode buscar suportes 10,35 ou 6,18. Teria sinal de repique altista fechando acima dos 16,72 mirando resistências em 28 ou 36,33. O IFR sobrevendido alerta para recuperações se superar 16,72</t>
  </si>
  <si>
    <t>B3SA3 está em clara tendência de baixa pelas médias de 21 e 200 dias e segue em movimento de baixa. Abaixo dos 14,09 pode buscar suportes 11,83 ou 7,98. Teria sinal de repique altista fechando acima dos 15,26 mirando resistências em 24,28 ou 31,97. O IFR sobrevendido alerta para recuperações se superar 15,26</t>
  </si>
  <si>
    <t>BMGB4 apesar de estar em tendência de alta no longo prazo pela média de 200 dias, no curto prazo está em realização. Abaixo dos 5,29 pode seguir em baixa no curto prazo mirando suportes em 4,66 ou 4,04. Teria sinal de retomada altista fechando acima dos 5,71 mirando resistências em 7,3 ou 8,54. O IFR sobrevendido alerta para recuperações se superar 5,71</t>
  </si>
  <si>
    <t>BOAC34 apesar de estar em tendência de baixa no longo prazo pela média de 200 dias, no curto prazo está com sinal de recuperação favorecendo repiques de alta. Acima dos 68,88 pode seguir repique altista na direção resistências nos 71,89 ou 77,87. Caso perca os 67,29 teria sinal de baixa projetando de 62,21 a 59,21. O padrão de volume favorece a alta.</t>
  </si>
  <si>
    <t>BRSR6 está em clara tendência de baixa pelas médias de 21 e 200 dias e segue em movimento de baixa. Abaixo dos 12,81 pode buscar suportes 10,87 ou 8,93. Teria sinal de repique altista fechando acima dos 13,68 mirando resistências em 19,08 ou 22,95. O IFR sobrevendido alerta para recuperações se superar 13,68</t>
  </si>
  <si>
    <t>BBSE3 está em tendência de alta pelas médias de 21 e 200 dias, mas começa a dar sinal de possível realização. Abaixo dos 41,3 poderia realizar na direção dos suportes 38,9 ou 37,21. Caso supere os 42,73 retomaria sinal de alta com projeções nos 44,34 ou 47,7.</t>
  </si>
  <si>
    <t>BMOB3 está em clara tendência de baixa pelas médias de 21 e 200 dias e segue em movimento de baixa. Abaixo dos 23,97 pode buscar suportes 20,62 ou 17,27. Teria sinal de repique altista fechando acima dos 25,56 mirando resistências em 34,8 ou 41,49. O IFR sobrevendido alerta para recuperações se superar 25,56</t>
  </si>
  <si>
    <t>BERK34 está em tendência de alta pelas médias de 21 e 200 dias, mas começa a dar sinal de possível realização. Abaixo dos 142,5 poderia realizar na direção dos suportes 124,54 ou 116,28. Caso supere os 147,11 retomaria sinal de alta com projeções nos 151,25 ou 167,75. O IFR sobrecomprado alerta realizações se perder 142,5.</t>
  </si>
  <si>
    <t>BLAU3 está em clara tendência de baixa pelas médias de 21 e 200 dias e segue em movimento de baixa. Abaixo dos 9,13 pode buscar suportes 7,91 ou 6,69. Teria sinal de repique altista fechando acima dos 9,92 mirando resistências em 13,07 ou 15,5. O IFR sobrevendido alerta para recuperações se superar 9,92</t>
  </si>
  <si>
    <t>SOJA3 está em clara tendência de baixa pelas médias de 21 e 200 dias e segue em movimento de baixa. Abaixo dos 6,2 pode buscar suportes 5,38 ou 4,56. Teria sinal de repique altista fechando acima dos 6,51 mirando resistências em 8,84 ou 10,47. O IFR sobrevendido alerta para recuperações se superar 6,51</t>
  </si>
  <si>
    <t>BRBI11 está em clara tendência de baixa pelas médias de 21 e 200 dias e segue em movimento de baixa. Abaixo dos 11,11 pode buscar suportes 8,53 ou 5,96. Teria sinal de repique altista fechando acima dos 12,23 mirando resistências em 19,44 ou 24,58. O IFR sobrevendido alerta para recuperações se superar 12,23</t>
  </si>
  <si>
    <t>BBDC3 está em clara tendência de baixa pelas médias de 21 e 200 dias e segue em movimento de baixa. Abaixo dos 13,37 pode buscar suportes 11,35 ou 9,34. Teria sinal de repique altista fechando acima dos 14,19 mirando resistências em 19,89 ou 23,91. O IFR sobrevendido alerta para recuperações se superar 14,19</t>
  </si>
  <si>
    <t>BBDC4 está em clara tendência de baixa pelas médias de 21 e 200 dias e segue em movimento de baixa. Abaixo dos 14,58 pode buscar suportes 12,09 ou 9,61. Teria sinal de repique altista fechando acima dos 15,6 mirando resistências em 22,61 ou 27,57. O IFR sobrevendido alerta para recuperações se superar 15,6</t>
  </si>
  <si>
    <t>BRAP4 está em clara tendência de baixa pelas médias de 21 e 200 dias e segue em movimento de baixa. Abaixo dos 17,88 pode buscar suportes 16,7 ou 15,52. Teria sinal de repique altista fechando acima dos 18,5 mirando resistências em 21,69 ou 24,04. O IFR sobrevendido alerta para recuperações se superar 18,5</t>
  </si>
  <si>
    <t>SAUD3 apesar de estar em tendência de alta no longo prazo pela média de 200 dias, no curto prazo está em realização. Abaixo dos 14,47 pode seguir em baixa no curto prazo mirando suportes em 13,1 ou 12,03. Teria sinal de retomada altista fechando acima dos 14,94 mirando resistências em 16,55 ou 18,68.</t>
  </si>
  <si>
    <t>BBAS3 está em clara tendência de baixa pelas médias de 21 e 200 dias e segue em movimento de baixa. Abaixo dos 16,48 pode buscar suportes 13,17 ou 9,86. Teria sinal de repique altista fechando acima dos 17,58 mirando resistências em 27,19 ou 33,8. O IFR sobrevendido alerta para recuperações se superar 17,58</t>
  </si>
  <si>
    <t>AGRO3 está em clara tendência de baixa pelas médias de 21 e 200 dias e segue em movimento de baixa. Abaixo dos 16,6 pode buscar suportes 15,81 ou 15,03. Teria sinal de repique altista fechando acima dos 17,15 mirando resistências em 19,14 ou 20,7.</t>
  </si>
  <si>
    <t>BRKM5 está em clara tendência de baixa pelas médias de 21 e 200 dias e segue em movimento de baixa. Abaixo dos 3,22 pode buscar suportes 2,62 ou 1,98. Teria sinal de repique altista fechando acima dos 3,73 mirando resistências em 4,68 ou 5,95.</t>
  </si>
  <si>
    <t>BRAV3 está em clara tendência de baixa pelas médias de 21 e 200 dias e segue em movimento de baixa. Abaixo dos 18,05 pode buscar suportes 16,92 ou 15,8. Teria sinal de repique altista fechando acima dos 19,08 mirando resistências em 21,69 ou 23,93.</t>
  </si>
  <si>
    <t>AVGO34 apesar de estar em tendência de baixa no longo prazo pela média de 200 dias, no curto prazo está com sinal de recuperação favorecendo repiques de alta. Acima dos 27,13 pode seguir repique altista na direção resistências nos 29,76 ou 34,02. Caso perca os 26,2 teria sinal de baixa projetando de 22,87 a 21,55. O padrão de volume favorece a alta.</t>
  </si>
  <si>
    <t>BPAC11 está em clara tendência de baixa pelas médias de 21 e 200 dias e segue em movimento de baixa. Abaixo dos 55,18 pode buscar suportes 48,93 ou 37,91. Teria sinal de repique altista fechando acima dos 60,09 mirando resistências em 84,59 ou 106,62. O IFR sobrevendido alerta para recuperações se superar 60,09</t>
  </si>
  <si>
    <t>CXSE3 está em tendência de alta pelas médias de 21 e 200 dias, mas começa a dar sinal de possível realização. Abaixo dos 20,95 poderia realizar na direção dos suportes 19,5 ou 18,73. Caso supere os 21,96 retomaria sinal de alta com projeções nos 23,48 ou 25,94.</t>
  </si>
  <si>
    <t>CAML3 está em clara tendência de baixa pelas médias de 21 e 200 dias e segue em movimento de baixa. Abaixo dos 4,28 pode buscar suportes 3,35 ou 2,43. Teria sinal de repique altista fechando acima dos 4,86 mirando resistências em 7,27 ou 9,11. O IFR sobrevendido alerta para recuperações se superar 4,86</t>
  </si>
  <si>
    <t>BHIA3 está em clara tendência de baixa pelas médias de 21 e 200 dias e segue em movimento de baixa. Abaixo dos 0,73 pode buscar suportes 0,43 ou 0,13. Teria sinal de repique altista fechando acima dos 0,94 mirando resistências em 1,7 ou 2,29.</t>
  </si>
  <si>
    <t>CBAV3 está em tendência de alta pelas médias de 21 e 200 dias, mas começa a dar sinal de possível realização. Abaixo dos 11,24 poderia realizar na direção dos suportes 10,8 ou 10,6. Caso supere os 11,44 retomaria sinal de alta com projeções nos 11,83 ou 12,47.</t>
  </si>
  <si>
    <t>CEAB3 está em clara tendência de baixa pelas médias de 21 e 200 dias e segue em movimento de baixa. Abaixo dos 6,72 pode buscar suportes 4,29 ou 1,86. Teria sinal de repique altista fechando acima dos 7,44 mirando resistências em 14,57 ou 19,42. O IFR sobrevendido alerta para recuperações se superar 7,44</t>
  </si>
  <si>
    <t>CMIG4 está em clara tendência de baixa pelas médias de 21 e 200 dias e segue em movimento de baixa. Abaixo dos 10,03 pode buscar suportes 9,31 ou 8,6. Teria sinal de repique altista fechando acima dos 10,45 mirando resistências em 12,33 ou 13,75. O IFR sobrevendido alerta para recuperações se superar 10,45</t>
  </si>
  <si>
    <t>Chevron Corp</t>
  </si>
  <si>
    <t>CHVX34</t>
  </si>
  <si>
    <t>CHVX34 está em tendência de alta pelas médias de 21 e 200 dias e vai mantendo sinal de força altista. Acima dos 124,77 pode buscar projeções nos 129,09 ou 146,69. Teria sinal de realização na perda dos 121,54 mirando os 100,6 ou 91,79. O padrão de volume favorece a alta. O IFR sobrecomprado alerta realizações se perder 121,54.</t>
  </si>
  <si>
    <t>Citigroup Inc</t>
  </si>
  <si>
    <t>CTGP34</t>
  </si>
  <si>
    <t>CTGP34 está em tendência de alta pelas médias de 21 e 200 dias e vai mantendo sinal de força altista. Acima dos 113,2 pode buscar projeções nos 120,96 ou 133,52. Teria sinal de realização na perda dos 109,65 mirando os 100,64 ou 96,75. O padrão de volume favorece a alta.</t>
  </si>
  <si>
    <t>COCA34 está em tendência de alta pelas médias de 21 e 200 dias, mas começa a dar sinal de possível realização. Abaixo dos 80,02 poderia realizar na direção dos suportes 70,58 ou 65,87. Caso supere os 82,6 retomaria sinal de alta com projeções nos 85,8 ou 95,2.</t>
  </si>
  <si>
    <t>COGN3 está em clara tendência de baixa pelas médias de 21 e 200 dias e segue em movimento de baixa. Abaixo dos 1,68 pode buscar suportes 1,17 ou 0,67. Teria sinal de repique altista fechando acima dos 1,91 mirando resistências em 3,31 ou 4,31. O IFR sobrevendido alerta para recuperações se superar 1,91</t>
  </si>
  <si>
    <t>CSMG3 está em clara tendência de baixa pelas médias de 21 e 200 dias e segue em movimento de baixa. Abaixo dos 47,42 pode buscar suportes 41,57 ou 35,72. Teria sinal de repique altista fechando acima dos 50,48 mirando resistências em 66,35 ou 78,04. O IFR sobrevendido alerta para recuperações se superar 50,48</t>
  </si>
  <si>
    <t>CPLE3 está em clara tendência de baixa pelas médias de 21 e 200 dias e segue em movimento de baixa. Abaixo dos 14,61 pode buscar suportes 13,2 ou 11,71. Teria sinal de repique altista fechando acima dos 15,12 mirando resistências em 18 ou 20,96. O IFR sobrevendido alerta para recuperações se superar 15,12</t>
  </si>
  <si>
    <t>CSAN3 está em clara tendência de baixa pelas médias de 21 e 200 dias e segue em movimento de baixa. Abaixo dos 2,34 pode buscar suportes 1,37 ou 0,4. Teria sinal de repique altista fechando acima dos 2,68 mirando resistências em 5,47 ou 7,4. O IFR sobrevendido alerta para recuperações se superar 2,68</t>
  </si>
  <si>
    <t>CPFE3 está em clara tendência de baixa pelas médias de 21 e 200 dias e segue em movimento de baixa. Abaixo dos 42,62 pode buscar suportes 39,43 ou 36,25. Teria sinal de repique altista fechando acima dos 44,18 mirando resistências em 52,92 ou 59,28. O IFR sobrevendido alerta para recuperações se superar 44,18</t>
  </si>
  <si>
    <t>CMIN3 está em clara tendência de baixa pelas médias de 21 e 200 dias e segue em movimento de baixa. Abaixo dos 4,34 pode buscar suportes 4,04 ou 3,74. Teria sinal de repique altista fechando acima dos 4,6 mirando resistências em 5,3 ou 5,89. O IFR sobrevendido alerta para recuperações se superar 4,6</t>
  </si>
  <si>
    <t>CURY3 está em clara tendência de baixa pelas médias de 21 e 200 dias e segue em movimento de baixa. Abaixo dos 26 pode buscar suportes 19,5 ou 14,65. Teria sinal de repique altista fechando acima dos 28,09 mirando resistências em 35,19 ou 44,88.</t>
  </si>
  <si>
    <t>CVCB3 está em clara tendência de baixa pelas médias de 21 e 200 dias e segue em movimento de baixa. Abaixo dos 0,86 pode buscar suportes 0,59 ou 0,32. Teria sinal de repique altista fechando acima dos 0,97 mirando resistências em 1,73 ou 2,26. O IFR sobrevendido alerta para recuperações se superar 0,97</t>
  </si>
  <si>
    <t>CYRE3 está em clara tendência de baixa pelas médias de 21 e 200 dias e segue em movimento de baixa. Abaixo dos 16,97 pode buscar suportes 11,11 ou 5,26. Teria sinal de repique altista fechando acima dos 19,09 mirando resistências em 35,91 ou 47,61. O IFR sobrevendido alerta para recuperações se superar 19,09</t>
  </si>
  <si>
    <t>CYRE4 está em clara tendência de baixa pelas médias de 21 e 200 dias e segue em movimento de baixa. Abaixo dos 16,38 pode buscar suportes 10,99 ou 5,6. Teria sinal de repique altista fechando acima dos 18,72 mirando resistências em 33,81 ou 44,58. O IFR sobrevendido alerta para recuperações se superar 18,72</t>
  </si>
  <si>
    <t>DASA3 está em clara tendência de baixa pelas médias de 21 e 200 dias e segue em movimento de baixa. Abaixo dos 2,87 pode buscar suportes 1,96 ou 1,06. Teria sinal de repique altista fechando acima dos 3,34 mirando resistências em 5,79 ou 7,59.</t>
  </si>
  <si>
    <t>DESK3 está em tendência de alta pelas médias de 21 e 200 dias, mas começa a dar sinal de possível realização. Abaixo dos 19,26 poderia realizar na direção dos suportes 18,38 ou 17,96. Caso supere os 19,41 retomaria sinal de alta com projeções nos 19,73 ou 20,56.</t>
  </si>
  <si>
    <t>DXCO3 está em clara tendência de baixa pelas médias de 21 e 200 dias e segue em movimento de baixa. Abaixo dos 4,09 pode buscar suportes 2,73 ou 1,38. Teria sinal de repique altista fechando acima dos 4,84 mirando resistências em 8,47 ou 11,17. O IFR sobrevendido alerta para recuperações se superar 4,84</t>
  </si>
  <si>
    <t>PNVL3 está em clara tendência de baixa pelas médias de 21 e 200 dias e segue em movimento de baixa. Abaixo dos 10,45 pode buscar suportes 9,8 ou 7,79. Teria sinal de repique altista fechando acima dos 10,86 mirando resistências em 16,29 ou 20,3. O IFR sobrevendido alerta para recuperações se superar 10,86</t>
  </si>
  <si>
    <t>DIRR3 está em clara tendência de baixa pelas médias de 21 e 200 dias e segue em movimento de baixa. Abaixo dos 8,36 pode buscar suportes 7,12 ou 5,88. Teria sinal de repique altista fechando acima dos 9,3 mirando resistências em 12,37 ou 14,84.</t>
  </si>
  <si>
    <t>ECOR3 está em clara tendência de baixa pelas médias de 21 e 200 dias e segue em movimento de baixa. Abaixo dos 4,8 pode buscar suportes 1,68 ou -1,42. Teria sinal de repique altista fechando acima dos 5,76 mirando resistências em 14,87 ou 21,09. O IFR sobrevendido alerta para recuperações se superar 5,76</t>
  </si>
  <si>
    <t>LILY34 está em tendência de alta pelas médias de 21 e 200 dias e vai mantendo sinal de força altista. Acima dos 237,71 pode buscar projeções nos 268,05 ou 317,16. Teria sinal de realização na perda dos 223,26 mirando os 188,6 ou 173,42. O IFR sobrecomprado alerta realizações se perder 223,26.</t>
  </si>
  <si>
    <t>EMBJ3 está em tendência de alta pelas médias de 21 e 200 dias, mas começa a dar sinal de possível realização. Abaixo dos 95,98 poderia realizar na direção dos suportes 86,24 ou 81,29. Caso supere os 97,64 retomaria sinal de alta com projeções nos 102,25 ou 112,14.</t>
  </si>
  <si>
    <t>ENGI11 está em clara tendência de baixa pelas médias de 21 e 200 dias e segue em movimento de baixa. Abaixo dos 44,67 pode buscar suportes 39 ou 29,71. Teria sinal de repique altista fechando acima dos 47,42 mirando resistências em 69,05 ou 87,62. O IFR sobrevendido alerta para recuperações se superar 47,42</t>
  </si>
  <si>
    <t>ENEV3 apesar de estar em tendência de alta no longo prazo pela média de 200 dias, no curto prazo está em realização. Abaixo dos 26,06 pode seguir em baixa no curto prazo mirando suportes em 23 ou 20,08. Teria sinal de retomada altista fechando acima dos 27,08 mirando resistências em 32,42 ou 38,24. O IFR sobrevendido alerta para recuperações se superar 27,08</t>
  </si>
  <si>
    <t>EGIE3 está em clara tendência de baixa pelas médias de 21 e 200 dias e segue em movimento de baixa. Abaixo dos 26,61 pode buscar suportes 24,6 ou 22,59. Teria sinal de repique altista fechando acima dos 28,04 mirando resistências em 33,1 ou 37,11. O IFR sobrevendido alerta para recuperações se superar 28,04</t>
  </si>
  <si>
    <t>EQTL3 está em clara tendência de baixa pelas médias de 21 e 200 dias e segue em movimento de baixa. Abaixo dos 33,64 pode buscar suportes 32 ou 26,04. Teria sinal de repique altista fechando acima dos 35,35 mirando resistências em 51,26 ou 63,16. O IFR sobrevendido alerta para recuperações se superar 35,35</t>
  </si>
  <si>
    <t>EVEN3 está em clara tendência de baixa pelas médias de 21 e 200 dias e segue em movimento de baixa. Abaixo dos 3,37 pode buscar suportes 2,46 ou 1,55. Teria sinal de repique altista fechando acima dos 3,84 mirando resistências em 6,3 ou 8,11. O IFR sobrevendido alerta para recuperações se superar 3,84</t>
  </si>
  <si>
    <t>Exxon Mobil Corp</t>
  </si>
  <si>
    <t>EXXO34</t>
  </si>
  <si>
    <t>EXXO34 está em tendência de alta pelas médias de 21 e 200 dias e vai mantendo sinal de força altista. Acima dos 127,25 pode buscar projeções nos 143,72 ou 170,38. Teria sinal de realização na perda dos 119,81 mirando os 100,59 ou 92,35. O padrão de volume favorece a alta.</t>
  </si>
  <si>
    <t>EZTC3 está em clara tendência de baixa pelas médias de 21 e 200 dias e segue em movimento de baixa. Abaixo dos 9,52 pode buscar suportes 6,25 ou 2,98. Teria sinal de repique altista fechando acima dos 10,43 mirando resistências em 20,09 ou 26,62. O IFR sobrevendido alerta para recuperações se superar 10,43</t>
  </si>
  <si>
    <t>FESA4 está em clara tendência de baixa pelas médias de 21 e 200 dias e segue em movimento de baixa. Abaixo dos 5,21 pode buscar suportes 4,73 ou 4,25. Teria sinal de repique altista fechando acima dos 5,58 mirando resistências em 6,76 ou 7,71.</t>
  </si>
  <si>
    <t>FLRY3 apesar de estar em tendência de alta no longo prazo pela média de 200 dias, no curto prazo está em realização. Abaixo dos 21,31 pode seguir em baixa no curto prazo mirando suportes em 19,04 ou 16,77. Teria sinal de retomada altista fechando acima dos 22,84 mirando resistências em 28,65 ou 33,18. O IFR sobrevendido alerta para recuperações se superar 22,84</t>
  </si>
  <si>
    <t>FRAS3 está em clara tendência de baixa pelas médias de 21 e 200 dias e segue em movimento de baixa. Abaixo dos 20,75 pode buscar suportes 17,93 ou 15,12. Teria sinal de repique altista fechando acima dos 22,18 mirando resistências em 29,86 ou 35,48. O IFR sobrevendido alerta para recuperações se superar 22,18</t>
  </si>
  <si>
    <t>GGBR4 apesar de estar em tendência de alta no longo prazo pela média de 200 dias, no curto prazo está em realização. Abaixo dos 23,44 pode seguir em baixa no curto prazo mirando suportes em 21,8 ou 20,17. Teria sinal de retomada altista fechando acima dos 24,77 mirando resistências em 28,72 ou 31,98.</t>
  </si>
  <si>
    <t>GOAU4 apesar de estar em tendência de alta no longo prazo pela média de 200 dias, no curto prazo está em realização. Abaixo dos 10 pode seguir em baixa no curto prazo mirando suportes em 8,98 ou 7,96. Teria sinal de retomada altista fechando acima dos 10,92 mirando resistências em 13,3 ou 15,33.</t>
  </si>
  <si>
    <t>GGPS3 está em clara tendência de baixa pelas médias de 21 e 200 dias e segue em movimento de baixa. Abaixo dos 10,52 pode buscar suportes 8,13 ou 5,74. Teria sinal de repique altista fechando acima dos 11,3 mirando resistências em 18,25 ou 23,02. O IFR sobrevendido alerta para recuperações se superar 11,3</t>
  </si>
  <si>
    <t>GRND3 está em clara tendência de baixa pelas médias de 21 e 200 dias e segue em movimento de baixa. Abaixo dos 3,61 pode buscar suportes 3,22 ou 2,84. Teria sinal de repique altista fechando acima dos 3,8 mirando resistências em 4,85 ou 5,61. O IFR sobrevendido alerta para recuperações se superar 3,8</t>
  </si>
  <si>
    <t>GMAT3 está em clara tendência de baixa pelas médias de 21 e 200 dias e segue em movimento de baixa. Abaixo dos 3,46 pode buscar suportes 2,73 ou 2. Teria sinal de repique altista fechando acima dos 3,88 mirando resistências em 5,82 ou 7,27. O IFR sobrevendido alerta para recuperações se superar 3,88</t>
  </si>
  <si>
    <t>SBFG3 está em clara tendência de baixa pelas médias de 21 e 200 dias e segue em movimento de baixa. Abaixo dos 4,96 pode buscar suportes 2,71 ou 0,47. Teria sinal de repique altista fechando acima dos 5,69 mirando resistências em 12,21 ou 16,69. O IFR sobrevendido alerta para recuperações se superar 5,69</t>
  </si>
  <si>
    <t>HBSA3 está em tendência de baixa pelas médias de 21 e 200 dias, mas começa a dar sinais de repiques de alta. Acima dos 3,16 teria sinal de repique altista mirando resistências nos 4,16 ou 4,86. Já uma perda dos 3,02 traria de volta o sinal de baixa projetando de 2,66 a 2,31.</t>
  </si>
  <si>
    <t>HYPE3 está em tendência de baixa pelas médias de 21 e 200 dias, mas começa a dar sinais de repiques de alta. Acima dos 22,57 teria sinal de repique altista mirando resistências nos 30 ou 36,54. Já uma perda dos 21,46 traria de volta o sinal de baixa projetando de 19,41 a 16,13.</t>
  </si>
  <si>
    <t>IGTI11 está em clara tendência de baixa pelas médias de 21 e 200 dias e segue em movimento de baixa. Abaixo dos 22,27 pode buscar suportes 18,5 ou 13,88. Teria sinal de repique altista fechando acima dos 23,77 mirando resistências em 33,42 ou 42,64. O IFR sobrevendido alerta para recuperações se superar 23,77</t>
  </si>
  <si>
    <t>ITLC34 está em tendência de alta no longo prazo, teve uma correção no curto prazo, mas pode estar retomando sinal de altas. Acima dos 85,25 pode buscar 109,65 ou 133,44. Abaixo dos 82,65 retomaria sinal de realização mirando suportes em 71,15 ou 59,25.</t>
  </si>
  <si>
    <t>INTB3 está em tendência de alta no longo prazo, teve uma correção no curto prazo, mas pode estar retomando sinal de altas. Acima dos 14,53 pode buscar 20,06 ou 24,33. Abaixo dos 13,14 retomaria sinal de realização mirando suportes em 11 ou 8,86.</t>
  </si>
  <si>
    <t>INBR34 está em clara tendência de baixa pelas médias de 21 e 200 dias e segue em movimento de baixa. Abaixo dos 21,55 pode buscar suportes 16,3 ou 11,06. Teria sinal de repique altista fechando acima dos 23,71 mirando resistências em 38,51 ou 48,99. O IFR sobrevendido alerta para recuperações se superar 23,71</t>
  </si>
  <si>
    <t>MYPK3 está em clara tendência de baixa pelas médias de 21 e 200 dias e segue em movimento de baixa. Abaixo dos 8,71 pode buscar suportes 7,65 ou 6,59. Teria sinal de repique altista fechando acima dos 9,5 mirando resistências em 12,13 ou 14,24. O IFR sobrevendido alerta para recuperações se superar 9,5</t>
  </si>
  <si>
    <t>RANI3 está em clara tendência de baixa pelas médias de 21 e 200 dias e segue em movimento de baixa. Abaixo dos 7,01 pode buscar suportes 6,55 ou 6,1. Teria sinal de repique altista fechando acima dos 7,37 mirando resistências em 8,47 ou 9,37. O IFR sobrevendido alerta para recuperações se superar 7,37</t>
  </si>
  <si>
    <t>IRBR3 apesar de estar em tendência de alta no longo prazo pela média de 200 dias, no curto prazo está em realização. Abaixo dos 55,63 pode seguir em baixa no curto prazo mirando suportes em 50,72 ou 45,82. Teria sinal de retomada altista fechando acima dos 61,64 mirando resistências em 71,5 ou 81,3. O IFR sobrevendido alerta para recuperações se superar 61,64</t>
  </si>
  <si>
    <t>ISAE4 está em clara tendência de baixa pelas médias de 21 e 200 dias e segue em movimento de baixa. Abaixo dos 24,83 pode buscar suportes 23,15 ou 21,48. Teria sinal de repique altista fechando acima dos 25,58 mirando resistências em 30,25 ou 33,59. O IFR sobrevendido alerta para recuperações se superar 25,58</t>
  </si>
  <si>
    <t>ITSA3 está em clara tendência de baixa pelas médias de 21 e 200 dias e segue em movimento de baixa. Abaixo dos 13 pode buscar suportes 11,88 ou 10,77. Teria sinal de repique altista fechando acima dos 13,98 mirando resistências em 16,6 ou 18,82. O IFR sobrevendido alerta para recuperações se superar 13,98</t>
  </si>
  <si>
    <t>ITSA4 está em clara tendência de baixa pelas médias de 21 e 200 dias e segue em movimento de baixa. Abaixo dos 12,5 pode buscar suportes 11,22 ou 9,94. Teria sinal de repique altista fechando acima dos 13,31 mirando resistências em 16,63 ou 19,18. O IFR sobrevendido alerta para recuperações se superar 13,31</t>
  </si>
  <si>
    <t>ITUB3 apesar de estar em tendência de alta no longo prazo pela média de 200 dias, no curto prazo está em realização. Abaixo dos 43,35 pode seguir em baixa no curto prazo mirando suportes em 39,61 ou 35,88. Teria sinal de retomada altista fechando acima dos 45,86 mirando resistências em 55,43 ou 62,89. O IFR sobrevendido alerta para recuperações se superar 45,86</t>
  </si>
  <si>
    <t>ITUB4 está em clara tendência de baixa pelas médias de 21 e 200 dias e segue em movimento de baixa. Abaixo dos 39,38 pode buscar suportes 35,83 ou 32,29. Teria sinal de repique altista fechando acima dos 41,28 mirando resistências em 50,85 ou 57,93. O IFR sobrevendido alerta para recuperações se superar 41,28</t>
  </si>
  <si>
    <t>JBSS32 está em tendência de baixa pela média de 200 dias, a parece ter completado movimento de repique de alta de curto prazo e pode estar retomando o movimento baixista. Abaixo dos 61,66 pode seguir em queda na direção dos suportes 55,44 ou 50,01. Teria sinal de repique altista fechando acima dos 64,64 mirando resistências em 73 ou 83,85.</t>
  </si>
  <si>
    <t>JHSF3 está em clara tendência de baixa pelas médias de 21 e 200 dias e segue em movimento de baixa. Abaixo dos 9,41 pode buscar suportes 7,76 ou 6,12. Teria sinal de repique altista fechando acima dos 10,45 mirando resistências em 14,73 ou 18,01. O IFR sobrevendido alerta para recuperações se superar 10,45</t>
  </si>
  <si>
    <t>JPMC34 está em tendência de alta pelas médias de 21 e 200 dias e vai mantendo sinal de força altista. Acima dos 186,09 pode buscar projeções nos 200,6 ou 224,09. Teria sinal de realização na perda dos 178,15 mirando os 162,6 ou 155,34.</t>
  </si>
  <si>
    <t>JSLG3 está em clara tendência de baixa pelas médias de 21 e 200 dias e segue em movimento de baixa. Abaixo dos 5,32 pode buscar suportes 2,99 ou 0,67. Teria sinal de repique altista fechando acima dos 6,12 mirando resistências em 12,84 ou 17,48. O IFR sobrevendido alerta para recuperações se superar 6,12</t>
  </si>
  <si>
    <t>KEPL3 está em clara tendência de baixa pelas médias de 21 e 200 dias e segue em movimento de baixa. Abaixo dos 6,42 pode buscar suportes 5,92 ou 5,25. Teria sinal de repique altista fechando acima dos 6,68 mirando resistências em 8,06 ou 9,38.</t>
  </si>
  <si>
    <t>KLBN4 está em clara tendência de baixa pelas médias de 21 e 200 dias e segue em movimento de baixa. Abaixo dos 3,43 pode buscar suportes 3,3 ou 3,18. Teria sinal de repique altista fechando acima dos 3,68 mirando resistências em 3,82 ou 4,06.</t>
  </si>
  <si>
    <t>KLBN11 está em clara tendência de baixa pelas médias de 21 e 200 dias e segue em movimento de baixa. Abaixo dos 17,25 pode buscar suportes 16,64 ou 16,03. Teria sinal de repique altista fechando acima dos 18,53 mirando resistências em 19,22 ou 20,43.</t>
  </si>
  <si>
    <t>LAVV3 está em clara tendência de baixa pelas médias de 21 e 200 dias e segue em movimento de baixa. Abaixo dos 8 pode buscar suportes 5,46 ou 2,93. Teria sinal de repique altista fechando acima dos 9,06 mirando resistências em 16,2 ou 21,26. O IFR sobrevendido alerta para recuperações se superar 9,06</t>
  </si>
  <si>
    <t>LIGT3 está em clara tendência de baixa pelas médias de 21 e 200 dias e segue em movimento de baixa. Abaixo dos 2,35 pode buscar suportes 1,79 ou 1,23. Teria sinal de repique altista fechando acima dos 2,64 mirando resistências em 4,15 ou 5,26. O IFR sobrevendido alerta para recuperações se superar 2,64</t>
  </si>
  <si>
    <t>RENT3 está em clara tendência de baixa pelas médias de 21 e 200 dias e segue em movimento de baixa. Abaixo dos 28,89 pode buscar suportes 26,21 ou 17,35. Teria sinal de repique altista fechando acima dos 30,56 mirando resistências em 54,87 ou 72,58. O IFR sobrevendido alerta para recuperações se superar 30,56</t>
  </si>
  <si>
    <t>RENT4 está em clara tendência de baixa pelas médias de 21 e 200 dias e segue em movimento de baixa. Abaixo dos 28,12 pode buscar suportes 20,18 ou 12,25. Teria sinal de repique altista fechando acima dos 30,72 mirando resistências em 53,79 ou 69,65. O IFR sobrevendido alerta para recuperações se superar 30,72</t>
  </si>
  <si>
    <t>LOGG3 está em clara tendência de baixa pelas médias de 21 e 200 dias e segue em movimento de baixa. Abaixo dos 20,65 pode buscar suportes 17,28 ou 13,92. Teria sinal de repique altista fechando acima dos 22,72 mirando resistências em 31,53 ou 38,25. O IFR sobrevendido alerta para recuperações se superar 22,72</t>
  </si>
  <si>
    <t>LREN3 está em clara tendência de baixa pelas médias de 21 e 200 dias e segue em movimento de baixa. Abaixo dos 8,66 pode buscar suportes 6,65 ou 4,64. Teria sinal de repique altista fechando acima dos 9,78 mirando resistências em 15,16 ou 19,17. O IFR sobrevendido alerta para recuperações se superar 9,78</t>
  </si>
  <si>
    <t>LWSA3 está em clara tendência de baixa pelas médias de 21 e 200 dias e segue em movimento de baixa. Abaixo dos 3,32 pode buscar suportes 2,54 ou 1,76. Teria sinal de repique altista fechando acima dos 3,73 mirando resistências em 5,83 ou 7,38. O IFR sobrevendido alerta para recuperações se superar 3,73</t>
  </si>
  <si>
    <t>MDIA3 está em clara tendência de baixa pelas médias de 21 e 200 dias e segue em movimento de baixa. Abaixo dos 15,62 pode buscar suportes 14 ou 12,38. Teria sinal de repique altista fechando acima dos 16,26 mirando resistências em 20,86 ou 24,09. O IFR sobrevendido alerta para recuperações se superar 16,26</t>
  </si>
  <si>
    <t>MGLU3 está em clara tendência de baixa pelas médias de 21 e 200 dias e segue em movimento de baixa. Abaixo dos 4,96 pode buscar suportes 2,18 ou -0,58. Teria sinal de repique altista fechando acima dos 5,8 mirando resistências em 13,93 ou 19,47. O IFR sobrevendido alerta para recuperações se superar 5,8</t>
  </si>
  <si>
    <t>POMO3 está em clara tendência de baixa pelas médias de 21 e 200 dias e segue em movimento de baixa. Abaixo dos 3,6 pode buscar suportes 3,27 ou 2,95. Teria sinal de repique altista fechando acima dos 3,83 mirando resistências em 4,65 ou 5,29. O IFR sobrevendido alerta para recuperações se superar 3,83</t>
  </si>
  <si>
    <t>POMO4 está em clara tendência de baixa pelas médias de 21 e 200 dias e segue em movimento de baixa. Abaixo dos 3,8 pode buscar suportes 3,42 ou 3,05. Teria sinal de repique altista fechando acima dos 4,04 mirando resistências em 5 ou 5,74. O IFR sobrevendido alerta para recuperações se superar 4,04</t>
  </si>
  <si>
    <t>MBRF3 está em tendência de baixa pelas médias de 21 e 200 dias, mas começa a dar sinais de repiques de alta. Acima dos 16,75 teria sinal de repique altista mirando resistências nos 19,3 ou 21,62. Já uma perda dos 15,53 traria de volta o sinal de baixa projetando de 14,36 a 13,2.</t>
  </si>
  <si>
    <t>M2RV34 está em tendência de alta pelas médias de 21 e 200 dias e vai mantendo sinal de força altista. Acima dos 135,72 pode buscar projeções nos 149,35 ou 173,04. Teria sinal de realização na perda dos 131 mirando os 111,01 ou 99,16. O padrão de volume favorece a alta.</t>
  </si>
  <si>
    <t>CASH3 está em clara tendência de baixa pelas médias de 21 e 200 dias e segue em movimento de baixa. Abaixo dos 3,89 pode buscar suportes 3,38 ou 2,87. Teria sinal de repique altista fechando acima dos 4,34 mirando resistências em 5,54 ou 6,55. O IFR sobrevendido alerta para recuperações se superar 4,34</t>
  </si>
  <si>
    <t>MELI34 está em clara tendência de baixa pelas médias de 21 e 200 dias e segue em movimento de baixa. Abaixo dos 73,55 pode buscar suportes 70,87 ou 68,19. Teria sinal de repique altista fechando acima dos 75,31 mirando resistências em 79,54 ou 84,89.</t>
  </si>
  <si>
    <t>M1TA34 apesar de estar em tendência de alta no longo prazo pela média de 200 dias, no curto prazo está em realização. Abaixo dos 114,05 pode seguir em baixa no curto prazo mirando suportes em 106,54 ou 99,04. Teria sinal de retomada altista fechando acima dos 119,61 mirando resistências em 138,33 ou 153,33.</t>
  </si>
  <si>
    <t>LEVE3 está em clara tendência de baixa pelas médias de 21 e 200 dias e segue em movimento de baixa. Abaixo dos 30,95 pode buscar suportes 28,43 ou 25,92. Teria sinal de repique altista fechando acima dos 32,35 mirando resistências em 39,08 ou 44,1. O IFR sobrevendido alerta para recuperações se superar 32,35</t>
  </si>
  <si>
    <t>MUTC34 está em tendência de alta pelas médias de 21 e 200 dias e vai mantendo sinal de força altista. Acima dos 882,36 pode buscar projeções nos 969,27 ou 1126,9. Teria sinal de realização na perda dos 847,76 mirando os 714,2 ou 635,38. O padrão de volume favorece a alta.</t>
  </si>
  <si>
    <t>MSFT34 está em tendência de alta pelas médias de 21 e 200 dias e vai mantendo sinal de força altista. Acima dos 122,51 pode buscar projeções nos 131,61 ou 146,35. Teria sinal de realização na perda dos 116,95 mirando os 107,77 ou 103,21. O padrão de volume favorece a alta. O IFR sobrecomprado alerta realizações se perder 116,95.</t>
  </si>
  <si>
    <t>MILS3 apesar de estar em tendência de alta no longo prazo pela média de 200 dias, no curto prazo está em realização. Abaixo dos 15,51 pode seguir em baixa no curto prazo mirando suportes em 15,26 ou 15,01. Teria sinal de retomada altista fechando acima dos 16 mirando resistências em 16,31 ou 16,8.</t>
  </si>
  <si>
    <t>BEEF3 está em clara tendência de baixa pelas médias de 21 e 200 dias e segue em movimento de baixa. Abaixo dos 2,83 pode buscar suportes 2,23 ou 1,64. Teria sinal de repique altista fechando acima dos 3,18 mirando resistências em 4,74 ou 5,92. O IFR sobrevendido alerta para recuperações se superar 3,18</t>
  </si>
  <si>
    <t>MTRE3 está em clara tendência de baixa pelas médias de 21 e 200 dias e segue em movimento de baixa. Abaixo dos 2,9 pode buscar suportes 2,5 ou 2,1. Teria sinal de repique altista fechando acima dos 3,12 mirando resistências em 4,18 ou 4,97. O IFR sobrevendido alerta para recuperações se superar 3,12</t>
  </si>
  <si>
    <t>M1RN34 está em tendência de alta pelas médias de 21 e 200 dias e vai mantendo sinal de força altista. Acima dos 63,81 pode buscar projeções nos 75,04 ou 93,22. Teria sinal de realização na perda dos 54 mirando os 45,63 ou 40,01.</t>
  </si>
  <si>
    <t>MOTV3 está em clara tendência de baixa pelas médias de 21 e 200 dias e segue em movimento de baixa. Abaixo dos 14,27 pode buscar suportes 11,92 ou 9,16. Teria sinal de repique altista fechando acima dos 14,91 mirando resistências em 20,83 ou 26,33. O IFR sobrevendido alerta para recuperações se superar 14,91</t>
  </si>
  <si>
    <t>MDNE3 está em clara tendência de baixa pelas médias de 21 e 200 dias e segue em movimento de baixa. Abaixo dos 16,7 pode buscar suportes 11,65 ou 6,61. Teria sinal de repique altista fechando acima dos 18,92 mirando resistências em 33,02 ou 43,1. O IFR sobrevendido alerta para recuperações se superar 18,92</t>
  </si>
  <si>
    <t>MOVI3 está em clara tendência de baixa pelas médias de 21 e 200 dias e segue em movimento de baixa. Abaixo dos 6,34 pode buscar suportes 1,97 ou -2,39. Teria sinal de repique altista fechando acima dos 8 mirando resistências em 20,48 ou 29,21. O IFR sobrevendido alerta para recuperações se superar 8</t>
  </si>
  <si>
    <t>MRVE3 está em clara tendência de baixa pelas médias de 21 e 200 dias e segue em movimento de baixa. Abaixo dos 4,07 pode buscar suportes 2,68 ou 1,3. Teria sinal de repique altista fechando acima dos 4,48 mirando resistências em 8,55 ou 11,31. O IFR sobrevendido alerta para recuperações se superar 4,48</t>
  </si>
  <si>
    <t>MLAS3 apesar de estar em tendência de alta no longo prazo pela média de 200 dias, no curto prazo está em realização. Abaixo dos 1,72 pode seguir em baixa no curto prazo mirando suportes em 1,43 ou 1,15. Teria sinal de retomada altista fechando acima dos 1,95 mirando resistências em 2,63 ou 3,19.</t>
  </si>
  <si>
    <t>MULT3 está em clara tendência de baixa pelas médias de 21 e 200 dias e segue em movimento de baixa. Abaixo dos 25,19 pode buscar suportes 22,51 ou 17,29. Teria sinal de repique altista fechando acima dos 27,48 mirando resistências em 39,38 ou 49,8. O IFR sobrevendido alerta para recuperações se superar 27,48</t>
  </si>
  <si>
    <t>NATU3 está em clara tendência de baixa pelas médias de 21 e 200 dias e segue em movimento de baixa. Abaixo dos 4,98 pode buscar suportes 3,96 ou 2,95. Teria sinal de repique altista fechando acima dos 5,55 mirando resistências em 8,26 ou 10,28. O IFR sobrevendido alerta para recuperações se superar 5,55</t>
  </si>
  <si>
    <t>NFLX34 está em clara tendência de baixa pelas médias de 21 e 200 dias e segue em movimento de baixa. Abaixo dos 6,42 pode buscar suportes 6,1 ou 5,79. Teria sinal de repique altista fechando acima dos 6,67 mirando resistências em 7,43 ou 8,05.</t>
  </si>
  <si>
    <t>ROXO34 está em clara tendência de baixa pelas médias de 21 e 200 dias e segue em movimento de baixa. Abaixo dos 10,63 pode buscar suportes 10,05 ou 9,02. Teria sinal de repique altista fechando acima dos 11,03 mirando resistências em 13,37 ou 15,42. O IFR sobrevendido alerta para recuperações se superar 11,03</t>
  </si>
  <si>
    <t>NVDC34 está em tendência de alta pelas médias de 21 e 200 dias, mas começa a dar sinal de possível realização. Abaixo dos 23,91 poderia realizar na direção dos suportes 21,94 ou 20,72. Caso supere os 24,43 retomaria sinal de alta com projeções nos 25,88 ou 28,31.</t>
  </si>
  <si>
    <t>OPCT3 está em clara tendência de baixa pelas médias de 21 e 200 dias e segue em movimento de baixa. Abaixo dos 8,79 pode buscar suportes 7,7 ou 6,7. Teria sinal de repique altista fechando acima dos 9,27 mirando resistências em 10,92 ou 12,9.</t>
  </si>
  <si>
    <t>ONCO3 está em tendência de baixa pelas médias de 21 e 200 dias, mas começa a dar sinais de repiques de alta. Acima dos 0,74 teria sinal de repique altista mirando resistências nos 1,15 ou 1,46. Já uma perda dos 0,64 traria de volta o sinal de baixa projetando de 0,48 a 0,32. O IFR sobrevendido alerta para recuperações se superar 0,74</t>
  </si>
  <si>
    <t>ORCL34 apesar de estar em tendência de baixa no longo prazo pela média de 200 dias, no curto prazo está com sinal de recuperação favorecendo repiques de alta. Acima dos 132,34 pode seguir repique altista na direção resistências nos 150,24 ou 179,21. Caso perca os 114,9 teria sinal de baixa projetando de 103,37 a 94,41. O padrão de volume favorece a alta.</t>
  </si>
  <si>
    <t>OBTC3 está em clara tendência de baixa pelas médias de 21 e 200 dias e segue em movimento de baixa. Abaixo dos 6,47 pode buscar suportes 5,85 ou 5,24. Teria sinal de repique altista fechando acima dos 6,99 mirando resistências em 8,45 ou 9,67.</t>
  </si>
  <si>
    <t>ORVR3 está em clara tendência de baixa pelas médias de 21 e 200 dias e segue em movimento de baixa. Abaixo dos 15,37 pode buscar suportes 14 ou 11,48. Teria sinal de repique altista fechando acima dos 16,03 mirando resistências em 22,15 ou 27,18. O IFR sobrevendido alerta para recuperações se superar 16,03</t>
  </si>
  <si>
    <t>PCAR3 está em clara tendência de baixa pelas médias de 21 e 200 dias e segue em movimento de baixa. Abaixo dos 2,04 pode buscar suportes 1,48 ou 0,92. Teria sinal de repique altista fechando acima dos 2,23 mirando resistências em 3,85 ou 4,96. O IFR sobrevendido alerta para recuperações se superar 2,23</t>
  </si>
  <si>
    <t>PGMN3 está em clara tendência de baixa pelas médias de 21 e 200 dias e segue em movimento de baixa. Abaixo dos 2,57 pode buscar suportes 1,54 ou 0,51. Teria sinal de repique altista fechando acima dos 2,95 mirando resistências em 5,89 ou 7,94. O IFR sobrevendido alerta para recuperações se superar 2,95</t>
  </si>
  <si>
    <t>PETR3 apesar de estar em tendência de alta no longo prazo pela média de 200 dias, no curto prazo está em realização. Abaixo dos 58,91 pode seguir em baixa no curto prazo mirando suportes em 53,87 ou 49,97. Teria sinal de retomada altista fechando acima dos 60 mirando resistências em 66,49 ou 74,28.</t>
  </si>
  <si>
    <t>PETR4 apesar de estar em tendência de alta no longo prazo pela média de 200 dias, no curto prazo está em realização. Abaixo dos 52,22 pode seguir em baixa no curto prazo mirando suportes em 49,12 ou 45,82. Teria sinal de retomada altista fechando acima dos 53,21 mirando resistências em 59,79 ou 66,38.</t>
  </si>
  <si>
    <t>RECV3 está em clara tendência de baixa pelas médias de 21 e 200 dias e segue em movimento de baixa. Abaixo dos 11,02 pode buscar suportes 10,52 ou 9,8. Teria sinal de repique altista fechando acima dos 11,37 mirando resistências em 12,82 ou 14,24.</t>
  </si>
  <si>
    <t>PRIO3 está em tendência de alta pelas médias de 21 e 200 dias e vai mantendo sinal de força altista. Acima dos 74,6 pode buscar projeções nos 83,48 ou 97,86. Teria sinal de realização na perda dos 70,71 mirando os 60,22 ou 55,77. O padrão de volume favorece a alta.</t>
  </si>
  <si>
    <t>AUAU3 apesar de estar em tendência de alta no longo prazo pela média de 200 dias, no curto prazo está em realização. Abaixo dos 3,73 pode seguir em baixa no curto prazo mirando suportes em 3,22 ou 2,71. Teria sinal de retomada altista fechando acima dos 4,12 mirando resistências em 5,37 ou 6,38. O IFR sobrevendido alerta para recuperações se superar 4,12</t>
  </si>
  <si>
    <t>PINE4 está em clara tendência de baixa pelas médias de 21 e 200 dias e segue em movimento de baixa. Abaixo dos 10,59 pode buscar suportes 8,38 ou 6,18. Teria sinal de repique altista fechando acima dos 11,93 mirando resistências em 17,71 ou 22,11. O IFR sobrevendido alerta para recuperações se superar 11,93</t>
  </si>
  <si>
    <t>PLPL3 está em clara tendência de baixa pelas médias de 21 e 200 dias e segue em movimento de baixa. Abaixo dos 4,73 pode buscar suportes 3,34 ou 1,96. Teria sinal de repique altista fechando acima dos 5,37 mirando resistências em 9,2 ou 11,96. O IFR sobrevendido alerta para recuperações se superar 5,37</t>
  </si>
  <si>
    <t>PSSA3 está em clara tendência de baixa pelas médias de 21 e 200 dias e segue em movimento de baixa. Abaixo dos 45,39 pode buscar suportes 42,73 ou 40,08. Teria sinal de repique altista fechando acima dos 48,34 mirando resistências em 53,97 ou 59,27. O IFR sobrevendido alerta para recuperações se superar 48,34</t>
  </si>
  <si>
    <t>POSI3 está em clara tendência de baixa pelas médias de 21 e 200 dias e segue em movimento de baixa. Abaixo dos 3,16 pode buscar suportes 2,52 ou 1,89. Teria sinal de repique altista fechando acima dos 3,5 mirando resistências em 5,21 ou 6,47. O IFR sobrevendido alerta para recuperações se superar 3,5</t>
  </si>
  <si>
    <t>PRNR3 está em clara tendência de baixa pelas médias de 21 e 200 dias e segue em movimento de baixa. Abaixo dos 12,26 pode buscar suportes 8,97 ou 5,69. Teria sinal de repique altista fechando acima dos 13,53 mirando resistências em 22,89 ou 29,45. O IFR sobrevendido alerta para recuperações se superar 13,53</t>
  </si>
  <si>
    <t>QUAL3 está em clara tendência de baixa pelas médias de 21 e 200 dias e segue em movimento de baixa. Abaixo dos 1,24 pode buscar suportes 0,87 ou 0,5. Teria sinal de repique altista fechando acima dos 1,38 mirando resistências em 2,43 ou 3,16. O IFR sobrevendido alerta para recuperações se superar 1,38</t>
  </si>
  <si>
    <t>LJQQ3 está em clara tendência de baixa pelas médias de 21 e 200 dias e segue em movimento de baixa. Abaixo dos 1,04 pode buscar suportes 0,35 ou -0,32. Teria sinal de repique altista fechando acima dos 1,2 mirando resistências em 3,25 ou 4,61. O IFR sobrevendido alerta para recuperações se superar 1,2</t>
  </si>
  <si>
    <t>RADL3 está em clara tendência de baixa pelas médias de 21 e 200 dias e segue em movimento de baixa. Abaixo dos 15,38 pode buscar suportes 13,5 ou 10,52. Teria sinal de repique altista fechando acima dos 16,45 mirando resistências em 23,12 ou 29,06. O IFR sobrevendido alerta para recuperações se superar 16,45</t>
  </si>
  <si>
    <t>RAIZ4 está em clara tendência de baixa pelas médias de 21 e 200 dias e segue em movimento de baixa. Abaixo dos 0,29 pode buscar suportes 0,24 ou 0,19. Teria sinal de repique altista fechando acima dos 0,34 mirando resistências em 0,45 ou 0,54.</t>
  </si>
  <si>
    <t>RAPT4 está em clara tendência de baixa pelas médias de 21 e 200 dias e segue em movimento de baixa. Abaixo dos 3,63 pode buscar suportes 2,17 ou 0,72. Teria sinal de repique altista fechando acima dos 4,1 mirando resistências em 8,33 ou 11,23. O IFR sobrevendido alerta para recuperações se superar 4,1</t>
  </si>
  <si>
    <t>RDOR3 está em clara tendência de baixa pelas médias de 21 e 200 dias e segue em movimento de baixa. Abaixo dos 33,09 pode buscar suportes 30,5 ou 25,52. Teria sinal de repique altista fechando acima dos 34,79 mirando resistências em 46,59 ou 56,53. O IFR sobrevendido alerta para recuperações se superar 34,79</t>
  </si>
  <si>
    <t>RIAA3 está em clara tendência de baixa pelas médias de 21 e 200 dias e segue em movimento de baixa. Abaixo dos 6,12 pode buscar suportes 4,43 ou 2,74. Teria sinal de repique altista fechando acima dos 6,9 mirando resistências em 11,58 ou 14,95.</t>
  </si>
  <si>
    <t>RAIL3 está em clara tendência de baixa pelas médias de 21 e 200 dias e segue em movimento de baixa. Abaixo dos 14 pode buscar suportes 12,28 ou 10,57. Teria sinal de repique altista fechando acima dos 15,3 mirando resistências em 19,54 ou 22,96. O IFR sobrevendido alerta para recuperações se superar 15,3</t>
  </si>
  <si>
    <t>SAPR4 está em clara tendência de baixa pelas médias de 21 e 200 dias e segue em movimento de baixa. Abaixo dos 6,34 pode buscar suportes 5,57 ou 4,8. Teria sinal de repique altista fechando acima dos 6,7 mirando resistências em 8,83 ou 10,36. O IFR sobrevendido alerta para recuperações se superar 6,7</t>
  </si>
  <si>
    <t>SAPR11 está em clara tendência de baixa pelas médias de 21 e 200 dias e segue em movimento de baixa. Abaixo dos 30,78 pode buscar suportes 26,09 ou 21,41. Teria sinal de repique altista fechando acima dos 34,2 mirando resistências em 45,94 ou 55,3. O IFR sobrevendido alerta para recuperações se superar 34,2</t>
  </si>
  <si>
    <t>SANB11 está em clara tendência de baixa pelas médias de 21 e 200 dias e segue em movimento de baixa. Abaixo dos 24,13 pode buscar suportes 22,51 ou 20,89. Teria sinal de repique altista fechando acima dos 25,5 mirando resistências em 29,36 ou 32,59. O IFR sobrevendido alerta para recuperações se superar 25,5</t>
  </si>
  <si>
    <t>SMTO3 apesar de estar em tendência de alta no longo prazo pela média de 200 dias, no curto prazo está em realização. Abaixo dos 19,01 pode seguir em baixa no curto prazo mirando suportes em 17,47 ou 16,09. Teria sinal de retomada altista fechando acima dos 20,03 mirando resistências em 21,91 ou 24,65.</t>
  </si>
  <si>
    <t>SHUL4 está em clara tendência de baixa pelas médias de 21 e 200 dias e segue em movimento de baixa. Abaixo dos 4,14 pode buscar suportes 3,76 ou 3,39. Teria sinal de repique altista fechando acima dos 4,39 mirando resistências em 5,35 ou 6,09. O IFR sobrevendido alerta para recuperações se superar 4,39</t>
  </si>
  <si>
    <t>SEER3 está em clara tendência de baixa pelas médias de 21 e 200 dias e segue em movimento de baixa. Abaixo dos 10,62 pode buscar suportes 8,15 ou 5,68. Teria sinal de repique altista fechando acima dos 12,34 mirando resistências em 18,6 ou 23,53. O IFR sobrevendido alerta para recuperações se superar 12,34</t>
  </si>
  <si>
    <t>CSNA3 está em clara tendência de baixa pelas médias de 21 e 200 dias e segue em movimento de baixa. Abaixo dos 4,28 pode buscar suportes 3,49 ou 2,7. Teria sinal de repique altista fechando acima dos 4,77 mirando resistências em 6,83 ou 8,4. O IFR sobrevendido alerta para recuperações se superar 4,77</t>
  </si>
  <si>
    <t>SIMH3 está em clara tendência de baixa pelas médias de 21 e 200 dias e segue em movimento de baixa. Abaixo dos 4,88 pode buscar suportes 1 ou -2,87. Teria sinal de repique altista fechando acima dos 5,99 mirando resistências em 17,43 ou 25,18. O IFR sobrevendido alerta para recuperações se superar 5,99</t>
  </si>
  <si>
    <t>SKHY34 apesar de estar em tendência de baixa no longo prazo pela média de 200 dias, no curto prazo está com sinal de recuperação favorecendo repiques de alta. Acima dos 56,36 pode seguir repique altista na direção resistências nos 64,2 ou 78,4. Caso perca os 51,9 teria sinal de baixa projetando de 41,21 a 34,1. O padrão de volume favorece a alta.</t>
  </si>
  <si>
    <t>SLCE3 apesar de estar em tendência de alta no longo prazo pela média de 200 dias, no curto prazo está em realização. Abaixo dos 16,19 pode seguir em baixa no curto prazo mirando suportes em 15,59 ou 14,99. Teria sinal de retomada altista fechando acima dos 18,12 mirando resistências em 19,31 ou 21,24.</t>
  </si>
  <si>
    <t>SMFT3 está em clara tendência de baixa pelas médias de 21 e 200 dias e segue em movimento de baixa. Abaixo dos 15,58 pode buscar suportes 14 ou 10,26. Teria sinal de repique altista fechando acima dos 16,84 mirando resistências em 26,1 ou 33,57. O IFR sobrevendido alerta para recuperações se superar 16,84</t>
  </si>
  <si>
    <t>SPCX34 está em clara tendência de baixa pelas médias de 21 e 200 dias e segue em movimento de baixa. Abaixo dos 50,36 pode buscar suportes 47,49 ou 44,09. Teria sinal de repique altista fechando acima dos 52,95 mirando resistências em 58,47 ou 65,25.</t>
  </si>
  <si>
    <t>STOC34 está em tendência de baixa pelas médias de 21 e 200 dias, mas começa a dar sinais de repiques de alta. Acima dos 44,73 teria sinal de repique altista mirando resistências nos 62,19 ou 74,53. Já uma perda dos 42,21 traria de volta o sinal de baixa projetando de 36,03 a 29,86. O IFR sobrevendido alerta para recuperações se superar 44,73</t>
  </si>
  <si>
    <t>M2ST34 está em tendência de alta pelas médias de 21 e 200 dias e vai mantendo sinal de força altista. Acima dos 11 pode buscar projeções nos 12,69 ou 14,61. Teria sinal de realização na perda dos 10,58 mirando os 9,58 ou 8,61. O padrão de volume favorece a alta.</t>
  </si>
  <si>
    <t>SUZB3 está em tendência de alta pelas médias de 21 e 200 dias e vai mantendo sinal de força altista. Acima dos 49,04 pode buscar projeções nos 54,25 ou 62,69. Teria sinal de realização na perda dos 46,7 mirando os 40,6 ou 37,99. O padrão de volume favorece a alta. O IFR sobrecomprado alerta realizações se perder 46,7.</t>
  </si>
  <si>
    <t>TAEE4 apesar de estar em tendência de alta no longo prazo pela média de 200 dias, no curto prazo está em realização. Abaixo dos 13,2 pode seguir em baixa no curto prazo mirando suportes em 12,42 ou 11,64. Teria sinal de retomada altista fechando acima dos 13,79 mirando resistências em 15,71 ou 17,26. O IFR sobrevendido alerta para recuperações se superar 13,79</t>
  </si>
  <si>
    <t>TAEE11 está em clara tendência de baixa pelas médias de 21 e 200 dias e segue em movimento de baixa. Abaixo dos 39,01 pode buscar suportes 36,56 ou 34,12. Teria sinal de repique altista fechando acima dos 40,55 mirando resistências em 46,91 ou 51,79. O IFR sobrevendido alerta para recuperações se superar 40,55</t>
  </si>
  <si>
    <t>TSMC34 está em tendência de alta pelas médias de 21 e 200 dias e vai mantendo sinal de força altista. Acima dos 296,2 pode buscar projeções nos 309,32 ou 341,35. Teria sinal de realização na perda dos 290,34 mirando os 257,49 ou 241,47.</t>
  </si>
  <si>
    <t>TASA4 está em clara tendência de baixa pelas médias de 21 e 200 dias e segue em movimento de baixa. Abaixo dos 4,63 pode buscar suportes 2,72 ou 0,81. Teria sinal de repique altista fechando acima dos 5,35 mirando resistências em 10,8 ou 14,61. O IFR sobrevendido alerta para recuperações se superar 5,35</t>
  </si>
  <si>
    <t>TGMA3 apesar de estar em tendência de alta no longo prazo pela média de 200 dias, no curto prazo está em realização. Abaixo dos 35,86 pode seguir em baixa no curto prazo mirando suportes em 30,89 ou 25,93. Teria sinal de retomada altista fechando acima dos 38,45 mirando resistências em 51,92 ou 61,84. O IFR sobrevendido alerta para recuperações se superar 38,45</t>
  </si>
  <si>
    <t>VIVT3 está em clara tendência de baixa pelas médias de 21 e 200 dias e segue em movimento de baixa. Abaixo dos 30,46 pode buscar suportes 29,13 ou 27,92. Teria sinal de repique altista fechando acima dos 31,23 mirando resistências em 33,03 ou 35,44.</t>
  </si>
  <si>
    <t>TEND3 está em clara tendência de baixa pelas médias de 21 e 200 dias e segue em movimento de baixa. Abaixo dos 20,95 pode buscar suportes 17,71 ou 13,29. Teria sinal de repique altista fechando acima dos 23,13 mirando resistências em 32,01 ou 40,84. O IFR sobrevendido alerta para recuperações se superar 23,13</t>
  </si>
  <si>
    <t>TSLA34 está em tendência de alta pelas médias de 21 e 200 dias, mas começa a dar sinal de possível realização. Abaixo dos 65,95 poderia realizar na direção dos suportes 55,42 ou 51,4. Caso supere os 68,41 retomaria sinal de alta com projeções nos 76,43 ou 89,42. O IFR sobrecomprado alerta realizações se perder 65,95.</t>
  </si>
  <si>
    <t>TIMS3 apesar de estar em tendência de baixa no longo prazo pela média de 200 dias, no curto prazo está com sinal de recuperação favorecendo repiques de alta. Acima dos 20,05 pode seguir repique altista na direção resistências nos 22,55 ou 26,6. Caso perca os 18,84 teria sinal de baixa projetando de 16 a 14,74. O padrão de volume favorece a alta.</t>
  </si>
  <si>
    <t>TOTS3 está em clara tendência de baixa pelas médias de 21 e 200 dias e segue em movimento de baixa. Abaixo dos 33,39 pode buscar suportes 26,5 ou 20,84. Teria sinal de repique altista fechando acima dos 35,44 mirando resistências em 44,79 ou 56,09.</t>
  </si>
  <si>
    <t>TFCO4 está em clara tendência de baixa pelas médias de 21 e 200 dias e segue em movimento de baixa. Abaixo dos 9,98 pode buscar suportes 8,06 ou 6,14. Teria sinal de repique altista fechando acima dos 10,75 mirando resistências em 16,18 ou 20,01. O IFR sobrevendido alerta para recuperações se superar 10,75</t>
  </si>
  <si>
    <t>TUPY3 apesar de estar em tendência de alta no longo prazo pela média de 200 dias, no curto prazo está em realização. Abaixo dos 14,88 pode seguir em baixa no curto prazo mirando suportes em 13,02 ou 11,16. Teria sinal de retomada altista fechando acima dos 15,92 mirando resistências em 20,89 ou 24,6. O IFR sobrevendido alerta para recuperações se superar 15,92</t>
  </si>
  <si>
    <t>Uber Technologies, Inc</t>
  </si>
  <si>
    <t>U1BE34</t>
  </si>
  <si>
    <t>U1BE34 apesar de estar em tendência de baixa no longo prazo pela média de 200 dias, no curto prazo está com sinal de recuperação favorecendo repiques de alta. Acima dos 88,67 pode seguir repique altista na direção resistências nos 92,41 ou 98,22. Caso perca os 86,5 teria sinal de baixa projetando de 83 a 80,09. O padrão de volume favorece a alta.</t>
  </si>
  <si>
    <t>UGPA3 apesar de estar em tendência de alta no longo prazo pela média de 200 dias, no curto prazo está em realização. Abaixo dos 32,51 pode seguir em baixa no curto prazo mirando suportes em 29,88 ou 27,26. Teria sinal de retomada altista fechando acima dos 34,18 mirando resistências em 41 ou 46,24. O IFR sobrevendido alerta para recuperações se superar 34,18</t>
  </si>
  <si>
    <t>FIQE3 está em tendência de baixa pelas médias de 21 e 200 dias, mas começa a dar sinais de repiques de alta. Acima dos 5,15 teria sinal de repique altista mirando resistências nos 6,34 ou 7,22. Já uma perda dos 4,9 traria de volta o sinal de baixa projetando de 4,45 a 4,01.</t>
  </si>
  <si>
    <t>UNIP6 está em clara tendência de baixa pelas médias de 21 e 200 dias e segue em movimento de baixa. Abaixo dos 50,18 pode buscar suportes 46,39 ou 42,6. Teria sinal de repique altista fechando acima dos 53,42 mirando resistências em 62,44 ou 70,01. O IFR sobrevendido alerta para recuperações se superar 53,42</t>
  </si>
  <si>
    <t>USIM3 está em clara tendência de baixa pelas médias de 21 e 200 dias e segue em movimento de baixa. Abaixo dos 5,26 pode buscar suportes 4,61 ou 3,96. Teria sinal de repique altista fechando acima dos 5,56 mirando resistências em 7,36 ou 8,65. O IFR sobrevendido alerta para recuperações se superar 5,56</t>
  </si>
  <si>
    <t>USIM5 está em clara tendência de baixa pelas médias de 21 e 200 dias e segue em movimento de baixa. Abaixo dos 5,39 pode buscar suportes 4,63 ou 3,88. Teria sinal de repique altista fechando acima dos 5,74 mirando resistências em 7,83 ou 9,33. O IFR sobrevendido alerta para recuperações se superar 5,74</t>
  </si>
  <si>
    <t>VALE3 está em clara tendência de baixa pelas médias de 21 e 200 dias e segue em movimento de baixa. Abaixo dos 60,86 pode buscar suportes 56,71 ou 52,57. Teria sinal de repique altista fechando acima dos 62,9 mirando resistências em 74,27 ou 82,55. O IFR sobrevendido alerta para recuperações se superar 62,9</t>
  </si>
  <si>
    <t>VLID3 está em clara tendência de baixa pelas médias de 21 e 200 dias e segue em movimento de baixa. Abaixo dos 14,21 pode buscar suportes 12,26 ou 10,32. Teria sinal de repique altista fechando acima dos 14,96 mirando resistências em 20,49 ou 24,37. O IFR sobrevendido alerta para recuperações se superar 14,96</t>
  </si>
  <si>
    <t>VAMO3 está em clara tendência de baixa pelas médias de 21 e 200 dias e segue em movimento de baixa. Abaixo dos 2,46 pode buscar suportes 1,06 ou -0,32. Teria sinal de repique altista fechando acima dos 2,92 mirando resistências em 6,97 ou 9,75. O IFR sobrevendido alerta para recuperações se superar 2,92</t>
  </si>
  <si>
    <t>Verizon Comm Inc</t>
  </si>
  <si>
    <t>VERZ34</t>
  </si>
  <si>
    <t>VERZ34 está em tendência de baixa pela média de 200 dias, a parece ter completado movimento de repique de alta de curto prazo e pode estar retomando o movimento baixista. Abaixo dos 38,43 pode seguir em queda na direção dos suportes 33,99 ou 32,08. Teria sinal de repique altista fechando acima dos 40,15 mirando resistências em 43,95 ou 50,11.</t>
  </si>
  <si>
    <t>VBBR3 está em clara tendência de baixa pelas médias de 21 e 200 dias e segue em movimento de baixa. Abaixo dos 30,46 pode buscar suportes 27,48 ou 23,21. Teria sinal de repique altista fechando acima dos 32,18 mirando resistências em 41,27 ou 49,79. O IFR sobrevendido alerta para recuperações se superar 32,18</t>
  </si>
  <si>
    <t>VTRU3 está em clara tendência de baixa pelas médias de 21 e 200 dias e segue em movimento de baixa. Abaixo dos 11,75 pode buscar suportes 8,9 ou 6,06. Teria sinal de repique altista fechando acima dos 13,57 mirando resistências em 20,95 ou 26,63. O IFR sobrevendido alerta para recuperações se superar 13,57</t>
  </si>
  <si>
    <t>VIVA3 está em clara tendência de baixa pelas médias de 21 e 200 dias e segue em movimento de baixa. Abaixo dos 17,11 pode buscar suportes 13,13 ou 9,15. Teria sinal de repique altista fechando acima dos 18,89 mirando resistências em 29,99 ou 37,94. O IFR sobrevendido alerta para recuperações se superar 18,89</t>
  </si>
  <si>
    <t>VULC3 está em clara tendência de baixa pelas médias de 21 e 200 dias e segue em movimento de baixa. Abaixo dos 11,63 pode buscar suportes 10,08 ou 8,54. Teria sinal de repique altista fechando acima dos 12,44 mirando resistências em 16,63 ou 19,72. O IFR sobrevendido alerta para recuperações se superar 12,44</t>
  </si>
  <si>
    <t>WEGE3 está em tendência de baixa pelas médias de 21 e 200 dias, mas começa a dar sinais de repiques de alta. Acima dos 47,62 teria sinal de repique altista mirando resistências nos 52,71 ou 59,85. Já uma perda dos 45,77 traria de volta o sinal de baixa projetando de 41,15 a 37,57.</t>
  </si>
  <si>
    <t>Western Digital Corp</t>
  </si>
  <si>
    <t>W1DC34</t>
  </si>
  <si>
    <t>W1DC34 apesar de estar em tendência de baixa no longo prazo pela média de 200 dias, no curto prazo está com sinal de recuperação favorecendo repiques de alta. Acima dos 2121,05 pode seguir repique altista na direção resistências nos 2411,96 ou 2855,53. Caso perca os 1999,83 teria sinal de baixa projetando de 1694,2 a 1472,41. O padrão de volume favorece a alta.</t>
  </si>
  <si>
    <t>WIZC3 está em clara tendência de baixa pelas médias de 21 e 200 dias e segue em movimento de baixa. Abaixo dos 5,87 pode buscar suportes 4,84 ou 3,82. Teria sinal de repique altista fechando acima dos 6,29 mirando resistências em 9,18 ou 11,22. O IFR sobrevendido alerta para recuperações se superar 6,29</t>
  </si>
  <si>
    <t>YDUQ3 está em clara tendência de baixa pelas médias de 21 e 200 dias e segue em movimento de baixa. Abaixo dos 8,26 pode buscar suportes 6,21 ou 4,17. Teria sinal de repique altista fechando acima dos 9,1 mirando resistências em 14,87 ou 18,95. O IFR sobrevendido alerta para recuperações se superar 9,1</t>
  </si>
  <si>
    <t>DOLA11 está em tendência de alta pelas médias de 21 e 200 dias e vai mantendo sinal de força altista. Acima dos 10,88 pode buscar projeções nos 11,66 ou 12,76. Teria sinal de realização na perda dos 10,58 mirando os 9,88 ou 9,32. O padrão de volume favorece a alta. O IFR sobrecomprado alerta realizações se perder 10,58.</t>
  </si>
  <si>
    <t>BBOV11 está em clara tendência de baixa pelas médias de 21 e 200 dias e segue em movimento de baixa. Abaixo dos 88,83 pode buscar suportes 81,82 ou 74,81. Teria sinal de repique altista fechando acima dos 92,9 mirando resistências em 111,5 ou 125,51. O IFR sobrevendido alerta para recuperações se superar 92,9</t>
  </si>
  <si>
    <t>AUVP11 está em clara tendência de baixa pelas médias de 21 e 200 dias e segue em movimento de baixa. Abaixo dos 125,35 pode buscar suportes 116,18 ou 107,02. Teria sinal de repique altista fechando acima dos 129,32 mirando resistências em 155 ou 173,32. O IFR sobrevendido alerta para recuperações se superar 129,32</t>
  </si>
  <si>
    <t>BOVB11 está em clara tendência de baixa pelas médias de 21 e 200 dias e segue em movimento de baixa. Abaixo dos 174,24 pode buscar suportes 161,52 ou 148,81. Teria sinal de repique altista fechando acima dos 180,35 mirando resistências em 215,38 ou 240,8. O IFR sobrevendido alerta para recuperações se superar 180,35</t>
  </si>
  <si>
    <t>SPYI11 está em tendência de alta pelas médias de 21 e 200 dias e vai mantendo sinal de força altista. Acima dos 114,7 pode buscar projeções nos 121,7 ou 133,04. Teria sinal de realização na perda dos 111 mirando os 103,36 ou 99,85. O padrão de volume favorece a alta. O IFR sobrecomprado alerta realizações se perder 111.</t>
  </si>
  <si>
    <t>Fundo Buena Vista II Fundo de Índice</t>
  </si>
  <si>
    <t>QQQI11</t>
  </si>
  <si>
    <t>QQQI11 está em tendência de alta pelas médias de 21 e 200 dias e vai mantendo sinal de força altista. Acima dos 99,5 pode buscar projeções nos 105,71 ou 115,77. Teria sinal de realização na perda dos 97,53 mirando os 89,44 ou 86,33. O padrão de volume favorece a alta.</t>
  </si>
  <si>
    <t>BITH11 está em tendência de alta pelas médias de 21 e 200 dias e vai mantendo sinal de força altista. Acima dos 98,03 pode buscar projeções nos 102,46 ou 110,14. Teria sinal de realização na perda dos 95,61 mirando os 90,03 ou 86,18.</t>
  </si>
  <si>
    <t>HASH11 está em tendência de alta pelas médias de 21 e 200 dias e vai mantendo sinal de força altista. Acima dos 55,9 pode buscar projeções nos 59,64 ou 64,44. Teria sinal de realização na perda dos 54,56 mirando os 51,86 ou 49,45. O padrão de volume favorece a alta.</t>
  </si>
  <si>
    <t>CHIP11 está em tendência de alta pelas médias de 21 e 200 dias e vai mantendo sinal de força altista. Acima dos 37,64 pode buscar projeções nos 40,93 ou 46,3. Teria sinal de realização na perda dos 36,68 mirando os 32,24 ou 29,55. O padrão de volume favorece a alta.</t>
  </si>
  <si>
    <t>WRLD11 está em tendência de alta pelas médias de 21 e 200 dias e vai mantendo sinal de força altista. Acima dos 156,5 pode buscar projeções nos 166,23 ou 181,99. Teria sinal de realização na perda dos 151,68 mirando os 140,74 ou 135,87.</t>
  </si>
  <si>
    <t>UTLL11 está em clara tendência de baixa pelas médias de 21 e 200 dias e segue em movimento de baixa. Abaixo dos 111,79 pode buscar suportes 101,03 ou 90,27. Teria sinal de repique altista fechando acima dos 117,48 mirando resistências em 146,6 ou 168,11. O IFR sobrevendido alerta para recuperações se superar 117,48</t>
  </si>
  <si>
    <t>BOVA11 está em clara tendência de baixa pelas médias de 21 e 200 dias e segue em movimento de baixa. Abaixo dos 165,06 pode buscar suportes 152,1 ou 139,14. Teria sinal de repique altista fechando acima dos 172,11 mirando resistências em 207 ou 232,91. O IFR sobrevendido alerta para recuperações se superar 172,11</t>
  </si>
  <si>
    <t>iShares Gold Trust</t>
  </si>
  <si>
    <t>BIAU39</t>
  </si>
  <si>
    <t>BIAU39 apesar de estar em tendência de baixa no longo prazo pela média de 200 dias, no curto prazo está com sinal de recuperação favorecendo repiques de alta. Acima dos 104 pode seguir repique altista na direção resistências nos 110,31 ou 120,53. Caso perca os 100,93 teria sinal de baixa projetando de 93,78 a 90,62. O padrão de volume favorece a alta.</t>
  </si>
  <si>
    <t>IVVB11 está em tendência de alta pelas médias de 21 e 200 dias e vai mantendo sinal de força altista. Acima dos 471,79 pode buscar projeções nos 479,85 ou 510,96. Teria sinal de realização na perda dos 463,65 mirando os 429,51 ou 413,95. O padrão de volume favorece a alta.</t>
  </si>
  <si>
    <t>BSOX39 está em tendência de alta pelas médias de 21 e 200 dias e vai mantendo sinal de força altista. Acima dos 70,27 pode buscar projeções nos 78 ou 89,45. Teria sinal de realização na perda dos 68,15 mirando os 59,47 ou 53,74. O padrão de volume favorece a alta.</t>
  </si>
  <si>
    <t>SMAL11 está em clara tendência de baixa pelas médias de 21 e 200 dias e segue em movimento de baixa. Abaixo dos 94 pode buscar suportes 87 ou 70,56. Teria sinal de repique altista fechando acima dos 99 mirando resistências em 140,2 ou 173,07. O IFR sobrevendido alerta para recuperações se superar 99</t>
  </si>
  <si>
    <t>It Now Divd</t>
  </si>
  <si>
    <t>DIVD11</t>
  </si>
  <si>
    <t>DIVD11 está em clara tendência de baixa pelas médias de 21 e 200 dias e segue em movimento de baixa. Abaixo dos 58,52 pode buscar suportes 54,35 ou 50,18. Teria sinal de repique altista fechando acima dos 60,74 mirando resistências em 72 ou 80,33. O IFR sobrevendido alerta para recuperações se superar 60,74</t>
  </si>
  <si>
    <t>BOVV11 está em clara tendência de baixa pelas médias de 21 e 200 dias e segue em movimento de baixa. Abaixo dos 172,5 pode buscar suportes 158,44 ou 144,38. Teria sinal de repique altista fechando acima dos 181,25 mirando resistências em 218 ou 246,11. O IFR sobrevendido alerta para recuperações se superar 181,25</t>
  </si>
  <si>
    <t>DIVO11 está em clara tendência de baixa pelas médias de 21 e 200 dias e segue em movimento de baixa. Abaixo dos 121,01 pode buscar suportes 74,52 ou 51,59. Teria sinal de repique altista fechando acima dos 126,94 mirando resistências em 148,71 ou 194,55. O IFR sobrevendido alerta para recuperações se superar 126,94</t>
  </si>
  <si>
    <t>FIND11 está em clara tendência de baixa pelas médias de 21 e 200 dias e segue em movimento de baixa. Abaixo dos 165,23 pode buscar suportes 123,34 ou 89,14. Teria sinal de repique altista fechando acima dos 173,99 mirando resistências em 234 ou 302,38. O IFR sobrevendido alerta para recuperações se superar 173,99</t>
  </si>
  <si>
    <t>SPXR11 está em tendência de alta pelas médias de 21 e 200 dias e vai mantendo sinal de força altista. Acima dos 77,98 pode buscar projeções nos 80 ou 83,27. Teria sinal de realização na perda dos 76,47 mirando os 74,71 ou 73,69.</t>
  </si>
  <si>
    <t>SPXI11 está em tendência de alta pelas médias de 21 e 200 dias e vai mantendo sinal de força altista. Acima dos 57,62 pode buscar projeções nos 60,96 ou 66,38. Teria sinal de realização na perda dos 56,42 mirando os 52,2 ou 50,52. O padrão de volume favorece a alta.</t>
  </si>
  <si>
    <t>TECK11 está em tendência de alta pelas médias de 21 e 200 dias, mas começa a dar sinal de possível realização. Abaixo dos 127,14 poderia realizar na direção dos suportes 112 ou 106,01. Caso supere os 131,37 retomaria sinal de alta com projeções nos 143,34 ou 162,71.</t>
  </si>
  <si>
    <t>UTLI11 está em clara tendência de baixa pelas médias de 21 e 200 dias e segue em movimento de baixa. Abaixo dos 46,75 pode buscar suportes 42,3 ou 37,86. Teria sinal de repique altista fechando acima dos 48,55 mirando resistências em 61,13 ou 70,01. O IFR sobrevendido alerta para recuperações se superar 48,55</t>
  </si>
  <si>
    <t>HIGH11 está em clara tendência de baixa pelas médias de 21 e 200 dias e segue em movimento de baixa. Abaixo dos 65,34 pode buscar suportes 56,76 ou 37,61. Teria sinal de repique altista fechando acima dos 70,59 mirando resistências em 118,72 ou 157,01. O IFR sobrevendido alerta para recuperações se superar 70,59</t>
  </si>
  <si>
    <t>Trend Dolar</t>
  </si>
  <si>
    <t>DOLX11</t>
  </si>
  <si>
    <t>DOLX11 está em tendência de alta pelas médias de 21 e 200 dias, mas começa a dar sinal de possível realização. Abaixo dos 49,6 poderia realizar na direção dos suportes 45,7 ou 43,75. Caso supere os 50,61 retomaria sinal de alta com projeções nos 52 ou 55,89. O IFR sobrecomprado alerta realizações se perder 49,6.</t>
  </si>
  <si>
    <t>BOVX11 está em clara tendência de baixa pelas médias de 21 e 200 dias e segue em movimento de baixa. Abaixo dos 17,01 pode buscar suportes 15,55 ou 14,09. Teria sinal de repique altista fechando acima dos 18,04 mirando resistências em 21,73 ou 24,64. O IFR sobrevendido alerta para recuperações se superar 18,04</t>
  </si>
  <si>
    <t>NASD11 está em tendência de alta pelas médias de 21 e 200 dias e vai mantendo sinal de força altista. Acima dos 22,6 pode buscar projeções nos 24,15 ou 26,66. Teria sinal de realização na perda dos 21,95 mirando os 20,09 ou 19,31. O padrão de volume favorece a alta.</t>
  </si>
  <si>
    <t>GOLD11 apesar de estar em tendência de baixa no longo prazo pela média de 200 dias, no curto prazo está com sinal de recuperação favorecendo repiques de alta. Acima dos 22,85 pode seguir repique altista na direção resistências nos 24,17 ou 26,31. Caso perca os 22,31 teria sinal de baixa projetando de 20,71 a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</si>
</sst>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260"/>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27</v>
      </c>
      <c r="X3" s="50">
        <f>X7-X10</f>
        <v>177</v>
      </c>
      <c r="Y3" s="51">
        <f>W3/(X3+W3)</f>
        <v>0.13235294117647059</v>
      </c>
      <c r="Z3" s="35" t="s">
        <v>11</v>
      </c>
    </row>
    <row r="4" spans="2:28" ht="15" customHeight="1" x14ac:dyDescent="0.25">
      <c r="B4" s="3"/>
      <c r="C4" s="26"/>
      <c r="D4" s="27"/>
      <c r="E4" s="27"/>
      <c r="F4" s="27"/>
      <c r="G4" s="27"/>
      <c r="H4" s="27"/>
      <c r="I4" s="27"/>
      <c r="J4" s="27"/>
      <c r="K4" s="27"/>
      <c r="L4" s="27"/>
      <c r="M4" s="27"/>
      <c r="N4" s="27"/>
      <c r="O4" s="28"/>
      <c r="P4" s="53"/>
      <c r="Q4" s="27"/>
      <c r="R4" s="29"/>
      <c r="S4" s="20"/>
      <c r="Y4" s="52">
        <f>U10</f>
        <v>0.72222222222222221</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53</v>
      </c>
      <c r="X7" s="33">
        <f>COUNTIF($Q$17:$Q$352,"Baixa")</f>
        <v>187</v>
      </c>
      <c r="Y7" s="33"/>
      <c r="Z7" s="33">
        <f>W7+X7</f>
        <v>240</v>
      </c>
    </row>
    <row r="8" spans="2:28" ht="15" customHeight="1" x14ac:dyDescent="0.25">
      <c r="B8" s="3"/>
      <c r="C8" s="26"/>
      <c r="D8" s="27"/>
      <c r="E8" s="27"/>
      <c r="F8" s="27"/>
      <c r="G8" s="27"/>
      <c r="H8" s="27"/>
      <c r="I8" s="27"/>
      <c r="J8" s="27"/>
      <c r="K8" s="27"/>
      <c r="L8" s="27"/>
      <c r="M8" s="27"/>
      <c r="N8" s="27"/>
      <c r="O8" s="28"/>
      <c r="P8" s="53"/>
      <c r="Q8" s="27"/>
      <c r="R8" s="29"/>
      <c r="S8" s="20"/>
      <c r="W8" s="34">
        <f>W7/Z7</f>
        <v>0.22083333333333333</v>
      </c>
      <c r="X8" s="34">
        <f>X7/Z7</f>
        <v>0.77916666666666667</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36</v>
      </c>
      <c r="V9" s="49" t="s">
        <v>14</v>
      </c>
      <c r="W9" s="45">
        <f>SUMIF(D17:D352,"=*34*",E17:E352)/U9</f>
        <v>6.3055555555555554</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0.72222222222222221</v>
      </c>
      <c r="V10" s="44" t="s">
        <v>9</v>
      </c>
      <c r="W10" s="47">
        <f>COUNTIFS(D17:D352,"=*34*",Q17:Q352,"Alta")</f>
        <v>26</v>
      </c>
      <c r="X10" s="48">
        <f>U9-W10</f>
        <v>10</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46324</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16,75 teria sinal de repique altista mirando resistências nos 19,3 ou 21,62. Já uma perda dos 15,53 traria de volta o sinal de baixa projetando de 14,36 a 13,2.</v>
      </c>
    </row>
    <row r="17" spans="2:260" s="12" customFormat="1" ht="75" customHeight="1" x14ac:dyDescent="0.25">
      <c r="B17" s="3"/>
      <c r="C17" s="9" t="s">
        <v>24</v>
      </c>
      <c r="D17" s="16" t="s">
        <v>25</v>
      </c>
      <c r="E17" s="16">
        <v>0</v>
      </c>
      <c r="F17" s="15">
        <v>10.41</v>
      </c>
      <c r="G17" s="15">
        <v>8.4600000000000009</v>
      </c>
      <c r="H17" s="15">
        <v>6.51</v>
      </c>
      <c r="I17" s="14"/>
      <c r="J17" s="15">
        <v>11.03</v>
      </c>
      <c r="K17" s="15">
        <v>14.92</v>
      </c>
      <c r="L17" s="15">
        <v>21.22</v>
      </c>
      <c r="M17" s="54"/>
      <c r="N17" s="15">
        <v>32.757285238999998</v>
      </c>
      <c r="O17" s="15">
        <v>37.806491951999995</v>
      </c>
      <c r="P17" s="15" t="s">
        <v>26</v>
      </c>
      <c r="Q17" s="16" t="s">
        <v>26</v>
      </c>
      <c r="R17" s="37" t="s">
        <v>480</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0</v>
      </c>
      <c r="F18" s="14">
        <v>22.96</v>
      </c>
      <c r="G18" s="14">
        <v>20.5</v>
      </c>
      <c r="H18" s="14">
        <v>18.05</v>
      </c>
      <c r="I18" s="14"/>
      <c r="J18" s="14">
        <v>24.13</v>
      </c>
      <c r="K18" s="14">
        <v>29.03</v>
      </c>
      <c r="L18" s="14">
        <v>36.97</v>
      </c>
      <c r="M18" s="54"/>
      <c r="N18" s="14">
        <v>26.574312320000001</v>
      </c>
      <c r="O18" s="31">
        <v>28.129922048000001</v>
      </c>
      <c r="P18" s="31" t="s">
        <v>26</v>
      </c>
      <c r="Q18" s="17" t="s">
        <v>26</v>
      </c>
      <c r="R18" s="38" t="s">
        <v>481</v>
      </c>
      <c r="S18" s="10"/>
      <c r="T18" s="11"/>
      <c r="U18" s="11"/>
      <c r="V18" s="11"/>
      <c r="W18" s="36">
        <f>SUM(E17:E352)/X18</f>
        <v>2.2172131147540983</v>
      </c>
      <c r="X18" s="11">
        <f>COUNT(E17:E352)</f>
        <v>244</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9</v>
      </c>
      <c r="F19" s="15">
        <v>373</v>
      </c>
      <c r="G19" s="15">
        <v>326.88</v>
      </c>
      <c r="H19" s="15">
        <v>280.76</v>
      </c>
      <c r="I19" s="14"/>
      <c r="J19" s="15">
        <v>421.75</v>
      </c>
      <c r="K19" s="15">
        <v>513.98</v>
      </c>
      <c r="L19" s="15">
        <v>663.23</v>
      </c>
      <c r="M19" s="54"/>
      <c r="N19" s="15">
        <v>62.898240958999999</v>
      </c>
      <c r="O19" s="15">
        <v>29.016086847</v>
      </c>
      <c r="P19" s="15" t="s">
        <v>27</v>
      </c>
      <c r="Q19" s="16" t="s">
        <v>27</v>
      </c>
      <c r="R19" s="37" t="s">
        <v>482</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483</v>
      </c>
      <c r="D20" s="17" t="s">
        <v>484</v>
      </c>
      <c r="E20" s="17">
        <v>2</v>
      </c>
      <c r="F20" s="14">
        <v>19</v>
      </c>
      <c r="G20" s="14">
        <v>16.77</v>
      </c>
      <c r="H20" s="14">
        <v>14.54</v>
      </c>
      <c r="I20" s="14"/>
      <c r="J20" s="14">
        <v>19.34</v>
      </c>
      <c r="K20" s="14">
        <v>23.79</v>
      </c>
      <c r="L20" s="14">
        <v>31</v>
      </c>
      <c r="M20" s="54"/>
      <c r="N20" s="14">
        <v>48.743143388</v>
      </c>
      <c r="O20" s="31">
        <v>7.7398888429000001</v>
      </c>
      <c r="P20" s="31" t="s">
        <v>26</v>
      </c>
      <c r="Q20" s="17" t="s">
        <v>26</v>
      </c>
      <c r="R20" s="38" t="s">
        <v>485</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453</v>
      </c>
      <c r="D21" s="16" t="s">
        <v>454</v>
      </c>
      <c r="E21" s="16">
        <v>0</v>
      </c>
      <c r="F21" s="15">
        <v>4.8</v>
      </c>
      <c r="G21" s="15">
        <v>3.72</v>
      </c>
      <c r="H21" s="15">
        <v>2.64</v>
      </c>
      <c r="I21" s="14"/>
      <c r="J21" s="15">
        <v>5.24</v>
      </c>
      <c r="K21" s="15">
        <v>7.39</v>
      </c>
      <c r="L21" s="15">
        <v>10.87</v>
      </c>
      <c r="M21" s="54"/>
      <c r="N21" s="15">
        <v>33.675081882000001</v>
      </c>
      <c r="O21" s="15">
        <v>18.388521762</v>
      </c>
      <c r="P21" s="15" t="s">
        <v>26</v>
      </c>
      <c r="Q21" s="16" t="s">
        <v>26</v>
      </c>
      <c r="R21" s="37" t="s">
        <v>486</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32</v>
      </c>
      <c r="D22" s="17" t="s">
        <v>33</v>
      </c>
      <c r="E22" s="17">
        <v>0</v>
      </c>
      <c r="F22" s="14">
        <v>24.16</v>
      </c>
      <c r="G22" s="14">
        <v>20.46</v>
      </c>
      <c r="H22" s="14">
        <v>16.77</v>
      </c>
      <c r="I22" s="14"/>
      <c r="J22" s="14">
        <v>25.86</v>
      </c>
      <c r="K22" s="14">
        <v>33.24</v>
      </c>
      <c r="L22" s="14">
        <v>45.18</v>
      </c>
      <c r="M22" s="54"/>
      <c r="N22" s="14">
        <v>18.945819602</v>
      </c>
      <c r="O22" s="31">
        <v>341.12942586000003</v>
      </c>
      <c r="P22" s="31" t="s">
        <v>26</v>
      </c>
      <c r="Q22" s="17" t="s">
        <v>26</v>
      </c>
      <c r="R22" s="38" t="s">
        <v>487</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v>3</v>
      </c>
      <c r="F23" s="15">
        <v>13.23</v>
      </c>
      <c r="G23" s="15">
        <v>10.79</v>
      </c>
      <c r="H23" s="15">
        <v>8.36</v>
      </c>
      <c r="I23" s="14"/>
      <c r="J23" s="15">
        <v>13.69</v>
      </c>
      <c r="K23" s="15">
        <v>18.55</v>
      </c>
      <c r="L23" s="15">
        <v>26.43</v>
      </c>
      <c r="M23" s="54"/>
      <c r="N23" s="15">
        <v>30.005950189</v>
      </c>
      <c r="O23" s="15">
        <v>52.742734714000001</v>
      </c>
      <c r="P23" s="15" t="s">
        <v>27</v>
      </c>
      <c r="Q23" s="16" t="s">
        <v>26</v>
      </c>
      <c r="R23" s="37" t="s">
        <v>488</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v>0</v>
      </c>
      <c r="F24" s="14">
        <v>135.99</v>
      </c>
      <c r="G24" s="14">
        <v>126.59</v>
      </c>
      <c r="H24" s="14">
        <v>117.19</v>
      </c>
      <c r="I24" s="14"/>
      <c r="J24" s="14">
        <v>146.32</v>
      </c>
      <c r="K24" s="14">
        <v>165.11</v>
      </c>
      <c r="L24" s="14">
        <v>195.51</v>
      </c>
      <c r="M24" s="54"/>
      <c r="N24" s="14">
        <v>37.539948451999997</v>
      </c>
      <c r="O24" s="31">
        <v>57.256544855999998</v>
      </c>
      <c r="P24" s="31" t="s">
        <v>26</v>
      </c>
      <c r="Q24" s="17" t="s">
        <v>26</v>
      </c>
      <c r="R24" s="38" t="s">
        <v>489</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v>0</v>
      </c>
      <c r="F25" s="15">
        <v>31.74</v>
      </c>
      <c r="G25" s="15">
        <v>28.15</v>
      </c>
      <c r="H25" s="15">
        <v>24.57</v>
      </c>
      <c r="I25" s="14"/>
      <c r="J25" s="15">
        <v>33.53</v>
      </c>
      <c r="K25" s="15">
        <v>40.69</v>
      </c>
      <c r="L25" s="15">
        <v>52.28</v>
      </c>
      <c r="M25" s="54"/>
      <c r="N25" s="15">
        <v>25.842527268000001</v>
      </c>
      <c r="O25" s="15">
        <v>70.488446190000005</v>
      </c>
      <c r="P25" s="15" t="s">
        <v>26</v>
      </c>
      <c r="Q25" s="16" t="s">
        <v>26</v>
      </c>
      <c r="R25" s="37" t="s">
        <v>490</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v>9</v>
      </c>
      <c r="F26" s="14">
        <v>67.11</v>
      </c>
      <c r="G26" s="14">
        <v>62.52</v>
      </c>
      <c r="H26" s="14">
        <v>57.93</v>
      </c>
      <c r="I26" s="14"/>
      <c r="J26" s="14">
        <v>69.319999999999993</v>
      </c>
      <c r="K26" s="14">
        <v>78.489999999999995</v>
      </c>
      <c r="L26" s="14">
        <v>93.33</v>
      </c>
      <c r="M26" s="54"/>
      <c r="N26" s="14">
        <v>64.404075632000001</v>
      </c>
      <c r="O26" s="31">
        <v>53.699054599</v>
      </c>
      <c r="P26" s="31" t="s">
        <v>27</v>
      </c>
      <c r="Q26" s="17" t="s">
        <v>27</v>
      </c>
      <c r="R26" s="38" t="s">
        <v>491</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v>0</v>
      </c>
      <c r="F27" s="15">
        <v>15.05</v>
      </c>
      <c r="G27" s="15">
        <v>14.28</v>
      </c>
      <c r="H27" s="15">
        <v>13.51</v>
      </c>
      <c r="I27" s="14"/>
      <c r="J27" s="15">
        <v>15.52</v>
      </c>
      <c r="K27" s="15">
        <v>17.05</v>
      </c>
      <c r="L27" s="15">
        <v>19.52</v>
      </c>
      <c r="M27" s="54"/>
      <c r="N27" s="15">
        <v>33.527614798999998</v>
      </c>
      <c r="O27" s="15">
        <v>703.08120366999992</v>
      </c>
      <c r="P27" s="15" t="s">
        <v>26</v>
      </c>
      <c r="Q27" s="16" t="s">
        <v>26</v>
      </c>
      <c r="R27" s="37" t="s">
        <v>492</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v>0</v>
      </c>
      <c r="F28" s="14">
        <v>4</v>
      </c>
      <c r="G28" s="14">
        <v>2.72</v>
      </c>
      <c r="H28" s="14">
        <v>1.44</v>
      </c>
      <c r="I28" s="14"/>
      <c r="J28" s="14">
        <v>4.75</v>
      </c>
      <c r="K28" s="14">
        <v>7.3</v>
      </c>
      <c r="L28" s="14">
        <v>11.43</v>
      </c>
      <c r="M28" s="54"/>
      <c r="N28" s="14">
        <v>32.054792313</v>
      </c>
      <c r="O28" s="31">
        <v>18.281934762000002</v>
      </c>
      <c r="P28" s="31" t="s">
        <v>26</v>
      </c>
      <c r="Q28" s="17" t="s">
        <v>26</v>
      </c>
      <c r="R28" s="38" t="s">
        <v>493</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v>0</v>
      </c>
      <c r="F29" s="15">
        <v>2.37</v>
      </c>
      <c r="G29" s="15">
        <v>1.1599999999999999</v>
      </c>
      <c r="H29" s="15">
        <v>-0.04</v>
      </c>
      <c r="I29" s="14"/>
      <c r="J29" s="15">
        <v>2.84</v>
      </c>
      <c r="K29" s="15">
        <v>5.25</v>
      </c>
      <c r="L29" s="15">
        <v>9.16</v>
      </c>
      <c r="M29" s="54"/>
      <c r="N29" s="15">
        <v>23.762250730000002</v>
      </c>
      <c r="O29" s="15">
        <v>61.101233000000001</v>
      </c>
      <c r="P29" s="15" t="s">
        <v>26</v>
      </c>
      <c r="Q29" s="16" t="s">
        <v>26</v>
      </c>
      <c r="R29" s="37" t="s">
        <v>494</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v>7</v>
      </c>
      <c r="F30" s="14">
        <v>91.67</v>
      </c>
      <c r="G30" s="14">
        <v>83.87</v>
      </c>
      <c r="H30" s="14">
        <v>76.08</v>
      </c>
      <c r="I30" s="14"/>
      <c r="J30" s="14">
        <v>96.05</v>
      </c>
      <c r="K30" s="14">
        <v>111.63</v>
      </c>
      <c r="L30" s="14">
        <v>136.85</v>
      </c>
      <c r="M30" s="54"/>
      <c r="N30" s="14">
        <v>67.758611782000003</v>
      </c>
      <c r="O30" s="31">
        <v>37.199665238000001</v>
      </c>
      <c r="P30" s="31" t="s">
        <v>27</v>
      </c>
      <c r="Q30" s="17" t="s">
        <v>27</v>
      </c>
      <c r="R30" s="38" t="s">
        <v>495</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v>0</v>
      </c>
      <c r="F31" s="15">
        <v>3.11</v>
      </c>
      <c r="G31" s="15">
        <v>1.69</v>
      </c>
      <c r="H31" s="15">
        <v>0.28000000000000003</v>
      </c>
      <c r="I31" s="14"/>
      <c r="J31" s="15">
        <v>3.49</v>
      </c>
      <c r="K31" s="15">
        <v>6.31</v>
      </c>
      <c r="L31" s="15">
        <v>10.88</v>
      </c>
      <c r="M31" s="54"/>
      <c r="N31" s="15">
        <v>29.511517297000001</v>
      </c>
      <c r="O31" s="15">
        <v>10.209385095</v>
      </c>
      <c r="P31" s="15" t="s">
        <v>26</v>
      </c>
      <c r="Q31" s="16" t="s">
        <v>26</v>
      </c>
      <c r="R31" s="37" t="s">
        <v>496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434</v>
      </c>
      <c r="D32" s="17" t="s">
        <v>435</v>
      </c>
      <c r="E32" s="17">
        <v>9</v>
      </c>
      <c r="F32" s="14">
        <v>156.80000000000001</v>
      </c>
      <c r="G32" s="14">
        <v>142.46</v>
      </c>
      <c r="H32" s="14">
        <v>128.13</v>
      </c>
      <c r="I32" s="14"/>
      <c r="J32" s="14">
        <v>177.88</v>
      </c>
      <c r="K32" s="14">
        <v>206.54</v>
      </c>
      <c r="L32" s="14">
        <v>252.91</v>
      </c>
      <c r="M32" s="54"/>
      <c r="N32" s="14">
        <v>59.763423133000003</v>
      </c>
      <c r="O32" s="31">
        <v>9.5829463109999988</v>
      </c>
      <c r="P32" s="31" t="s">
        <v>27</v>
      </c>
      <c r="Q32" s="17" t="s">
        <v>27</v>
      </c>
      <c r="R32" s="38" t="s">
        <v>497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v>0</v>
      </c>
      <c r="F33" s="15">
        <v>7.62</v>
      </c>
      <c r="G33" s="15">
        <v>5.35</v>
      </c>
      <c r="H33" s="15">
        <v>3.09</v>
      </c>
      <c r="I33" s="14"/>
      <c r="J33" s="15">
        <v>7.99</v>
      </c>
      <c r="K33" s="15">
        <v>12.51</v>
      </c>
      <c r="L33" s="15">
        <v>19.829999999999998</v>
      </c>
      <c r="M33" s="54"/>
      <c r="N33" s="15">
        <v>24.397259097999999</v>
      </c>
      <c r="O33" s="15">
        <v>309.98832571000003</v>
      </c>
      <c r="P33" s="15" t="s">
        <v>26</v>
      </c>
      <c r="Q33" s="16" t="s">
        <v>26</v>
      </c>
      <c r="R33" s="37" t="s">
        <v>498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9</v>
      </c>
      <c r="F34" s="14">
        <v>141.22999999999999</v>
      </c>
      <c r="G34" s="14">
        <v>116.87</v>
      </c>
      <c r="H34" s="14">
        <v>92.51</v>
      </c>
      <c r="I34" s="14"/>
      <c r="J34" s="14">
        <v>154.55000000000001</v>
      </c>
      <c r="K34" s="14">
        <v>203.26</v>
      </c>
      <c r="L34" s="14">
        <v>282.10000000000002</v>
      </c>
      <c r="M34" s="54"/>
      <c r="N34" s="14">
        <v>56.266532709000003</v>
      </c>
      <c r="O34" s="31">
        <v>103.98176829000001</v>
      </c>
      <c r="P34" s="31" t="s">
        <v>27</v>
      </c>
      <c r="Q34" s="17" t="s">
        <v>27</v>
      </c>
      <c r="R34" s="38" t="s">
        <v>499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0</v>
      </c>
      <c r="F35" s="15">
        <v>10.71</v>
      </c>
      <c r="G35" s="15">
        <v>8.6300000000000008</v>
      </c>
      <c r="H35" s="15">
        <v>6.55</v>
      </c>
      <c r="I35" s="14"/>
      <c r="J35" s="15">
        <v>11.23</v>
      </c>
      <c r="K35" s="15">
        <v>15.38</v>
      </c>
      <c r="L35" s="15">
        <v>22.1</v>
      </c>
      <c r="M35" s="54"/>
      <c r="N35" s="15">
        <v>25.155465153000002</v>
      </c>
      <c r="O35" s="15">
        <v>98.547402667</v>
      </c>
      <c r="P35" s="15" t="s">
        <v>26</v>
      </c>
      <c r="Q35" s="16" t="s">
        <v>26</v>
      </c>
      <c r="R35" s="37" t="s">
        <v>500</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0</v>
      </c>
      <c r="F36" s="14">
        <v>47.89</v>
      </c>
      <c r="G36" s="14">
        <v>43.08</v>
      </c>
      <c r="H36" s="14">
        <v>38.270000000000003</v>
      </c>
      <c r="I36" s="14"/>
      <c r="J36" s="14">
        <v>50.73</v>
      </c>
      <c r="K36" s="14">
        <v>60.34</v>
      </c>
      <c r="L36" s="14">
        <v>75.900000000000006</v>
      </c>
      <c r="M36" s="54"/>
      <c r="N36" s="14">
        <v>18.414254607</v>
      </c>
      <c r="O36" s="31">
        <v>1344.5497333000001</v>
      </c>
      <c r="P36" s="31" t="s">
        <v>26</v>
      </c>
      <c r="Q36" s="17" t="s">
        <v>26</v>
      </c>
      <c r="R36" s="38" t="s">
        <v>501</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60</v>
      </c>
      <c r="E37" s="16">
        <v>0</v>
      </c>
      <c r="F37" s="15">
        <v>48.4</v>
      </c>
      <c r="G37" s="15">
        <v>43.4</v>
      </c>
      <c r="H37" s="15">
        <v>38.409999999999997</v>
      </c>
      <c r="I37" s="14"/>
      <c r="J37" s="15">
        <v>51.11</v>
      </c>
      <c r="K37" s="15">
        <v>61.09</v>
      </c>
      <c r="L37" s="15">
        <v>77.239999999999995</v>
      </c>
      <c r="M37" s="54"/>
      <c r="N37" s="15">
        <v>17.325008857</v>
      </c>
      <c r="O37" s="15">
        <v>151.08775023999999</v>
      </c>
      <c r="P37" s="15" t="s">
        <v>26</v>
      </c>
      <c r="Q37" s="16" t="s">
        <v>26</v>
      </c>
      <c r="R37" s="37" t="s">
        <v>502</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441</v>
      </c>
      <c r="D38" s="17" t="s">
        <v>442</v>
      </c>
      <c r="E38" s="17">
        <v>0</v>
      </c>
      <c r="F38" s="14">
        <v>9.3800000000000008</v>
      </c>
      <c r="G38" s="14">
        <v>4.2699999999999996</v>
      </c>
      <c r="H38" s="14">
        <v>-0.82</v>
      </c>
      <c r="I38" s="14"/>
      <c r="J38" s="14">
        <v>10.43</v>
      </c>
      <c r="K38" s="14">
        <v>20.63</v>
      </c>
      <c r="L38" s="14">
        <v>37.14</v>
      </c>
      <c r="M38" s="54"/>
      <c r="N38" s="14">
        <v>9.1902785572999992</v>
      </c>
      <c r="O38" s="31">
        <v>4.0078545237999998</v>
      </c>
      <c r="P38" s="31" t="s">
        <v>26</v>
      </c>
      <c r="Q38" s="17" t="s">
        <v>26</v>
      </c>
      <c r="R38" s="38" t="s">
        <v>503</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61</v>
      </c>
      <c r="D39" s="16" t="s">
        <v>62</v>
      </c>
      <c r="E39" s="16">
        <v>0</v>
      </c>
      <c r="F39" s="15">
        <v>14.73</v>
      </c>
      <c r="G39" s="15">
        <v>10.49</v>
      </c>
      <c r="H39" s="15">
        <v>6.26</v>
      </c>
      <c r="I39" s="14"/>
      <c r="J39" s="15">
        <v>16.72</v>
      </c>
      <c r="K39" s="15">
        <v>25.18</v>
      </c>
      <c r="L39" s="15">
        <v>38.880000000000003</v>
      </c>
      <c r="M39" s="54"/>
      <c r="N39" s="15">
        <v>26.523953624000001</v>
      </c>
      <c r="O39" s="15">
        <v>133.72551042999999</v>
      </c>
      <c r="P39" s="15" t="s">
        <v>26</v>
      </c>
      <c r="Q39" s="16" t="s">
        <v>26</v>
      </c>
      <c r="R39" s="37" t="s">
        <v>504</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v>0</v>
      </c>
      <c r="F40" s="14">
        <v>14.09</v>
      </c>
      <c r="G40" s="14">
        <v>10.24</v>
      </c>
      <c r="H40" s="14">
        <v>6.39</v>
      </c>
      <c r="I40" s="14"/>
      <c r="J40" s="14">
        <v>15.26</v>
      </c>
      <c r="K40" s="14">
        <v>22.95</v>
      </c>
      <c r="L40" s="14">
        <v>35.4</v>
      </c>
      <c r="M40" s="54"/>
      <c r="N40" s="14">
        <v>22.887415988000001</v>
      </c>
      <c r="O40" s="31">
        <v>1561.4784757</v>
      </c>
      <c r="P40" s="31" t="s">
        <v>26</v>
      </c>
      <c r="Q40" s="17" t="s">
        <v>26</v>
      </c>
      <c r="R40" s="38" t="s">
        <v>505</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65</v>
      </c>
      <c r="D41" s="16" t="s">
        <v>66</v>
      </c>
      <c r="E41" s="16">
        <v>3</v>
      </c>
      <c r="F41" s="15">
        <v>5.29</v>
      </c>
      <c r="G41" s="15">
        <v>4.5</v>
      </c>
      <c r="H41" s="15">
        <v>3.71</v>
      </c>
      <c r="I41" s="14"/>
      <c r="J41" s="15">
        <v>5.71</v>
      </c>
      <c r="K41" s="15">
        <v>7.28</v>
      </c>
      <c r="L41" s="15">
        <v>9.82</v>
      </c>
      <c r="M41" s="54"/>
      <c r="N41" s="15">
        <v>19.984883311000001</v>
      </c>
      <c r="O41" s="15">
        <v>12.354128142</v>
      </c>
      <c r="P41" s="15" t="s">
        <v>27</v>
      </c>
      <c r="Q41" s="16" t="s">
        <v>26</v>
      </c>
      <c r="R41" s="37" t="s">
        <v>506</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455</v>
      </c>
      <c r="D42" s="17" t="s">
        <v>456</v>
      </c>
      <c r="E42" s="17">
        <v>7</v>
      </c>
      <c r="F42" s="14">
        <v>67.290000000000006</v>
      </c>
      <c r="G42" s="14">
        <v>60.34</v>
      </c>
      <c r="H42" s="14">
        <v>53.4</v>
      </c>
      <c r="I42" s="14"/>
      <c r="J42" s="14">
        <v>71.89</v>
      </c>
      <c r="K42" s="14">
        <v>85.77</v>
      </c>
      <c r="L42" s="14">
        <v>108.24</v>
      </c>
      <c r="M42" s="54"/>
      <c r="N42" s="14">
        <v>57.190876641000003</v>
      </c>
      <c r="O42" s="31">
        <v>5.5462991832999995</v>
      </c>
      <c r="P42" s="31" t="s">
        <v>26</v>
      </c>
      <c r="Q42" s="17" t="s">
        <v>27</v>
      </c>
      <c r="R42" s="38" t="s">
        <v>507</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0</v>
      </c>
      <c r="F43" s="15">
        <v>12.81</v>
      </c>
      <c r="G43" s="15">
        <v>10.87</v>
      </c>
      <c r="H43" s="15">
        <v>8.93</v>
      </c>
      <c r="I43" s="14"/>
      <c r="J43" s="15">
        <v>13.68</v>
      </c>
      <c r="K43" s="15">
        <v>17.55</v>
      </c>
      <c r="L43" s="15">
        <v>23.82</v>
      </c>
      <c r="M43" s="54"/>
      <c r="N43" s="15">
        <v>23.474576044999999</v>
      </c>
      <c r="O43" s="15">
        <v>44.692218905000004</v>
      </c>
      <c r="P43" s="15" t="s">
        <v>26</v>
      </c>
      <c r="Q43" s="16" t="s">
        <v>26</v>
      </c>
      <c r="R43" s="37" t="s">
        <v>508</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7</v>
      </c>
      <c r="F44" s="14">
        <v>41.3</v>
      </c>
      <c r="G44" s="14">
        <v>38.57</v>
      </c>
      <c r="H44" s="14">
        <v>35.85</v>
      </c>
      <c r="I44" s="14"/>
      <c r="J44" s="14">
        <v>44.34</v>
      </c>
      <c r="K44" s="14">
        <v>49.78</v>
      </c>
      <c r="L44" s="14">
        <v>58.6</v>
      </c>
      <c r="M44" s="54"/>
      <c r="N44" s="14">
        <v>45.424855786000002</v>
      </c>
      <c r="O44" s="31">
        <v>356.51337481000002</v>
      </c>
      <c r="P44" s="31" t="s">
        <v>27</v>
      </c>
      <c r="Q44" s="17" t="s">
        <v>27</v>
      </c>
      <c r="R44" s="38" t="s">
        <v>509</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71</v>
      </c>
      <c r="D45" s="16" t="s">
        <v>72</v>
      </c>
      <c r="E45" s="16">
        <v>0</v>
      </c>
      <c r="F45" s="15">
        <v>24.03</v>
      </c>
      <c r="G45" s="15">
        <v>20.07</v>
      </c>
      <c r="H45" s="15">
        <v>16.12</v>
      </c>
      <c r="I45" s="14"/>
      <c r="J45" s="15">
        <v>25.56</v>
      </c>
      <c r="K45" s="15">
        <v>33.46</v>
      </c>
      <c r="L45" s="15">
        <v>46.26</v>
      </c>
      <c r="M45" s="54"/>
      <c r="N45" s="15">
        <v>26.32846593</v>
      </c>
      <c r="O45" s="15">
        <v>36.828750762000006</v>
      </c>
      <c r="P45" s="15" t="s">
        <v>26</v>
      </c>
      <c r="Q45" s="16" t="s">
        <v>26</v>
      </c>
      <c r="R45" s="37" t="s">
        <v>510</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73</v>
      </c>
      <c r="D46" s="17" t="s">
        <v>74</v>
      </c>
      <c r="E46" s="17">
        <v>7</v>
      </c>
      <c r="F46" s="14">
        <v>142.5</v>
      </c>
      <c r="G46" s="14">
        <v>133.80000000000001</v>
      </c>
      <c r="H46" s="14">
        <v>125.1</v>
      </c>
      <c r="I46" s="14"/>
      <c r="J46" s="14">
        <v>151.25</v>
      </c>
      <c r="K46" s="14">
        <v>168.64</v>
      </c>
      <c r="L46" s="14">
        <v>196.78</v>
      </c>
      <c r="M46" s="54"/>
      <c r="N46" s="14">
        <v>71.876454648999996</v>
      </c>
      <c r="O46" s="31">
        <v>11.903729293</v>
      </c>
      <c r="P46" s="31" t="s">
        <v>27</v>
      </c>
      <c r="Q46" s="17" t="s">
        <v>27</v>
      </c>
      <c r="R46" s="38" t="s">
        <v>511</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75</v>
      </c>
      <c r="D47" s="16" t="s">
        <v>76</v>
      </c>
      <c r="E47" s="16">
        <v>0</v>
      </c>
      <c r="F47" s="15">
        <v>9.3800000000000008</v>
      </c>
      <c r="G47" s="15">
        <v>7.88</v>
      </c>
      <c r="H47" s="15">
        <v>6.38</v>
      </c>
      <c r="I47" s="14"/>
      <c r="J47" s="15">
        <v>9.92</v>
      </c>
      <c r="K47" s="15">
        <v>12.91</v>
      </c>
      <c r="L47" s="15">
        <v>17.760000000000002</v>
      </c>
      <c r="M47" s="54"/>
      <c r="N47" s="15">
        <v>26.69637329</v>
      </c>
      <c r="O47" s="15">
        <v>4.6416563809999998</v>
      </c>
      <c r="P47" s="15" t="s">
        <v>26</v>
      </c>
      <c r="Q47" s="16" t="s">
        <v>26</v>
      </c>
      <c r="R47" s="37" t="s">
        <v>512</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77</v>
      </c>
      <c r="D48" s="17" t="s">
        <v>78</v>
      </c>
      <c r="E48" s="17">
        <v>0</v>
      </c>
      <c r="F48" s="14">
        <v>6.2</v>
      </c>
      <c r="G48" s="14">
        <v>4.99</v>
      </c>
      <c r="H48" s="14">
        <v>3.78</v>
      </c>
      <c r="I48" s="14"/>
      <c r="J48" s="14">
        <v>6.51</v>
      </c>
      <c r="K48" s="14">
        <v>8.92</v>
      </c>
      <c r="L48" s="14">
        <v>12.83</v>
      </c>
      <c r="M48" s="54"/>
      <c r="N48" s="14">
        <v>22.486342925999999</v>
      </c>
      <c r="O48" s="31">
        <v>7.3597200475999998</v>
      </c>
      <c r="P48" s="31" t="s">
        <v>26</v>
      </c>
      <c r="Q48" s="17" t="s">
        <v>26</v>
      </c>
      <c r="R48" s="38" t="s">
        <v>513</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79</v>
      </c>
      <c r="D49" s="16" t="s">
        <v>80</v>
      </c>
      <c r="E49" s="16">
        <v>0</v>
      </c>
      <c r="F49" s="15">
        <v>11.11</v>
      </c>
      <c r="G49" s="15">
        <v>8.5299999999999994</v>
      </c>
      <c r="H49" s="15">
        <v>5.96</v>
      </c>
      <c r="I49" s="14"/>
      <c r="J49" s="15">
        <v>12.23</v>
      </c>
      <c r="K49" s="15">
        <v>17.37</v>
      </c>
      <c r="L49" s="15">
        <v>25.7</v>
      </c>
      <c r="M49" s="54"/>
      <c r="N49" s="15">
        <v>20.834308303</v>
      </c>
      <c r="O49" s="15">
        <v>16.280394142999999</v>
      </c>
      <c r="P49" s="15" t="s">
        <v>26</v>
      </c>
      <c r="Q49" s="16" t="s">
        <v>26</v>
      </c>
      <c r="R49" s="37" t="s">
        <v>514</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82</v>
      </c>
      <c r="E50" s="17">
        <v>0</v>
      </c>
      <c r="F50" s="14">
        <v>13.37</v>
      </c>
      <c r="G50" s="14">
        <v>11.35</v>
      </c>
      <c r="H50" s="14">
        <v>9.33</v>
      </c>
      <c r="I50" s="14"/>
      <c r="J50" s="14">
        <v>14.19</v>
      </c>
      <c r="K50" s="14">
        <v>18.22</v>
      </c>
      <c r="L50" s="14">
        <v>24.74</v>
      </c>
      <c r="M50" s="54"/>
      <c r="N50" s="14">
        <v>18.089805740999999</v>
      </c>
      <c r="O50" s="31">
        <v>392.81127143000003</v>
      </c>
      <c r="P50" s="31" t="s">
        <v>26</v>
      </c>
      <c r="Q50" s="17" t="s">
        <v>26</v>
      </c>
      <c r="R50" s="38" t="s">
        <v>515</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83</v>
      </c>
      <c r="E51" s="16">
        <v>0</v>
      </c>
      <c r="F51" s="15">
        <v>14.68</v>
      </c>
      <c r="G51" s="15">
        <v>12.19</v>
      </c>
      <c r="H51" s="15">
        <v>9.7100000000000009</v>
      </c>
      <c r="I51" s="14"/>
      <c r="J51" s="15">
        <v>15.6</v>
      </c>
      <c r="K51" s="15">
        <v>20.56</v>
      </c>
      <c r="L51" s="15">
        <v>28.6</v>
      </c>
      <c r="M51" s="54"/>
      <c r="N51" s="15">
        <v>17.446527127</v>
      </c>
      <c r="O51" s="15">
        <v>1693.2467846</v>
      </c>
      <c r="P51" s="15" t="s">
        <v>26</v>
      </c>
      <c r="Q51" s="16" t="s">
        <v>26</v>
      </c>
      <c r="R51" s="37" t="s">
        <v>516</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84</v>
      </c>
      <c r="D52" s="17" t="s">
        <v>85</v>
      </c>
      <c r="E52" s="17">
        <v>0</v>
      </c>
      <c r="F52" s="14">
        <v>17.88</v>
      </c>
      <c r="G52" s="14">
        <v>16.16</v>
      </c>
      <c r="H52" s="14">
        <v>14.45</v>
      </c>
      <c r="I52" s="14"/>
      <c r="J52" s="14">
        <v>18.5</v>
      </c>
      <c r="K52" s="14">
        <v>21.92</v>
      </c>
      <c r="L52" s="14">
        <v>27.46</v>
      </c>
      <c r="M52" s="54"/>
      <c r="N52" s="14">
        <v>21.659078545</v>
      </c>
      <c r="O52" s="31">
        <v>103.26281003999999</v>
      </c>
      <c r="P52" s="31" t="s">
        <v>26</v>
      </c>
      <c r="Q52" s="17" t="s">
        <v>26</v>
      </c>
      <c r="R52" s="38" t="s">
        <v>517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86</v>
      </c>
      <c r="D53" s="16" t="s">
        <v>87</v>
      </c>
      <c r="E53" s="16">
        <v>3</v>
      </c>
      <c r="F53" s="15">
        <v>14.47</v>
      </c>
      <c r="G53" s="15">
        <v>13.29</v>
      </c>
      <c r="H53" s="15">
        <v>12.12</v>
      </c>
      <c r="I53" s="14"/>
      <c r="J53" s="15">
        <v>14.94</v>
      </c>
      <c r="K53" s="15">
        <v>17.28</v>
      </c>
      <c r="L53" s="15">
        <v>21.07</v>
      </c>
      <c r="M53" s="54"/>
      <c r="N53" s="15">
        <v>44.781971016999996</v>
      </c>
      <c r="O53" s="15">
        <v>124.13981642</v>
      </c>
      <c r="P53" s="15" t="s">
        <v>27</v>
      </c>
      <c r="Q53" s="16" t="s">
        <v>26</v>
      </c>
      <c r="R53" s="37" t="s">
        <v>518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11</v>
      </c>
      <c r="D54" s="17" t="s">
        <v>88</v>
      </c>
      <c r="E54" s="17">
        <v>0</v>
      </c>
      <c r="F54" s="14">
        <v>16.760000000000002</v>
      </c>
      <c r="G54" s="14">
        <v>13.45</v>
      </c>
      <c r="H54" s="14">
        <v>10.14</v>
      </c>
      <c r="I54" s="14"/>
      <c r="J54" s="14">
        <v>17.579999999999998</v>
      </c>
      <c r="K54" s="14">
        <v>24.19</v>
      </c>
      <c r="L54" s="14">
        <v>34.9</v>
      </c>
      <c r="M54" s="54"/>
      <c r="N54" s="14">
        <v>18.652918634999999</v>
      </c>
      <c r="O54" s="31">
        <v>1446.3827477</v>
      </c>
      <c r="P54" s="31" t="s">
        <v>26</v>
      </c>
      <c r="Q54" s="17" t="s">
        <v>26</v>
      </c>
      <c r="R54" s="38" t="s">
        <v>519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89</v>
      </c>
      <c r="D55" s="16" t="s">
        <v>90</v>
      </c>
      <c r="E55" s="16">
        <v>0</v>
      </c>
      <c r="F55" s="15">
        <v>16.600000000000001</v>
      </c>
      <c r="G55" s="15">
        <v>15.69</v>
      </c>
      <c r="H55" s="15">
        <v>14.79</v>
      </c>
      <c r="I55" s="14"/>
      <c r="J55" s="15">
        <v>17.149999999999999</v>
      </c>
      <c r="K55" s="15">
        <v>18.95</v>
      </c>
      <c r="L55" s="15">
        <v>21.87</v>
      </c>
      <c r="M55" s="54"/>
      <c r="N55" s="15">
        <v>30.996504213000001</v>
      </c>
      <c r="O55" s="15">
        <v>6.6276246190000005</v>
      </c>
      <c r="P55" s="15" t="s">
        <v>26</v>
      </c>
      <c r="Q55" s="16" t="s">
        <v>26</v>
      </c>
      <c r="R55" s="37" t="s">
        <v>520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91</v>
      </c>
      <c r="D56" s="17" t="s">
        <v>92</v>
      </c>
      <c r="E56" s="17">
        <v>0</v>
      </c>
      <c r="F56" s="14">
        <v>3.22</v>
      </c>
      <c r="G56" s="14">
        <v>1.65</v>
      </c>
      <c r="H56" s="14">
        <v>0.09</v>
      </c>
      <c r="I56" s="14"/>
      <c r="J56" s="14">
        <v>3.73</v>
      </c>
      <c r="K56" s="14">
        <v>6.85</v>
      </c>
      <c r="L56" s="14">
        <v>11.9</v>
      </c>
      <c r="M56" s="54"/>
      <c r="N56" s="14">
        <v>36.023184960000002</v>
      </c>
      <c r="O56" s="31">
        <v>24.201726190000002</v>
      </c>
      <c r="P56" s="31" t="s">
        <v>26</v>
      </c>
      <c r="Q56" s="17" t="s">
        <v>26</v>
      </c>
      <c r="R56" s="38" t="s">
        <v>521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93</v>
      </c>
      <c r="D57" s="16" t="s">
        <v>94</v>
      </c>
      <c r="E57" s="16">
        <v>0</v>
      </c>
      <c r="F57" s="15">
        <v>18.32</v>
      </c>
      <c r="G57" s="15">
        <v>16.86</v>
      </c>
      <c r="H57" s="15">
        <v>15.4</v>
      </c>
      <c r="I57" s="14"/>
      <c r="J57" s="15">
        <v>19.079999999999998</v>
      </c>
      <c r="K57" s="15">
        <v>21.99</v>
      </c>
      <c r="L57" s="15">
        <v>26.71</v>
      </c>
      <c r="M57" s="54"/>
      <c r="N57" s="15">
        <v>30.702245885</v>
      </c>
      <c r="O57" s="15">
        <v>91.246352094999992</v>
      </c>
      <c r="P57" s="15" t="s">
        <v>26</v>
      </c>
      <c r="Q57" s="16" t="s">
        <v>26</v>
      </c>
      <c r="R57" s="37" t="s">
        <v>522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95</v>
      </c>
      <c r="D58" s="17" t="s">
        <v>96</v>
      </c>
      <c r="E58" s="17">
        <v>7</v>
      </c>
      <c r="F58" s="14">
        <v>26.2</v>
      </c>
      <c r="G58" s="14">
        <v>23.53</v>
      </c>
      <c r="H58" s="14">
        <v>20.87</v>
      </c>
      <c r="I58" s="14"/>
      <c r="J58" s="14">
        <v>27.13</v>
      </c>
      <c r="K58" s="14">
        <v>32.450000000000003</v>
      </c>
      <c r="L58" s="14">
        <v>41.06</v>
      </c>
      <c r="M58" s="54"/>
      <c r="N58" s="14">
        <v>64.136801160999994</v>
      </c>
      <c r="O58" s="31">
        <v>11.923053139</v>
      </c>
      <c r="P58" s="31" t="s">
        <v>26</v>
      </c>
      <c r="Q58" s="17" t="s">
        <v>27</v>
      </c>
      <c r="R58" s="38" t="s">
        <v>523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97</v>
      </c>
      <c r="D59" s="16" t="s">
        <v>98</v>
      </c>
      <c r="E59" s="16">
        <v>0</v>
      </c>
      <c r="F59" s="15">
        <v>55.18</v>
      </c>
      <c r="G59" s="15">
        <v>44.16</v>
      </c>
      <c r="H59" s="15">
        <v>33.14</v>
      </c>
      <c r="I59" s="14"/>
      <c r="J59" s="15">
        <v>60.09</v>
      </c>
      <c r="K59" s="15">
        <v>82.12</v>
      </c>
      <c r="L59" s="15">
        <v>117.78</v>
      </c>
      <c r="M59" s="54"/>
      <c r="N59" s="15">
        <v>23.203736807999999</v>
      </c>
      <c r="O59" s="15">
        <v>1665.1644965999999</v>
      </c>
      <c r="P59" s="15" t="s">
        <v>26</v>
      </c>
      <c r="Q59" s="16" t="s">
        <v>26</v>
      </c>
      <c r="R59" s="37" t="s">
        <v>524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99</v>
      </c>
      <c r="D60" s="17" t="s">
        <v>100</v>
      </c>
      <c r="E60" s="17">
        <v>7</v>
      </c>
      <c r="F60" s="14">
        <v>20.95</v>
      </c>
      <c r="G60" s="14">
        <v>19.579999999999998</v>
      </c>
      <c r="H60" s="14">
        <v>18.22</v>
      </c>
      <c r="I60" s="14"/>
      <c r="J60" s="14">
        <v>21.96</v>
      </c>
      <c r="K60" s="14">
        <v>24.68</v>
      </c>
      <c r="L60" s="14">
        <v>29.09</v>
      </c>
      <c r="M60" s="54"/>
      <c r="N60" s="14">
        <v>53.750292162000001</v>
      </c>
      <c r="O60" s="31">
        <v>233.69837286000001</v>
      </c>
      <c r="P60" s="31" t="s">
        <v>27</v>
      </c>
      <c r="Q60" s="17" t="s">
        <v>27</v>
      </c>
      <c r="R60" s="38" t="s">
        <v>525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101</v>
      </c>
      <c r="D61" s="16" t="s">
        <v>102</v>
      </c>
      <c r="E61" s="16">
        <v>0</v>
      </c>
      <c r="F61" s="15">
        <v>4.28</v>
      </c>
      <c r="G61" s="15">
        <v>3.28</v>
      </c>
      <c r="H61" s="15">
        <v>2.2799999999999998</v>
      </c>
      <c r="I61" s="14"/>
      <c r="J61" s="15">
        <v>4.8600000000000003</v>
      </c>
      <c r="K61" s="15">
        <v>6.85</v>
      </c>
      <c r="L61" s="15">
        <v>10.08</v>
      </c>
      <c r="M61" s="54"/>
      <c r="N61" s="15">
        <v>21.600111109</v>
      </c>
      <c r="O61" s="15">
        <v>11.826732857000001</v>
      </c>
      <c r="P61" s="15" t="s">
        <v>26</v>
      </c>
      <c r="Q61" s="16" t="s">
        <v>26</v>
      </c>
      <c r="R61" s="37" t="s">
        <v>526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103</v>
      </c>
      <c r="D62" s="17" t="s">
        <v>104</v>
      </c>
      <c r="E62" s="17">
        <v>0</v>
      </c>
      <c r="F62" s="14">
        <v>0.73</v>
      </c>
      <c r="G62" s="14">
        <v>0.28999999999999998</v>
      </c>
      <c r="H62" s="14">
        <v>-0.14000000000000001</v>
      </c>
      <c r="I62" s="14"/>
      <c r="J62" s="14">
        <v>0.94</v>
      </c>
      <c r="K62" s="14">
        <v>1.81</v>
      </c>
      <c r="L62" s="14">
        <v>3.22</v>
      </c>
      <c r="M62" s="54"/>
      <c r="N62" s="14">
        <v>31.228164529000001</v>
      </c>
      <c r="O62" s="31">
        <v>24.520588143000001</v>
      </c>
      <c r="P62" s="31" t="s">
        <v>26</v>
      </c>
      <c r="Q62" s="17" t="s">
        <v>26</v>
      </c>
      <c r="R62" s="38" t="s">
        <v>527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105</v>
      </c>
      <c r="D63" s="16" t="s">
        <v>106</v>
      </c>
      <c r="E63" s="16">
        <v>7</v>
      </c>
      <c r="F63" s="15">
        <v>11.24</v>
      </c>
      <c r="G63" s="15">
        <v>11.01</v>
      </c>
      <c r="H63" s="15">
        <v>10.78</v>
      </c>
      <c r="I63" s="14"/>
      <c r="J63" s="15">
        <v>11.44</v>
      </c>
      <c r="K63" s="15">
        <v>11.89</v>
      </c>
      <c r="L63" s="15">
        <v>12.63</v>
      </c>
      <c r="M63" s="54"/>
      <c r="N63" s="15">
        <v>58.789385193999998</v>
      </c>
      <c r="O63" s="15">
        <v>60.948856048000003</v>
      </c>
      <c r="P63" s="15" t="s">
        <v>27</v>
      </c>
      <c r="Q63" s="16" t="s">
        <v>27</v>
      </c>
      <c r="R63" s="37" t="s">
        <v>528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107</v>
      </c>
      <c r="D64" s="17" t="s">
        <v>108</v>
      </c>
      <c r="E64" s="17">
        <v>0</v>
      </c>
      <c r="F64" s="14">
        <v>6.72</v>
      </c>
      <c r="G64" s="14">
        <v>4.29</v>
      </c>
      <c r="H64" s="14">
        <v>1.86</v>
      </c>
      <c r="I64" s="14"/>
      <c r="J64" s="14">
        <v>7.44</v>
      </c>
      <c r="K64" s="14">
        <v>12.29</v>
      </c>
      <c r="L64" s="14">
        <v>20.14</v>
      </c>
      <c r="M64" s="54"/>
      <c r="N64" s="14">
        <v>23.293709324000002</v>
      </c>
      <c r="O64" s="31">
        <v>178.68313838</v>
      </c>
      <c r="P64" s="31" t="s">
        <v>26</v>
      </c>
      <c r="Q64" s="17" t="s">
        <v>26</v>
      </c>
      <c r="R64" s="38" t="s">
        <v>529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109</v>
      </c>
      <c r="D65" s="16" t="s">
        <v>110</v>
      </c>
      <c r="E65" s="16">
        <v>0</v>
      </c>
      <c r="F65" s="15">
        <v>10.029999999999999</v>
      </c>
      <c r="G65" s="15">
        <v>9.25</v>
      </c>
      <c r="H65" s="15">
        <v>8.4700000000000006</v>
      </c>
      <c r="I65" s="14"/>
      <c r="J65" s="15">
        <v>10.45</v>
      </c>
      <c r="K65" s="15">
        <v>12</v>
      </c>
      <c r="L65" s="15">
        <v>14.52</v>
      </c>
      <c r="M65" s="54"/>
      <c r="N65" s="15">
        <v>22.031195377</v>
      </c>
      <c r="O65" s="15">
        <v>248.78803210000001</v>
      </c>
      <c r="P65" s="15" t="s">
        <v>26</v>
      </c>
      <c r="Q65" s="16" t="s">
        <v>26</v>
      </c>
      <c r="R65" s="37" t="s">
        <v>530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531</v>
      </c>
      <c r="D66" s="17" t="s">
        <v>532</v>
      </c>
      <c r="E66" s="17">
        <v>10</v>
      </c>
      <c r="F66" s="14">
        <v>121.54</v>
      </c>
      <c r="G66" s="14">
        <v>107.93</v>
      </c>
      <c r="H66" s="14">
        <v>94.33</v>
      </c>
      <c r="I66" s="14"/>
      <c r="J66" s="14">
        <v>129.09</v>
      </c>
      <c r="K66" s="14">
        <v>156.29</v>
      </c>
      <c r="L66" s="14">
        <v>200.31</v>
      </c>
      <c r="M66" s="54"/>
      <c r="N66" s="14">
        <v>72.889561559000001</v>
      </c>
      <c r="O66" s="31">
        <v>1.1574154490000002</v>
      </c>
      <c r="P66" s="31" t="s">
        <v>27</v>
      </c>
      <c r="Q66" s="17" t="s">
        <v>27</v>
      </c>
      <c r="R66" s="38" t="s">
        <v>533</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534</v>
      </c>
      <c r="D67" s="16" t="s">
        <v>535</v>
      </c>
      <c r="E67" s="16">
        <v>10</v>
      </c>
      <c r="F67" s="15">
        <v>109.65</v>
      </c>
      <c r="G67" s="15">
        <v>101.45</v>
      </c>
      <c r="H67" s="15">
        <v>93.25</v>
      </c>
      <c r="I67" s="14"/>
      <c r="J67" s="15">
        <v>113.2</v>
      </c>
      <c r="K67" s="15">
        <v>129.59</v>
      </c>
      <c r="L67" s="15">
        <v>156.11000000000001</v>
      </c>
      <c r="M67" s="54"/>
      <c r="N67" s="15">
        <v>60.591230484999997</v>
      </c>
      <c r="O67" s="15">
        <v>2.9247902114</v>
      </c>
      <c r="P67" s="15" t="s">
        <v>27</v>
      </c>
      <c r="Q67" s="16" t="s">
        <v>27</v>
      </c>
      <c r="R67" s="37" t="s">
        <v>536</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464</v>
      </c>
      <c r="D68" s="17" t="s">
        <v>465</v>
      </c>
      <c r="E68" s="17">
        <v>7</v>
      </c>
      <c r="F68" s="14">
        <v>80.02</v>
      </c>
      <c r="G68" s="14">
        <v>74.599999999999994</v>
      </c>
      <c r="H68" s="14">
        <v>69.180000000000007</v>
      </c>
      <c r="I68" s="14"/>
      <c r="J68" s="14">
        <v>85.8</v>
      </c>
      <c r="K68" s="14">
        <v>96.63</v>
      </c>
      <c r="L68" s="14">
        <v>114.15</v>
      </c>
      <c r="M68" s="54"/>
      <c r="N68" s="14">
        <v>62.830275714000003</v>
      </c>
      <c r="O68" s="31">
        <v>3.8818178286</v>
      </c>
      <c r="P68" s="31" t="s">
        <v>27</v>
      </c>
      <c r="Q68" s="17" t="s">
        <v>27</v>
      </c>
      <c r="R68" s="38" t="s">
        <v>537</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111</v>
      </c>
      <c r="D69" s="16" t="s">
        <v>112</v>
      </c>
      <c r="E69" s="16">
        <v>0</v>
      </c>
      <c r="F69" s="15">
        <v>1.68</v>
      </c>
      <c r="G69" s="15">
        <v>1.17</v>
      </c>
      <c r="H69" s="15">
        <v>0.67</v>
      </c>
      <c r="I69" s="14"/>
      <c r="J69" s="15">
        <v>1.91</v>
      </c>
      <c r="K69" s="15">
        <v>2.91</v>
      </c>
      <c r="L69" s="15">
        <v>4.54</v>
      </c>
      <c r="M69" s="54"/>
      <c r="N69" s="15">
        <v>23.267955502</v>
      </c>
      <c r="O69" s="15">
        <v>178.79730562</v>
      </c>
      <c r="P69" s="15" t="s">
        <v>26</v>
      </c>
      <c r="Q69" s="16" t="s">
        <v>26</v>
      </c>
      <c r="R69" s="37" t="s">
        <v>538</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113</v>
      </c>
      <c r="D70" s="17" t="s">
        <v>114</v>
      </c>
      <c r="E70" s="17">
        <v>0</v>
      </c>
      <c r="F70" s="14" t="s">
        <v>115</v>
      </c>
      <c r="G70" s="14" t="s">
        <v>115</v>
      </c>
      <c r="H70" s="14" t="s">
        <v>115</v>
      </c>
      <c r="I70" s="14"/>
      <c r="J70" s="14" t="s">
        <v>115</v>
      </c>
      <c r="K70" s="14" t="s">
        <v>115</v>
      </c>
      <c r="L70" s="14" t="s">
        <v>115</v>
      </c>
      <c r="M70" s="54"/>
      <c r="N70" s="14" t="s">
        <v>115</v>
      </c>
      <c r="O70" s="31" t="s">
        <v>115</v>
      </c>
      <c r="P70" s="31" t="s">
        <v>115</v>
      </c>
      <c r="Q70" s="17" t="s">
        <v>115</v>
      </c>
      <c r="R70" s="38" t="s">
        <v>116</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117</v>
      </c>
      <c r="D71" s="16" t="s">
        <v>118</v>
      </c>
      <c r="E71" s="16">
        <v>0</v>
      </c>
      <c r="F71" s="15">
        <v>48.95</v>
      </c>
      <c r="G71" s="15">
        <v>42.74</v>
      </c>
      <c r="H71" s="15">
        <v>36.53</v>
      </c>
      <c r="I71" s="14"/>
      <c r="J71" s="15">
        <v>50.48</v>
      </c>
      <c r="K71" s="15">
        <v>62.89</v>
      </c>
      <c r="L71" s="15">
        <v>82.99</v>
      </c>
      <c r="M71" s="54"/>
      <c r="N71" s="15">
        <v>26.715095259999998</v>
      </c>
      <c r="O71" s="15">
        <v>418.51684624000001</v>
      </c>
      <c r="P71" s="15" t="s">
        <v>26</v>
      </c>
      <c r="Q71" s="16" t="s">
        <v>26</v>
      </c>
      <c r="R71" s="37" t="s">
        <v>539</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119</v>
      </c>
      <c r="D72" s="17" t="s">
        <v>120</v>
      </c>
      <c r="E72" s="17">
        <v>0</v>
      </c>
      <c r="F72" s="14">
        <v>14.61</v>
      </c>
      <c r="G72" s="14">
        <v>13.12</v>
      </c>
      <c r="H72" s="14">
        <v>11.64</v>
      </c>
      <c r="I72" s="14"/>
      <c r="J72" s="14">
        <v>15.12</v>
      </c>
      <c r="K72" s="14">
        <v>18.079999999999998</v>
      </c>
      <c r="L72" s="14">
        <v>22.88</v>
      </c>
      <c r="M72" s="54"/>
      <c r="N72" s="14">
        <v>17.969026106000001</v>
      </c>
      <c r="O72" s="31">
        <v>490.67042185999998</v>
      </c>
      <c r="P72" s="31" t="s">
        <v>26</v>
      </c>
      <c r="Q72" s="17" t="s">
        <v>26</v>
      </c>
      <c r="R72" s="38" t="s">
        <v>540</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121</v>
      </c>
      <c r="D73" s="16" t="s">
        <v>122</v>
      </c>
      <c r="E73" s="16">
        <v>0</v>
      </c>
      <c r="F73" s="15">
        <v>2.34</v>
      </c>
      <c r="G73" s="15">
        <v>1.37</v>
      </c>
      <c r="H73" s="15">
        <v>0.4</v>
      </c>
      <c r="I73" s="14"/>
      <c r="J73" s="15">
        <v>2.68</v>
      </c>
      <c r="K73" s="15">
        <v>4.6100000000000003</v>
      </c>
      <c r="L73" s="15">
        <v>7.74</v>
      </c>
      <c r="M73" s="54"/>
      <c r="N73" s="15">
        <v>18.390118965999999</v>
      </c>
      <c r="O73" s="15">
        <v>240.77863119</v>
      </c>
      <c r="P73" s="15" t="s">
        <v>26</v>
      </c>
      <c r="Q73" s="16" t="s">
        <v>26</v>
      </c>
      <c r="R73" s="37" t="s">
        <v>541</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123</v>
      </c>
      <c r="D74" s="17" t="s">
        <v>124</v>
      </c>
      <c r="E74" s="17">
        <v>0</v>
      </c>
      <c r="F74" s="14">
        <v>42.71</v>
      </c>
      <c r="G74" s="14">
        <v>38.79</v>
      </c>
      <c r="H74" s="14">
        <v>34.869999999999997</v>
      </c>
      <c r="I74" s="14"/>
      <c r="J74" s="14">
        <v>44.18</v>
      </c>
      <c r="K74" s="14">
        <v>52.01</v>
      </c>
      <c r="L74" s="14">
        <v>64.69</v>
      </c>
      <c r="M74" s="54"/>
      <c r="N74" s="14">
        <v>27.789864628</v>
      </c>
      <c r="O74" s="31">
        <v>124.84986257</v>
      </c>
      <c r="P74" s="31" t="s">
        <v>26</v>
      </c>
      <c r="Q74" s="17" t="s">
        <v>26</v>
      </c>
      <c r="R74" s="38" t="s">
        <v>542</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125</v>
      </c>
      <c r="D75" s="16" t="s">
        <v>126</v>
      </c>
      <c r="E75" s="16">
        <v>0</v>
      </c>
      <c r="F75" s="15">
        <v>4.34</v>
      </c>
      <c r="G75" s="15">
        <v>3.41</v>
      </c>
      <c r="H75" s="15">
        <v>2.4900000000000002</v>
      </c>
      <c r="I75" s="14"/>
      <c r="J75" s="15">
        <v>4.5999999999999996</v>
      </c>
      <c r="K75" s="15">
        <v>6.44</v>
      </c>
      <c r="L75" s="15">
        <v>9.43</v>
      </c>
      <c r="M75" s="54"/>
      <c r="N75" s="15">
        <v>23.962919399</v>
      </c>
      <c r="O75" s="15">
        <v>46.425344285999998</v>
      </c>
      <c r="P75" s="15" t="s">
        <v>26</v>
      </c>
      <c r="Q75" s="16" t="s">
        <v>26</v>
      </c>
      <c r="R75" s="37" t="s">
        <v>543</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127</v>
      </c>
      <c r="D76" s="17" t="s">
        <v>128</v>
      </c>
      <c r="E76" s="17">
        <v>0</v>
      </c>
      <c r="F76" s="14">
        <v>26</v>
      </c>
      <c r="G76" s="14">
        <v>21.14</v>
      </c>
      <c r="H76" s="14">
        <v>16.28</v>
      </c>
      <c r="I76" s="14"/>
      <c r="J76" s="14">
        <v>28.09</v>
      </c>
      <c r="K76" s="14">
        <v>37.799999999999997</v>
      </c>
      <c r="L76" s="14">
        <v>53.52</v>
      </c>
      <c r="M76" s="54"/>
      <c r="N76" s="14">
        <v>33.621741391</v>
      </c>
      <c r="O76" s="31">
        <v>198.88620648</v>
      </c>
      <c r="P76" s="31" t="s">
        <v>26</v>
      </c>
      <c r="Q76" s="17" t="s">
        <v>26</v>
      </c>
      <c r="R76" s="38" t="s">
        <v>544</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129</v>
      </c>
      <c r="D77" s="16" t="s">
        <v>130</v>
      </c>
      <c r="E77" s="16">
        <v>0</v>
      </c>
      <c r="F77" s="15">
        <v>0.86</v>
      </c>
      <c r="G77" s="15">
        <v>0.52</v>
      </c>
      <c r="H77" s="15">
        <v>0.19</v>
      </c>
      <c r="I77" s="14"/>
      <c r="J77" s="15">
        <v>0.97</v>
      </c>
      <c r="K77" s="15">
        <v>1.63</v>
      </c>
      <c r="L77" s="15">
        <v>2.71</v>
      </c>
      <c r="M77" s="54"/>
      <c r="N77" s="15">
        <v>22.767557304</v>
      </c>
      <c r="O77" s="15">
        <v>31.166814619</v>
      </c>
      <c r="P77" s="15" t="s">
        <v>26</v>
      </c>
      <c r="Q77" s="16" t="s">
        <v>26</v>
      </c>
      <c r="R77" s="37" t="s">
        <v>545</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131</v>
      </c>
      <c r="D78" s="17" t="s">
        <v>132</v>
      </c>
      <c r="E78" s="17">
        <v>0</v>
      </c>
      <c r="F78" s="14">
        <v>16.97</v>
      </c>
      <c r="G78" s="14">
        <v>11.11</v>
      </c>
      <c r="H78" s="14">
        <v>5.26</v>
      </c>
      <c r="I78" s="14"/>
      <c r="J78" s="14">
        <v>19.09</v>
      </c>
      <c r="K78" s="14">
        <v>30.79</v>
      </c>
      <c r="L78" s="14">
        <v>49.73</v>
      </c>
      <c r="M78" s="54"/>
      <c r="N78" s="14">
        <v>19.653046518</v>
      </c>
      <c r="O78" s="31">
        <v>443.63223109999996</v>
      </c>
      <c r="P78" s="31" t="s">
        <v>26</v>
      </c>
      <c r="Q78" s="17" t="s">
        <v>26</v>
      </c>
      <c r="R78" s="38" t="s">
        <v>546</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131</v>
      </c>
      <c r="D79" s="16" t="s">
        <v>133</v>
      </c>
      <c r="E79" s="16">
        <v>0</v>
      </c>
      <c r="F79" s="15">
        <v>16.38</v>
      </c>
      <c r="G79" s="15">
        <v>10.99</v>
      </c>
      <c r="H79" s="15">
        <v>5.6</v>
      </c>
      <c r="I79" s="14"/>
      <c r="J79" s="15">
        <v>18.72</v>
      </c>
      <c r="K79" s="15">
        <v>29.49</v>
      </c>
      <c r="L79" s="15">
        <v>46.92</v>
      </c>
      <c r="M79" s="54"/>
      <c r="N79" s="15">
        <v>19.858916279999999</v>
      </c>
      <c r="O79" s="15">
        <v>17.192827762</v>
      </c>
      <c r="P79" s="15" t="s">
        <v>26</v>
      </c>
      <c r="Q79" s="16" t="s">
        <v>26</v>
      </c>
      <c r="R79" s="37" t="s">
        <v>547</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134</v>
      </c>
      <c r="D80" s="17" t="s">
        <v>135</v>
      </c>
      <c r="E80" s="17">
        <v>0</v>
      </c>
      <c r="F80" s="14">
        <v>3.09</v>
      </c>
      <c r="G80" s="14">
        <v>1.91</v>
      </c>
      <c r="H80" s="14">
        <v>0.74</v>
      </c>
      <c r="I80" s="14"/>
      <c r="J80" s="14">
        <v>3.34</v>
      </c>
      <c r="K80" s="14">
        <v>5.68</v>
      </c>
      <c r="L80" s="14">
        <v>9.4700000000000006</v>
      </c>
      <c r="M80" s="54"/>
      <c r="N80" s="14">
        <v>33.170575366999998</v>
      </c>
      <c r="O80" s="31">
        <v>9.1433782381000004</v>
      </c>
      <c r="P80" s="31" t="s">
        <v>26</v>
      </c>
      <c r="Q80" s="17" t="s">
        <v>26</v>
      </c>
      <c r="R80" s="38" t="s">
        <v>548</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136</v>
      </c>
      <c r="D81" s="16" t="s">
        <v>137</v>
      </c>
      <c r="E81" s="16">
        <v>7</v>
      </c>
      <c r="F81" s="15">
        <v>19.260000000000002</v>
      </c>
      <c r="G81" s="15">
        <v>18.55</v>
      </c>
      <c r="H81" s="15">
        <v>17.850000000000001</v>
      </c>
      <c r="I81" s="14"/>
      <c r="J81" s="15">
        <v>19.73</v>
      </c>
      <c r="K81" s="15">
        <v>21.13</v>
      </c>
      <c r="L81" s="15">
        <v>23.41</v>
      </c>
      <c r="M81" s="54"/>
      <c r="N81" s="15">
        <v>55.472170323999997</v>
      </c>
      <c r="O81" s="15">
        <v>16.695582667</v>
      </c>
      <c r="P81" s="15" t="s">
        <v>27</v>
      </c>
      <c r="Q81" s="16" t="s">
        <v>27</v>
      </c>
      <c r="R81" s="37" t="s">
        <v>549</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138</v>
      </c>
      <c r="D82" s="17" t="s">
        <v>139</v>
      </c>
      <c r="E82" s="17">
        <v>0</v>
      </c>
      <c r="F82" s="14">
        <v>4.54</v>
      </c>
      <c r="G82" s="14">
        <v>3.18</v>
      </c>
      <c r="H82" s="14">
        <v>1.83</v>
      </c>
      <c r="I82" s="14"/>
      <c r="J82" s="14">
        <v>4.84</v>
      </c>
      <c r="K82" s="14">
        <v>7.54</v>
      </c>
      <c r="L82" s="14">
        <v>11.92</v>
      </c>
      <c r="M82" s="54"/>
      <c r="N82" s="14">
        <v>22.29223374</v>
      </c>
      <c r="O82" s="31">
        <v>48.876964952000002</v>
      </c>
      <c r="P82" s="31" t="s">
        <v>26</v>
      </c>
      <c r="Q82" s="17" t="s">
        <v>26</v>
      </c>
      <c r="R82" s="38" t="s">
        <v>550</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140</v>
      </c>
      <c r="D83" s="16" t="s">
        <v>141</v>
      </c>
      <c r="E83" s="16">
        <v>0</v>
      </c>
      <c r="F83" s="15">
        <v>10.45</v>
      </c>
      <c r="G83" s="15">
        <v>8.44</v>
      </c>
      <c r="H83" s="15">
        <v>6.43</v>
      </c>
      <c r="I83" s="14"/>
      <c r="J83" s="15">
        <v>10.86</v>
      </c>
      <c r="K83" s="15">
        <v>14.87</v>
      </c>
      <c r="L83" s="15">
        <v>21.36</v>
      </c>
      <c r="M83" s="54"/>
      <c r="N83" s="15">
        <v>21.724211961000002</v>
      </c>
      <c r="O83" s="15">
        <v>19.886104381000003</v>
      </c>
      <c r="P83" s="15" t="s">
        <v>26</v>
      </c>
      <c r="Q83" s="16" t="s">
        <v>26</v>
      </c>
      <c r="R83" s="37" t="s">
        <v>551</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142</v>
      </c>
      <c r="D84" s="17" t="s">
        <v>143</v>
      </c>
      <c r="E84" s="17">
        <v>0</v>
      </c>
      <c r="F84" s="14">
        <v>8.51</v>
      </c>
      <c r="G84" s="14">
        <v>6.63</v>
      </c>
      <c r="H84" s="14">
        <v>4.76</v>
      </c>
      <c r="I84" s="14"/>
      <c r="J84" s="14">
        <v>9.3000000000000007</v>
      </c>
      <c r="K84" s="14">
        <v>13.04</v>
      </c>
      <c r="L84" s="14">
        <v>19.100000000000001</v>
      </c>
      <c r="M84" s="54"/>
      <c r="N84" s="14">
        <v>30.742753081</v>
      </c>
      <c r="O84" s="31">
        <v>183.77692833</v>
      </c>
      <c r="P84" s="31" t="s">
        <v>26</v>
      </c>
      <c r="Q84" s="17" t="s">
        <v>26</v>
      </c>
      <c r="R84" s="38" t="s">
        <v>552</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144</v>
      </c>
      <c r="D85" s="16" t="s">
        <v>145</v>
      </c>
      <c r="E85" s="16">
        <v>0</v>
      </c>
      <c r="F85" s="15">
        <v>5.2</v>
      </c>
      <c r="G85" s="15">
        <v>2.08</v>
      </c>
      <c r="H85" s="15">
        <v>-1.02</v>
      </c>
      <c r="I85" s="14"/>
      <c r="J85" s="15">
        <v>5.76</v>
      </c>
      <c r="K85" s="15">
        <v>11.98</v>
      </c>
      <c r="L85" s="15">
        <v>22.05</v>
      </c>
      <c r="M85" s="54"/>
      <c r="N85" s="15">
        <v>23.329732070999999</v>
      </c>
      <c r="O85" s="15">
        <v>235.78470248000002</v>
      </c>
      <c r="P85" s="15" t="s">
        <v>26</v>
      </c>
      <c r="Q85" s="16" t="s">
        <v>26</v>
      </c>
      <c r="R85" s="37" t="s">
        <v>553</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146</v>
      </c>
      <c r="D86" s="17" t="s">
        <v>147</v>
      </c>
      <c r="E86" s="17">
        <v>9</v>
      </c>
      <c r="F86" s="14">
        <v>223.26</v>
      </c>
      <c r="G86" s="14">
        <v>207.79</v>
      </c>
      <c r="H86" s="14">
        <v>192.33</v>
      </c>
      <c r="I86" s="14"/>
      <c r="J86" s="14">
        <v>237.71</v>
      </c>
      <c r="K86" s="14">
        <v>268.63</v>
      </c>
      <c r="L86" s="14">
        <v>318.66000000000003</v>
      </c>
      <c r="M86" s="54"/>
      <c r="N86" s="14">
        <v>70.051555841999999</v>
      </c>
      <c r="O86" s="31">
        <v>11.489436138999999</v>
      </c>
      <c r="P86" s="31" t="s">
        <v>27</v>
      </c>
      <c r="Q86" s="17" t="s">
        <v>27</v>
      </c>
      <c r="R86" s="38" t="s">
        <v>554</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148</v>
      </c>
      <c r="D87" s="16" t="s">
        <v>149</v>
      </c>
      <c r="E87" s="16">
        <v>4</v>
      </c>
      <c r="F87" s="15">
        <v>150</v>
      </c>
      <c r="G87" s="15" t="s">
        <v>115</v>
      </c>
      <c r="H87" s="15" t="s">
        <v>115</v>
      </c>
      <c r="I87" s="14"/>
      <c r="J87" s="15" t="s">
        <v>115</v>
      </c>
      <c r="K87" s="15" t="s">
        <v>115</v>
      </c>
      <c r="L87" s="15" t="s">
        <v>115</v>
      </c>
      <c r="M87" s="54"/>
      <c r="N87" s="15">
        <v>94.064508982000007</v>
      </c>
      <c r="O87" s="15">
        <v>1.0764285713999999</v>
      </c>
      <c r="P87" s="15" t="s">
        <v>26</v>
      </c>
      <c r="Q87" s="16" t="s">
        <v>27</v>
      </c>
      <c r="R87" s="37" t="s">
        <v>115</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150</v>
      </c>
      <c r="D88" s="17" t="s">
        <v>151</v>
      </c>
      <c r="E88" s="17">
        <v>7</v>
      </c>
      <c r="F88" s="14">
        <v>95.98</v>
      </c>
      <c r="G88" s="14">
        <v>88.67</v>
      </c>
      <c r="H88" s="14">
        <v>81.37</v>
      </c>
      <c r="I88" s="14"/>
      <c r="J88" s="14">
        <v>102.25</v>
      </c>
      <c r="K88" s="14">
        <v>116.85</v>
      </c>
      <c r="L88" s="14">
        <v>140.49</v>
      </c>
      <c r="M88" s="54"/>
      <c r="N88" s="14">
        <v>62.580826516000002</v>
      </c>
      <c r="O88" s="31">
        <v>701.43253128999993</v>
      </c>
      <c r="P88" s="31" t="s">
        <v>27</v>
      </c>
      <c r="Q88" s="17" t="s">
        <v>27</v>
      </c>
      <c r="R88" s="38" t="s">
        <v>555</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152</v>
      </c>
      <c r="D89" s="16" t="s">
        <v>153</v>
      </c>
      <c r="E89" s="16">
        <v>0</v>
      </c>
      <c r="F89" s="15">
        <v>44.67</v>
      </c>
      <c r="G89" s="15">
        <v>35.380000000000003</v>
      </c>
      <c r="H89" s="15">
        <v>26.09</v>
      </c>
      <c r="I89" s="14"/>
      <c r="J89" s="15">
        <v>47.42</v>
      </c>
      <c r="K89" s="15">
        <v>65.989999999999995</v>
      </c>
      <c r="L89" s="15">
        <v>96.04</v>
      </c>
      <c r="M89" s="54"/>
      <c r="N89" s="15">
        <v>20.348354792999999</v>
      </c>
      <c r="O89" s="15">
        <v>351.04413142999999</v>
      </c>
      <c r="P89" s="15" t="s">
        <v>26</v>
      </c>
      <c r="Q89" s="16" t="s">
        <v>26</v>
      </c>
      <c r="R89" s="37" t="s">
        <v>556</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154</v>
      </c>
      <c r="D90" s="17" t="s">
        <v>155</v>
      </c>
      <c r="E90" s="17">
        <v>3</v>
      </c>
      <c r="F90" s="14">
        <v>26.06</v>
      </c>
      <c r="G90" s="14">
        <v>23.14</v>
      </c>
      <c r="H90" s="14">
        <v>20.23</v>
      </c>
      <c r="I90" s="14"/>
      <c r="J90" s="14">
        <v>27.08</v>
      </c>
      <c r="K90" s="14">
        <v>32.9</v>
      </c>
      <c r="L90" s="14">
        <v>42.32</v>
      </c>
      <c r="M90" s="54"/>
      <c r="N90" s="14">
        <v>23.718172382999999</v>
      </c>
      <c r="O90" s="31">
        <v>480.72324248000001</v>
      </c>
      <c r="P90" s="31" t="s">
        <v>27</v>
      </c>
      <c r="Q90" s="17" t="s">
        <v>26</v>
      </c>
      <c r="R90" s="38" t="s">
        <v>557</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156</v>
      </c>
      <c r="D91" s="16" t="s">
        <v>157</v>
      </c>
      <c r="E91" s="16">
        <v>0</v>
      </c>
      <c r="F91" s="15">
        <v>26.98</v>
      </c>
      <c r="G91" s="15">
        <v>24.63</v>
      </c>
      <c r="H91" s="15">
        <v>22.29</v>
      </c>
      <c r="I91" s="14"/>
      <c r="J91" s="15">
        <v>28.04</v>
      </c>
      <c r="K91" s="15">
        <v>32.72</v>
      </c>
      <c r="L91" s="15">
        <v>40.31</v>
      </c>
      <c r="M91" s="54"/>
      <c r="N91" s="15">
        <v>24.636380398</v>
      </c>
      <c r="O91" s="15">
        <v>126.94527028</v>
      </c>
      <c r="P91" s="15" t="s">
        <v>26</v>
      </c>
      <c r="Q91" s="16" t="s">
        <v>26</v>
      </c>
      <c r="R91" s="37" t="s">
        <v>558</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158</v>
      </c>
      <c r="D92" s="17" t="s">
        <v>159</v>
      </c>
      <c r="E92" s="17">
        <v>0</v>
      </c>
      <c r="F92" s="14">
        <v>33.64</v>
      </c>
      <c r="G92" s="14">
        <v>27.68</v>
      </c>
      <c r="H92" s="14">
        <v>21.73</v>
      </c>
      <c r="I92" s="14"/>
      <c r="J92" s="14">
        <v>35.35</v>
      </c>
      <c r="K92" s="14">
        <v>47.25</v>
      </c>
      <c r="L92" s="14">
        <v>66.510000000000005</v>
      </c>
      <c r="M92" s="54"/>
      <c r="N92" s="14">
        <v>20.238997219000002</v>
      </c>
      <c r="O92" s="31">
        <v>915.93411951999997</v>
      </c>
      <c r="P92" s="31" t="s">
        <v>26</v>
      </c>
      <c r="Q92" s="17" t="s">
        <v>26</v>
      </c>
      <c r="R92" s="38" t="s">
        <v>559</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160</v>
      </c>
      <c r="D93" s="16" t="s">
        <v>161</v>
      </c>
      <c r="E93" s="16">
        <v>0</v>
      </c>
      <c r="F93" s="15">
        <v>3.37</v>
      </c>
      <c r="G93" s="15">
        <v>2.46</v>
      </c>
      <c r="H93" s="15">
        <v>1.55</v>
      </c>
      <c r="I93" s="14"/>
      <c r="J93" s="15">
        <v>3.84</v>
      </c>
      <c r="K93" s="15">
        <v>5.65</v>
      </c>
      <c r="L93" s="15">
        <v>8.58</v>
      </c>
      <c r="M93" s="54"/>
      <c r="N93" s="15">
        <v>22.578597199000001</v>
      </c>
      <c r="O93" s="15">
        <v>10.008202571</v>
      </c>
      <c r="P93" s="15" t="s">
        <v>26</v>
      </c>
      <c r="Q93" s="16" t="s">
        <v>26</v>
      </c>
      <c r="R93" s="37" t="s">
        <v>560</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561</v>
      </c>
      <c r="D94" s="17" t="s">
        <v>562</v>
      </c>
      <c r="E94" s="17">
        <v>10</v>
      </c>
      <c r="F94" s="14">
        <v>119.81</v>
      </c>
      <c r="G94" s="14">
        <v>107.41</v>
      </c>
      <c r="H94" s="14">
        <v>95.01</v>
      </c>
      <c r="I94" s="14"/>
      <c r="J94" s="14">
        <v>127.25</v>
      </c>
      <c r="K94" s="14">
        <v>152.04</v>
      </c>
      <c r="L94" s="14">
        <v>192.17</v>
      </c>
      <c r="M94" s="54"/>
      <c r="N94" s="14">
        <v>69.736256820999998</v>
      </c>
      <c r="O94" s="31">
        <v>1.6755975180999998</v>
      </c>
      <c r="P94" s="31" t="s">
        <v>27</v>
      </c>
      <c r="Q94" s="17" t="s">
        <v>27</v>
      </c>
      <c r="R94" s="38" t="s">
        <v>563</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162</v>
      </c>
      <c r="D95" s="16" t="s">
        <v>163</v>
      </c>
      <c r="E95" s="16">
        <v>0</v>
      </c>
      <c r="F95" s="15">
        <v>9.52</v>
      </c>
      <c r="G95" s="15">
        <v>6.25</v>
      </c>
      <c r="H95" s="15">
        <v>2.98</v>
      </c>
      <c r="I95" s="14"/>
      <c r="J95" s="15">
        <v>10.43</v>
      </c>
      <c r="K95" s="15">
        <v>16.96</v>
      </c>
      <c r="L95" s="15">
        <v>27.53</v>
      </c>
      <c r="M95" s="54"/>
      <c r="N95" s="15">
        <v>20.003130373000001</v>
      </c>
      <c r="O95" s="15">
        <v>93.026930905</v>
      </c>
      <c r="P95" s="15" t="s">
        <v>26</v>
      </c>
      <c r="Q95" s="16" t="s">
        <v>26</v>
      </c>
      <c r="R95" s="37" t="s">
        <v>564</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164</v>
      </c>
      <c r="D96" s="17" t="s">
        <v>165</v>
      </c>
      <c r="E96" s="17">
        <v>0</v>
      </c>
      <c r="F96" s="14">
        <v>5.26</v>
      </c>
      <c r="G96" s="14">
        <v>4.63</v>
      </c>
      <c r="H96" s="14">
        <v>4.01</v>
      </c>
      <c r="I96" s="14"/>
      <c r="J96" s="14">
        <v>5.58</v>
      </c>
      <c r="K96" s="14">
        <v>6.82</v>
      </c>
      <c r="L96" s="14">
        <v>8.83</v>
      </c>
      <c r="M96" s="54"/>
      <c r="N96" s="14">
        <v>30.311786314999999</v>
      </c>
      <c r="O96" s="31">
        <v>10.218892</v>
      </c>
      <c r="P96" s="31" t="s">
        <v>26</v>
      </c>
      <c r="Q96" s="17" t="s">
        <v>26</v>
      </c>
      <c r="R96" s="38" t="s">
        <v>565</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166</v>
      </c>
      <c r="D97" s="16" t="s">
        <v>167</v>
      </c>
      <c r="E97" s="16">
        <v>3</v>
      </c>
      <c r="F97" s="15">
        <v>21.58</v>
      </c>
      <c r="G97" s="15">
        <v>17.3</v>
      </c>
      <c r="H97" s="15">
        <v>13.03</v>
      </c>
      <c r="I97" s="14"/>
      <c r="J97" s="15">
        <v>22.84</v>
      </c>
      <c r="K97" s="15">
        <v>31.38</v>
      </c>
      <c r="L97" s="15">
        <v>45.21</v>
      </c>
      <c r="M97" s="54"/>
      <c r="N97" s="15">
        <v>29.139659972</v>
      </c>
      <c r="O97" s="15">
        <v>189.54546681000002</v>
      </c>
      <c r="P97" s="15" t="s">
        <v>27</v>
      </c>
      <c r="Q97" s="16" t="s">
        <v>26</v>
      </c>
      <c r="R97" s="37" t="s">
        <v>566</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168</v>
      </c>
      <c r="D98" s="17" t="s">
        <v>169</v>
      </c>
      <c r="E98" s="17">
        <v>0</v>
      </c>
      <c r="F98" s="14">
        <v>20.75</v>
      </c>
      <c r="G98" s="14">
        <v>17.350000000000001</v>
      </c>
      <c r="H98" s="14">
        <v>13.96</v>
      </c>
      <c r="I98" s="14"/>
      <c r="J98" s="14">
        <v>22.18</v>
      </c>
      <c r="K98" s="14">
        <v>28.96</v>
      </c>
      <c r="L98" s="14">
        <v>39.94</v>
      </c>
      <c r="M98" s="54"/>
      <c r="N98" s="14">
        <v>21.748944963</v>
      </c>
      <c r="O98" s="31">
        <v>11.769664428</v>
      </c>
      <c r="P98" s="31" t="s">
        <v>26</v>
      </c>
      <c r="Q98" s="17" t="s">
        <v>26</v>
      </c>
      <c r="R98" s="38" t="s">
        <v>567</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170</v>
      </c>
      <c r="D99" s="16" t="s">
        <v>171</v>
      </c>
      <c r="E99" s="16">
        <v>3</v>
      </c>
      <c r="F99" s="15">
        <v>23.44</v>
      </c>
      <c r="G99" s="15">
        <v>20.83</v>
      </c>
      <c r="H99" s="15">
        <v>18.22</v>
      </c>
      <c r="I99" s="14"/>
      <c r="J99" s="15">
        <v>24.77</v>
      </c>
      <c r="K99" s="15">
        <v>29.98</v>
      </c>
      <c r="L99" s="15">
        <v>38.409999999999997</v>
      </c>
      <c r="M99" s="54"/>
      <c r="N99" s="15">
        <v>33.867894235000001</v>
      </c>
      <c r="O99" s="15">
        <v>326.00744090000001</v>
      </c>
      <c r="P99" s="15" t="s">
        <v>27</v>
      </c>
      <c r="Q99" s="16" t="s">
        <v>26</v>
      </c>
      <c r="R99" s="37" t="s">
        <v>568</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172</v>
      </c>
      <c r="D100" s="17" t="s">
        <v>173</v>
      </c>
      <c r="E100" s="17">
        <v>3</v>
      </c>
      <c r="F100" s="14">
        <v>10.41</v>
      </c>
      <c r="G100" s="14">
        <v>9.06</v>
      </c>
      <c r="H100" s="14">
        <v>7.71</v>
      </c>
      <c r="I100" s="14"/>
      <c r="J100" s="14">
        <v>10.92</v>
      </c>
      <c r="K100" s="14">
        <v>13.61</v>
      </c>
      <c r="L100" s="14">
        <v>17.96</v>
      </c>
      <c r="M100" s="54"/>
      <c r="N100" s="14">
        <v>30.225529996999999</v>
      </c>
      <c r="O100" s="31">
        <v>165.87326404999999</v>
      </c>
      <c r="P100" s="31" t="s">
        <v>27</v>
      </c>
      <c r="Q100" s="17" t="s">
        <v>26</v>
      </c>
      <c r="R100" s="38" t="s">
        <v>569</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174</v>
      </c>
      <c r="D101" s="16" t="s">
        <v>175</v>
      </c>
      <c r="E101" s="16">
        <v>0</v>
      </c>
      <c r="F101" s="15">
        <v>10.52</v>
      </c>
      <c r="G101" s="15">
        <v>8.1300000000000008</v>
      </c>
      <c r="H101" s="15">
        <v>5.74</v>
      </c>
      <c r="I101" s="14"/>
      <c r="J101" s="15">
        <v>11.3</v>
      </c>
      <c r="K101" s="15">
        <v>16.07</v>
      </c>
      <c r="L101" s="15">
        <v>23.8</v>
      </c>
      <c r="M101" s="54"/>
      <c r="N101" s="15">
        <v>24.228009533000002</v>
      </c>
      <c r="O101" s="15">
        <v>159.22440351999998</v>
      </c>
      <c r="P101" s="15" t="s">
        <v>26</v>
      </c>
      <c r="Q101" s="16" t="s">
        <v>26</v>
      </c>
      <c r="R101" s="37" t="s">
        <v>570</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176</v>
      </c>
      <c r="D102" s="17" t="s">
        <v>177</v>
      </c>
      <c r="E102" s="17">
        <v>0</v>
      </c>
      <c r="F102" s="14">
        <v>3.61</v>
      </c>
      <c r="G102" s="14">
        <v>3.14</v>
      </c>
      <c r="H102" s="14">
        <v>2.67</v>
      </c>
      <c r="I102" s="14"/>
      <c r="J102" s="14">
        <v>3.8</v>
      </c>
      <c r="K102" s="14">
        <v>4.7300000000000004</v>
      </c>
      <c r="L102" s="14">
        <v>6.24</v>
      </c>
      <c r="M102" s="54"/>
      <c r="N102" s="14">
        <v>27.692360244</v>
      </c>
      <c r="O102" s="31">
        <v>16.926640904999999</v>
      </c>
      <c r="P102" s="31" t="s">
        <v>26</v>
      </c>
      <c r="Q102" s="17" t="s">
        <v>26</v>
      </c>
      <c r="R102" s="38" t="s">
        <v>571</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178</v>
      </c>
      <c r="D103" s="16" t="s">
        <v>179</v>
      </c>
      <c r="E103" s="16">
        <v>0</v>
      </c>
      <c r="F103" s="15">
        <v>3.5</v>
      </c>
      <c r="G103" s="15">
        <v>2.76</v>
      </c>
      <c r="H103" s="15">
        <v>2.02</v>
      </c>
      <c r="I103" s="14"/>
      <c r="J103" s="15">
        <v>3.88</v>
      </c>
      <c r="K103" s="15">
        <v>5.35</v>
      </c>
      <c r="L103" s="15">
        <v>7.74</v>
      </c>
      <c r="M103" s="54"/>
      <c r="N103" s="15">
        <v>24.295154958000001</v>
      </c>
      <c r="O103" s="15">
        <v>55.252737332999999</v>
      </c>
      <c r="P103" s="15" t="s">
        <v>26</v>
      </c>
      <c r="Q103" s="16" t="s">
        <v>26</v>
      </c>
      <c r="R103" s="37" t="s">
        <v>572</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180</v>
      </c>
      <c r="D104" s="17" t="s">
        <v>181</v>
      </c>
      <c r="E104" s="17">
        <v>0</v>
      </c>
      <c r="F104" s="14">
        <v>4.96</v>
      </c>
      <c r="G104" s="14">
        <v>2.71</v>
      </c>
      <c r="H104" s="14">
        <v>0.47</v>
      </c>
      <c r="I104" s="14"/>
      <c r="J104" s="14">
        <v>5.69</v>
      </c>
      <c r="K104" s="14">
        <v>10.17</v>
      </c>
      <c r="L104" s="14">
        <v>17.420000000000002</v>
      </c>
      <c r="M104" s="54"/>
      <c r="N104" s="14">
        <v>23.786206448000002</v>
      </c>
      <c r="O104" s="31">
        <v>67.463890618999997</v>
      </c>
      <c r="P104" s="31" t="s">
        <v>26</v>
      </c>
      <c r="Q104" s="17" t="s">
        <v>26</v>
      </c>
      <c r="R104" s="38" t="s">
        <v>573</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182</v>
      </c>
      <c r="D105" s="16" t="s">
        <v>183</v>
      </c>
      <c r="E105" s="16">
        <v>2</v>
      </c>
      <c r="F105" s="15" t="s">
        <v>115</v>
      </c>
      <c r="G105" s="15" t="s">
        <v>115</v>
      </c>
      <c r="H105" s="15" t="s">
        <v>115</v>
      </c>
      <c r="I105" s="14"/>
      <c r="J105" s="15" t="s">
        <v>115</v>
      </c>
      <c r="K105" s="15" t="s">
        <v>115</v>
      </c>
      <c r="L105" s="15" t="s">
        <v>115</v>
      </c>
      <c r="M105" s="54"/>
      <c r="N105" s="15" t="s">
        <v>115</v>
      </c>
      <c r="O105" s="15" t="s">
        <v>115</v>
      </c>
      <c r="P105" s="15" t="s">
        <v>115</v>
      </c>
      <c r="Q105" s="16" t="s">
        <v>115</v>
      </c>
      <c r="R105" s="37" t="s">
        <v>116</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184</v>
      </c>
      <c r="D106" s="17" t="s">
        <v>185</v>
      </c>
      <c r="E106" s="17">
        <v>3</v>
      </c>
      <c r="F106" s="14">
        <v>3.02</v>
      </c>
      <c r="G106" s="14">
        <v>2.66</v>
      </c>
      <c r="H106" s="14">
        <v>2.31</v>
      </c>
      <c r="I106" s="14"/>
      <c r="J106" s="14">
        <v>3.16</v>
      </c>
      <c r="K106" s="14">
        <v>3.86</v>
      </c>
      <c r="L106" s="14">
        <v>5</v>
      </c>
      <c r="M106" s="54"/>
      <c r="N106" s="14">
        <v>32.589146409999998</v>
      </c>
      <c r="O106" s="31">
        <v>9.0492489048000007</v>
      </c>
      <c r="P106" s="31" t="s">
        <v>26</v>
      </c>
      <c r="Q106" s="17" t="s">
        <v>26</v>
      </c>
      <c r="R106" s="38" t="s">
        <v>574</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186</v>
      </c>
      <c r="D107" s="16" t="s">
        <v>187</v>
      </c>
      <c r="E107" s="16">
        <v>3</v>
      </c>
      <c r="F107" s="15">
        <v>21.46</v>
      </c>
      <c r="G107" s="15">
        <v>18.18</v>
      </c>
      <c r="H107" s="15">
        <v>14.91</v>
      </c>
      <c r="I107" s="14"/>
      <c r="J107" s="15">
        <v>22.57</v>
      </c>
      <c r="K107" s="15">
        <v>29.11</v>
      </c>
      <c r="L107" s="15">
        <v>39.700000000000003</v>
      </c>
      <c r="M107" s="54"/>
      <c r="N107" s="15">
        <v>33.117644186</v>
      </c>
      <c r="O107" s="15">
        <v>147.29892862</v>
      </c>
      <c r="P107" s="15" t="s">
        <v>26</v>
      </c>
      <c r="Q107" s="16" t="s">
        <v>26</v>
      </c>
      <c r="R107" s="37" t="s">
        <v>575</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188</v>
      </c>
      <c r="D108" s="17" t="s">
        <v>189</v>
      </c>
      <c r="E108" s="17">
        <v>0</v>
      </c>
      <c r="F108" s="14">
        <v>22.27</v>
      </c>
      <c r="G108" s="14">
        <v>17.649999999999999</v>
      </c>
      <c r="H108" s="14">
        <v>13.04</v>
      </c>
      <c r="I108" s="14"/>
      <c r="J108" s="14">
        <v>23.77</v>
      </c>
      <c r="K108" s="14">
        <v>32.99</v>
      </c>
      <c r="L108" s="14">
        <v>47.91</v>
      </c>
      <c r="M108" s="54"/>
      <c r="N108" s="14">
        <v>21.122544853000001</v>
      </c>
      <c r="O108" s="31">
        <v>182.35972013999998</v>
      </c>
      <c r="P108" s="31" t="s">
        <v>26</v>
      </c>
      <c r="Q108" s="17" t="s">
        <v>26</v>
      </c>
      <c r="R108" s="38" t="s">
        <v>576</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190</v>
      </c>
      <c r="D109" s="16" t="s">
        <v>191</v>
      </c>
      <c r="E109" s="16">
        <v>5</v>
      </c>
      <c r="F109" s="15">
        <v>82.65</v>
      </c>
      <c r="G109" s="15">
        <v>66.349999999999994</v>
      </c>
      <c r="H109" s="15">
        <v>50.06</v>
      </c>
      <c r="I109" s="14"/>
      <c r="J109" s="15">
        <v>85.25</v>
      </c>
      <c r="K109" s="15">
        <v>117.83</v>
      </c>
      <c r="L109" s="15">
        <v>170.56</v>
      </c>
      <c r="M109" s="54"/>
      <c r="N109" s="15">
        <v>54.034361537999999</v>
      </c>
      <c r="O109" s="15">
        <v>41.705727079999996</v>
      </c>
      <c r="P109" s="15" t="s">
        <v>27</v>
      </c>
      <c r="Q109" s="16" t="s">
        <v>26</v>
      </c>
      <c r="R109" s="37" t="s">
        <v>577</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192</v>
      </c>
      <c r="D110" s="17" t="s">
        <v>193</v>
      </c>
      <c r="E110" s="17">
        <v>6</v>
      </c>
      <c r="F110" s="14">
        <v>13.51</v>
      </c>
      <c r="G110" s="14">
        <v>11.13</v>
      </c>
      <c r="H110" s="14">
        <v>8.75</v>
      </c>
      <c r="I110" s="14"/>
      <c r="J110" s="14">
        <v>14.53</v>
      </c>
      <c r="K110" s="14">
        <v>19.28</v>
      </c>
      <c r="L110" s="14">
        <v>26.96</v>
      </c>
      <c r="M110" s="54"/>
      <c r="N110" s="14">
        <v>35.982104861000003</v>
      </c>
      <c r="O110" s="31">
        <v>35.484898570999995</v>
      </c>
      <c r="P110" s="31" t="s">
        <v>27</v>
      </c>
      <c r="Q110" s="17" t="s">
        <v>26</v>
      </c>
      <c r="R110" s="38" t="s">
        <v>578</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194</v>
      </c>
      <c r="D111" s="16" t="s">
        <v>468</v>
      </c>
      <c r="E111" s="16">
        <v>0</v>
      </c>
      <c r="F111" s="15">
        <v>21.55</v>
      </c>
      <c r="G111" s="15">
        <v>16.3</v>
      </c>
      <c r="H111" s="15">
        <v>11.06</v>
      </c>
      <c r="I111" s="14"/>
      <c r="J111" s="15">
        <v>23.71</v>
      </c>
      <c r="K111" s="15">
        <v>34.19</v>
      </c>
      <c r="L111" s="15">
        <v>51.15</v>
      </c>
      <c r="M111" s="54"/>
      <c r="N111" s="15">
        <v>26.888549206</v>
      </c>
      <c r="O111" s="15">
        <v>162.20706203</v>
      </c>
      <c r="P111" s="15" t="s">
        <v>26</v>
      </c>
      <c r="Q111" s="16" t="s">
        <v>26</v>
      </c>
      <c r="R111" s="37" t="s">
        <v>579</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195</v>
      </c>
      <c r="D112" s="17" t="s">
        <v>196</v>
      </c>
      <c r="E112" s="17">
        <v>0</v>
      </c>
      <c r="F112" s="14">
        <v>8.83</v>
      </c>
      <c r="G112" s="14">
        <v>7.77</v>
      </c>
      <c r="H112" s="14">
        <v>6.71</v>
      </c>
      <c r="I112" s="14"/>
      <c r="J112" s="14">
        <v>9.5</v>
      </c>
      <c r="K112" s="14">
        <v>11.61</v>
      </c>
      <c r="L112" s="14">
        <v>15.03</v>
      </c>
      <c r="M112" s="54"/>
      <c r="N112" s="14">
        <v>29.739650948000001</v>
      </c>
      <c r="O112" s="31">
        <v>13.895564904</v>
      </c>
      <c r="P112" s="31" t="s">
        <v>26</v>
      </c>
      <c r="Q112" s="17" t="s">
        <v>26</v>
      </c>
      <c r="R112" s="38" t="s">
        <v>580</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197</v>
      </c>
      <c r="D113" s="16" t="s">
        <v>198</v>
      </c>
      <c r="E113" s="16">
        <v>0</v>
      </c>
      <c r="F113" s="15">
        <v>7.04</v>
      </c>
      <c r="G113" s="15">
        <v>6.54</v>
      </c>
      <c r="H113" s="15">
        <v>6.05</v>
      </c>
      <c r="I113" s="14"/>
      <c r="J113" s="15">
        <v>7.37</v>
      </c>
      <c r="K113" s="15">
        <v>8.35</v>
      </c>
      <c r="L113" s="15">
        <v>9.94</v>
      </c>
      <c r="M113" s="54"/>
      <c r="N113" s="15">
        <v>27.047242274999999</v>
      </c>
      <c r="O113" s="15">
        <v>10.010636904</v>
      </c>
      <c r="P113" s="15" t="s">
        <v>26</v>
      </c>
      <c r="Q113" s="16" t="s">
        <v>26</v>
      </c>
      <c r="R113" s="37" t="s">
        <v>581</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199</v>
      </c>
      <c r="D114" s="17" t="s">
        <v>200</v>
      </c>
      <c r="E114" s="17">
        <v>3</v>
      </c>
      <c r="F114" s="14">
        <v>56.37</v>
      </c>
      <c r="G114" s="14">
        <v>49.3</v>
      </c>
      <c r="H114" s="14">
        <v>42.24</v>
      </c>
      <c r="I114" s="14"/>
      <c r="J114" s="14">
        <v>61.64</v>
      </c>
      <c r="K114" s="14">
        <v>75.760000000000005</v>
      </c>
      <c r="L114" s="14">
        <v>98.62</v>
      </c>
      <c r="M114" s="54"/>
      <c r="N114" s="14">
        <v>21.917328247</v>
      </c>
      <c r="O114" s="31">
        <v>77.537782523999994</v>
      </c>
      <c r="P114" s="31" t="s">
        <v>27</v>
      </c>
      <c r="Q114" s="17" t="s">
        <v>26</v>
      </c>
      <c r="R114" s="38" t="s">
        <v>582</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201</v>
      </c>
      <c r="D115" s="16" t="s">
        <v>202</v>
      </c>
      <c r="E115" s="16">
        <v>0</v>
      </c>
      <c r="F115" s="15">
        <v>24.83</v>
      </c>
      <c r="G115" s="15">
        <v>23.15</v>
      </c>
      <c r="H115" s="15">
        <v>21.47</v>
      </c>
      <c r="I115" s="14"/>
      <c r="J115" s="15">
        <v>25.58</v>
      </c>
      <c r="K115" s="15">
        <v>28.93</v>
      </c>
      <c r="L115" s="15">
        <v>34.36</v>
      </c>
      <c r="M115" s="54"/>
      <c r="N115" s="15">
        <v>20.851047908000002</v>
      </c>
      <c r="O115" s="15">
        <v>175.00542042999999</v>
      </c>
      <c r="P115" s="15" t="s">
        <v>26</v>
      </c>
      <c r="Q115" s="16" t="s">
        <v>26</v>
      </c>
      <c r="R115" s="37" t="s">
        <v>583</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203</v>
      </c>
      <c r="D116" s="17" t="s">
        <v>432</v>
      </c>
      <c r="E116" s="17">
        <v>0</v>
      </c>
      <c r="F116" s="14">
        <v>13.4</v>
      </c>
      <c r="G116" s="14">
        <v>12.09</v>
      </c>
      <c r="H116" s="14">
        <v>10.79</v>
      </c>
      <c r="I116" s="14"/>
      <c r="J116" s="14">
        <v>13.98</v>
      </c>
      <c r="K116" s="14">
        <v>16.579999999999998</v>
      </c>
      <c r="L116" s="14">
        <v>20.81</v>
      </c>
      <c r="M116" s="54"/>
      <c r="N116" s="14">
        <v>26.566706171</v>
      </c>
      <c r="O116" s="31">
        <v>4.5139167143000005</v>
      </c>
      <c r="P116" s="31" t="s">
        <v>26</v>
      </c>
      <c r="Q116" s="17" t="s">
        <v>26</v>
      </c>
      <c r="R116" s="38" t="s">
        <v>584</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203</v>
      </c>
      <c r="D117" s="16" t="s">
        <v>204</v>
      </c>
      <c r="E117" s="16">
        <v>0</v>
      </c>
      <c r="F117" s="15">
        <v>12.8</v>
      </c>
      <c r="G117" s="15">
        <v>11.39</v>
      </c>
      <c r="H117" s="15">
        <v>9.99</v>
      </c>
      <c r="I117" s="14"/>
      <c r="J117" s="15">
        <v>13.31</v>
      </c>
      <c r="K117" s="15">
        <v>16.11</v>
      </c>
      <c r="L117" s="15">
        <v>20.64</v>
      </c>
      <c r="M117" s="54"/>
      <c r="N117" s="15">
        <v>20.442153232999999</v>
      </c>
      <c r="O117" s="15">
        <v>728.73181767000005</v>
      </c>
      <c r="P117" s="15" t="s">
        <v>26</v>
      </c>
      <c r="Q117" s="16" t="s">
        <v>26</v>
      </c>
      <c r="R117" s="37" t="s">
        <v>585</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205</v>
      </c>
      <c r="D118" s="17" t="s">
        <v>206</v>
      </c>
      <c r="E118" s="17">
        <v>3</v>
      </c>
      <c r="F118" s="14">
        <v>43.35</v>
      </c>
      <c r="G118" s="14">
        <v>38.659999999999997</v>
      </c>
      <c r="H118" s="14">
        <v>33.979999999999997</v>
      </c>
      <c r="I118" s="14"/>
      <c r="J118" s="14">
        <v>45.86</v>
      </c>
      <c r="K118" s="14">
        <v>55.22</v>
      </c>
      <c r="L118" s="14">
        <v>70.37</v>
      </c>
      <c r="M118" s="54"/>
      <c r="N118" s="14">
        <v>22.663120715000002</v>
      </c>
      <c r="O118" s="31">
        <v>143.74975499999999</v>
      </c>
      <c r="P118" s="31" t="s">
        <v>27</v>
      </c>
      <c r="Q118" s="17" t="s">
        <v>26</v>
      </c>
      <c r="R118" s="38" t="s">
        <v>586</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205</v>
      </c>
      <c r="D119" s="16" t="s">
        <v>207</v>
      </c>
      <c r="E119" s="16">
        <v>0</v>
      </c>
      <c r="F119" s="15">
        <v>39.380000000000003</v>
      </c>
      <c r="G119" s="15">
        <v>35.19</v>
      </c>
      <c r="H119" s="15">
        <v>31.01</v>
      </c>
      <c r="I119" s="14"/>
      <c r="J119" s="15">
        <v>41.28</v>
      </c>
      <c r="K119" s="15">
        <v>49.64</v>
      </c>
      <c r="L119" s="15">
        <v>63.17</v>
      </c>
      <c r="M119" s="54"/>
      <c r="N119" s="15">
        <v>21.319798728999999</v>
      </c>
      <c r="O119" s="15">
        <v>2161.9753078999997</v>
      </c>
      <c r="P119" s="15" t="s">
        <v>26</v>
      </c>
      <c r="Q119" s="16" t="s">
        <v>26</v>
      </c>
      <c r="R119" s="37" t="s">
        <v>587</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208</v>
      </c>
      <c r="D120" s="17" t="s">
        <v>209</v>
      </c>
      <c r="E120" s="17">
        <v>4</v>
      </c>
      <c r="F120" s="14">
        <v>61.66</v>
      </c>
      <c r="G120" s="14">
        <v>55.97</v>
      </c>
      <c r="H120" s="14">
        <v>50.28</v>
      </c>
      <c r="I120" s="14"/>
      <c r="J120" s="14">
        <v>73</v>
      </c>
      <c r="K120" s="14">
        <v>84.37</v>
      </c>
      <c r="L120" s="14">
        <v>102.78</v>
      </c>
      <c r="M120" s="54"/>
      <c r="N120" s="14">
        <v>49.585369698000001</v>
      </c>
      <c r="O120" s="31">
        <v>148.22564624</v>
      </c>
      <c r="P120" s="31" t="s">
        <v>26</v>
      </c>
      <c r="Q120" s="17" t="s">
        <v>27</v>
      </c>
      <c r="R120" s="38" t="s">
        <v>588</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210</v>
      </c>
      <c r="D121" s="16" t="s">
        <v>211</v>
      </c>
      <c r="E121" s="16">
        <v>0</v>
      </c>
      <c r="F121" s="15">
        <v>9.41</v>
      </c>
      <c r="G121" s="15">
        <v>7.76</v>
      </c>
      <c r="H121" s="15">
        <v>6.12</v>
      </c>
      <c r="I121" s="14"/>
      <c r="J121" s="15">
        <v>10.45</v>
      </c>
      <c r="K121" s="15">
        <v>13.73</v>
      </c>
      <c r="L121" s="15">
        <v>19.05</v>
      </c>
      <c r="M121" s="54"/>
      <c r="N121" s="15">
        <v>25.305430937000001</v>
      </c>
      <c r="O121" s="15">
        <v>68.228190523999999</v>
      </c>
      <c r="P121" s="15" t="s">
        <v>26</v>
      </c>
      <c r="Q121" s="16" t="s">
        <v>26</v>
      </c>
      <c r="R121" s="37" t="s">
        <v>589</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212</v>
      </c>
      <c r="D122" s="17" t="s">
        <v>213</v>
      </c>
      <c r="E122" s="17">
        <v>9</v>
      </c>
      <c r="F122" s="14">
        <v>178.15</v>
      </c>
      <c r="G122" s="14">
        <v>169.58</v>
      </c>
      <c r="H122" s="14">
        <v>161.01</v>
      </c>
      <c r="I122" s="14"/>
      <c r="J122" s="14">
        <v>186.09</v>
      </c>
      <c r="K122" s="14">
        <v>203.22</v>
      </c>
      <c r="L122" s="14">
        <v>230.96</v>
      </c>
      <c r="M122" s="54"/>
      <c r="N122" s="14">
        <v>67.831026077000004</v>
      </c>
      <c r="O122" s="31">
        <v>8.1508534172000005</v>
      </c>
      <c r="P122" s="31" t="s">
        <v>27</v>
      </c>
      <c r="Q122" s="17" t="s">
        <v>27</v>
      </c>
      <c r="R122" s="38" t="s">
        <v>590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214</v>
      </c>
      <c r="D123" s="16" t="s">
        <v>215</v>
      </c>
      <c r="E123" s="16">
        <v>0</v>
      </c>
      <c r="F123" s="15">
        <v>5.32</v>
      </c>
      <c r="G123" s="15">
        <v>2.79</v>
      </c>
      <c r="H123" s="15">
        <v>0.27</v>
      </c>
      <c r="I123" s="14"/>
      <c r="J123" s="15">
        <v>6.12</v>
      </c>
      <c r="K123" s="15">
        <v>11.16</v>
      </c>
      <c r="L123" s="15">
        <v>19.32</v>
      </c>
      <c r="M123" s="54"/>
      <c r="N123" s="15">
        <v>27.141974178000002</v>
      </c>
      <c r="O123" s="15">
        <v>29.740498475999999</v>
      </c>
      <c r="P123" s="15" t="s">
        <v>26</v>
      </c>
      <c r="Q123" s="16" t="s">
        <v>26</v>
      </c>
      <c r="R123" s="37" t="s">
        <v>591</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216</v>
      </c>
      <c r="D124" s="17" t="s">
        <v>217</v>
      </c>
      <c r="E124" s="17">
        <v>0</v>
      </c>
      <c r="F124" s="14">
        <v>6.42</v>
      </c>
      <c r="G124" s="14">
        <v>5.65</v>
      </c>
      <c r="H124" s="14">
        <v>4.88</v>
      </c>
      <c r="I124" s="14"/>
      <c r="J124" s="14">
        <v>6.68</v>
      </c>
      <c r="K124" s="14">
        <v>8.2100000000000009</v>
      </c>
      <c r="L124" s="14">
        <v>10.7</v>
      </c>
      <c r="M124" s="54"/>
      <c r="N124" s="14">
        <v>37.522751587000002</v>
      </c>
      <c r="O124" s="31">
        <v>16.970792190000001</v>
      </c>
      <c r="P124" s="31" t="s">
        <v>26</v>
      </c>
      <c r="Q124" s="17" t="s">
        <v>26</v>
      </c>
      <c r="R124" s="38" t="s">
        <v>592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218</v>
      </c>
      <c r="D125" s="16" t="s">
        <v>219</v>
      </c>
      <c r="E125" s="16">
        <v>1</v>
      </c>
      <c r="F125" s="15">
        <v>3.43</v>
      </c>
      <c r="G125" s="15">
        <v>3.24</v>
      </c>
      <c r="H125" s="15">
        <v>3.06</v>
      </c>
      <c r="I125" s="14"/>
      <c r="J125" s="15">
        <v>3.68</v>
      </c>
      <c r="K125" s="15">
        <v>4.04</v>
      </c>
      <c r="L125" s="15">
        <v>4.63</v>
      </c>
      <c r="M125" s="54"/>
      <c r="N125" s="15">
        <v>31.152881478000001</v>
      </c>
      <c r="O125" s="15">
        <v>20.450642856999998</v>
      </c>
      <c r="P125" s="15" t="s">
        <v>26</v>
      </c>
      <c r="Q125" s="16" t="s">
        <v>26</v>
      </c>
      <c r="R125" s="37" t="s">
        <v>593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218</v>
      </c>
      <c r="D126" s="17" t="s">
        <v>220</v>
      </c>
      <c r="E126" s="17">
        <v>1</v>
      </c>
      <c r="F126" s="14">
        <v>17.25</v>
      </c>
      <c r="G126" s="14">
        <v>16.260000000000002</v>
      </c>
      <c r="H126" s="14">
        <v>15.27</v>
      </c>
      <c r="I126" s="14"/>
      <c r="J126" s="14">
        <v>18.53</v>
      </c>
      <c r="K126" s="14">
        <v>20.5</v>
      </c>
      <c r="L126" s="14">
        <v>23.7</v>
      </c>
      <c r="M126" s="54"/>
      <c r="N126" s="14">
        <v>32.627753321</v>
      </c>
      <c r="O126" s="31">
        <v>147.26519195</v>
      </c>
      <c r="P126" s="31" t="s">
        <v>26</v>
      </c>
      <c r="Q126" s="17" t="s">
        <v>26</v>
      </c>
      <c r="R126" s="38" t="s">
        <v>594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221</v>
      </c>
      <c r="D127" s="16" t="s">
        <v>222</v>
      </c>
      <c r="E127" s="16">
        <v>0</v>
      </c>
      <c r="F127" s="15">
        <v>8</v>
      </c>
      <c r="G127" s="15">
        <v>5.46</v>
      </c>
      <c r="H127" s="15">
        <v>2.93</v>
      </c>
      <c r="I127" s="14"/>
      <c r="J127" s="15">
        <v>9.06</v>
      </c>
      <c r="K127" s="15">
        <v>14.12</v>
      </c>
      <c r="L127" s="15">
        <v>22.32</v>
      </c>
      <c r="M127" s="54"/>
      <c r="N127" s="15">
        <v>22.067847910000001</v>
      </c>
      <c r="O127" s="15">
        <v>23.154217428999999</v>
      </c>
      <c r="P127" s="15" t="s">
        <v>26</v>
      </c>
      <c r="Q127" s="16" t="s">
        <v>26</v>
      </c>
      <c r="R127" s="37" t="s">
        <v>595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223</v>
      </c>
      <c r="D128" s="17" t="s">
        <v>224</v>
      </c>
      <c r="E128" s="17">
        <v>0</v>
      </c>
      <c r="F128" s="14">
        <v>2.35</v>
      </c>
      <c r="G128" s="14">
        <v>1.79</v>
      </c>
      <c r="H128" s="14">
        <v>1.23</v>
      </c>
      <c r="I128" s="14"/>
      <c r="J128" s="14">
        <v>2.64</v>
      </c>
      <c r="K128" s="14">
        <v>3.75</v>
      </c>
      <c r="L128" s="14">
        <v>5.55</v>
      </c>
      <c r="M128" s="54"/>
      <c r="N128" s="14">
        <v>12.866953544999999</v>
      </c>
      <c r="O128" s="31">
        <v>20.474707951999999</v>
      </c>
      <c r="P128" s="31" t="s">
        <v>26</v>
      </c>
      <c r="Q128" s="17" t="s">
        <v>26</v>
      </c>
      <c r="R128" s="38" t="s">
        <v>596</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225</v>
      </c>
      <c r="D129" s="16" t="s">
        <v>226</v>
      </c>
      <c r="E129" s="16">
        <v>0</v>
      </c>
      <c r="F129" s="15">
        <v>28.89</v>
      </c>
      <c r="G129" s="15">
        <v>20.03</v>
      </c>
      <c r="H129" s="15">
        <v>11.17</v>
      </c>
      <c r="I129" s="14"/>
      <c r="J129" s="15">
        <v>30.56</v>
      </c>
      <c r="K129" s="15">
        <v>48.27</v>
      </c>
      <c r="L129" s="15">
        <v>76.930000000000007</v>
      </c>
      <c r="M129" s="54"/>
      <c r="N129" s="15">
        <v>19.996926921</v>
      </c>
      <c r="O129" s="15">
        <v>949.068894</v>
      </c>
      <c r="P129" s="15" t="s">
        <v>26</v>
      </c>
      <c r="Q129" s="16" t="s">
        <v>26</v>
      </c>
      <c r="R129" s="37" t="s">
        <v>597</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225</v>
      </c>
      <c r="D130" s="17" t="s">
        <v>443</v>
      </c>
      <c r="E130" s="17">
        <v>0</v>
      </c>
      <c r="F130" s="14">
        <v>28.12</v>
      </c>
      <c r="G130" s="14">
        <v>20.18</v>
      </c>
      <c r="H130" s="14">
        <v>12.25</v>
      </c>
      <c r="I130" s="14"/>
      <c r="J130" s="14">
        <v>30.72</v>
      </c>
      <c r="K130" s="14">
        <v>46.58</v>
      </c>
      <c r="L130" s="14">
        <v>72.25</v>
      </c>
      <c r="M130" s="54"/>
      <c r="N130" s="14">
        <v>20.024155208</v>
      </c>
      <c r="O130" s="31">
        <v>12.474010760999999</v>
      </c>
      <c r="P130" s="31" t="s">
        <v>26</v>
      </c>
      <c r="Q130" s="17" t="s">
        <v>26</v>
      </c>
      <c r="R130" s="38" t="s">
        <v>598</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227</v>
      </c>
      <c r="D131" s="16" t="s">
        <v>228</v>
      </c>
      <c r="E131" s="16">
        <v>0</v>
      </c>
      <c r="F131" s="15">
        <v>21.22</v>
      </c>
      <c r="G131" s="15">
        <v>17.850000000000001</v>
      </c>
      <c r="H131" s="15">
        <v>14.49</v>
      </c>
      <c r="I131" s="14"/>
      <c r="J131" s="15">
        <v>22.72</v>
      </c>
      <c r="K131" s="15">
        <v>29.44</v>
      </c>
      <c r="L131" s="15">
        <v>40.32</v>
      </c>
      <c r="M131" s="54"/>
      <c r="N131" s="15">
        <v>26.530763064999999</v>
      </c>
      <c r="O131" s="15">
        <v>27.757896095</v>
      </c>
      <c r="P131" s="15" t="s">
        <v>26</v>
      </c>
      <c r="Q131" s="16" t="s">
        <v>26</v>
      </c>
      <c r="R131" s="37" t="s">
        <v>599</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229</v>
      </c>
      <c r="D132" s="17" t="s">
        <v>230</v>
      </c>
      <c r="E132" s="17">
        <v>0</v>
      </c>
      <c r="F132" s="14">
        <v>9.1199999999999992</v>
      </c>
      <c r="G132" s="14">
        <v>7.11</v>
      </c>
      <c r="H132" s="14">
        <v>5.0999999999999996</v>
      </c>
      <c r="I132" s="14"/>
      <c r="J132" s="14">
        <v>9.7799999999999994</v>
      </c>
      <c r="K132" s="14">
        <v>13.79</v>
      </c>
      <c r="L132" s="14">
        <v>20.29</v>
      </c>
      <c r="M132" s="54"/>
      <c r="N132" s="14">
        <v>25.452619079000002</v>
      </c>
      <c r="O132" s="31">
        <v>438.06514938000004</v>
      </c>
      <c r="P132" s="31" t="s">
        <v>26</v>
      </c>
      <c r="Q132" s="17" t="s">
        <v>26</v>
      </c>
      <c r="R132" s="38" t="s">
        <v>600</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231</v>
      </c>
      <c r="D133" s="16" t="s">
        <v>232</v>
      </c>
      <c r="E133" s="16">
        <v>0</v>
      </c>
      <c r="F133" s="15">
        <v>3.32</v>
      </c>
      <c r="G133" s="15">
        <v>2.54</v>
      </c>
      <c r="H133" s="15">
        <v>1.76</v>
      </c>
      <c r="I133" s="14"/>
      <c r="J133" s="15">
        <v>3.73</v>
      </c>
      <c r="K133" s="15">
        <v>5.28</v>
      </c>
      <c r="L133" s="15">
        <v>7.79</v>
      </c>
      <c r="M133" s="54"/>
      <c r="N133" s="15">
        <v>22.114940322999999</v>
      </c>
      <c r="O133" s="15">
        <v>27.604757905</v>
      </c>
      <c r="P133" s="15" t="s">
        <v>26</v>
      </c>
      <c r="Q133" s="16" t="s">
        <v>26</v>
      </c>
      <c r="R133" s="37" t="s">
        <v>601</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233</v>
      </c>
      <c r="D134" s="17" t="s">
        <v>234</v>
      </c>
      <c r="E134" s="17">
        <v>0</v>
      </c>
      <c r="F134" s="14">
        <v>15.66</v>
      </c>
      <c r="G134" s="14">
        <v>14.03</v>
      </c>
      <c r="H134" s="14">
        <v>12.41</v>
      </c>
      <c r="I134" s="14"/>
      <c r="J134" s="14">
        <v>16.260000000000002</v>
      </c>
      <c r="K134" s="14">
        <v>19.5</v>
      </c>
      <c r="L134" s="14">
        <v>24.74</v>
      </c>
      <c r="M134" s="54"/>
      <c r="N134" s="14">
        <v>27.657672220999999</v>
      </c>
      <c r="O134" s="31">
        <v>25.131095523999999</v>
      </c>
      <c r="P134" s="31" t="s">
        <v>26</v>
      </c>
      <c r="Q134" s="17" t="s">
        <v>26</v>
      </c>
      <c r="R134" s="38" t="s">
        <v>602</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235</v>
      </c>
      <c r="D135" s="16" t="s">
        <v>236</v>
      </c>
      <c r="E135" s="16">
        <v>0</v>
      </c>
      <c r="F135" s="15">
        <v>4.96</v>
      </c>
      <c r="G135" s="15">
        <v>1.81</v>
      </c>
      <c r="H135" s="15">
        <v>-1.32</v>
      </c>
      <c r="I135" s="14"/>
      <c r="J135" s="15">
        <v>5.8</v>
      </c>
      <c r="K135" s="15">
        <v>12.08</v>
      </c>
      <c r="L135" s="15">
        <v>22.25</v>
      </c>
      <c r="M135" s="54"/>
      <c r="N135" s="15">
        <v>28.845667128999999</v>
      </c>
      <c r="O135" s="15">
        <v>594.44281704999992</v>
      </c>
      <c r="P135" s="15" t="s">
        <v>26</v>
      </c>
      <c r="Q135" s="16" t="s">
        <v>26</v>
      </c>
      <c r="R135" s="37" t="s">
        <v>603</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237</v>
      </c>
      <c r="D136" s="17" t="s">
        <v>238</v>
      </c>
      <c r="E136" s="17">
        <v>0</v>
      </c>
      <c r="F136" s="14">
        <v>3.6</v>
      </c>
      <c r="G136" s="14">
        <v>3</v>
      </c>
      <c r="H136" s="14">
        <v>2.41</v>
      </c>
      <c r="I136" s="14"/>
      <c r="J136" s="14">
        <v>3.83</v>
      </c>
      <c r="K136" s="14">
        <v>5.01</v>
      </c>
      <c r="L136" s="14">
        <v>6.92</v>
      </c>
      <c r="M136" s="54"/>
      <c r="N136" s="14">
        <v>27.276730892</v>
      </c>
      <c r="O136" s="31">
        <v>12.179469381000001</v>
      </c>
      <c r="P136" s="31" t="s">
        <v>26</v>
      </c>
      <c r="Q136" s="17" t="s">
        <v>26</v>
      </c>
      <c r="R136" s="38" t="s">
        <v>604</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237</v>
      </c>
      <c r="D137" s="16" t="s">
        <v>239</v>
      </c>
      <c r="E137" s="16">
        <v>0</v>
      </c>
      <c r="F137" s="15">
        <v>3.8</v>
      </c>
      <c r="G137" s="15">
        <v>3.15</v>
      </c>
      <c r="H137" s="15">
        <v>2.5099999999999998</v>
      </c>
      <c r="I137" s="14"/>
      <c r="J137" s="15">
        <v>4.04</v>
      </c>
      <c r="K137" s="15">
        <v>5.32</v>
      </c>
      <c r="L137" s="15">
        <v>7.41</v>
      </c>
      <c r="M137" s="54"/>
      <c r="N137" s="15">
        <v>28.418188929999999</v>
      </c>
      <c r="O137" s="15">
        <v>107.08940618999999</v>
      </c>
      <c r="P137" s="15" t="s">
        <v>26</v>
      </c>
      <c r="Q137" s="16" t="s">
        <v>26</v>
      </c>
      <c r="R137" s="37" t="s">
        <v>605</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240</v>
      </c>
      <c r="D138" s="17" t="s">
        <v>12</v>
      </c>
      <c r="E138" s="17">
        <v>3</v>
      </c>
      <c r="F138" s="14">
        <v>15.59</v>
      </c>
      <c r="G138" s="14">
        <v>14</v>
      </c>
      <c r="H138" s="14">
        <v>12.42</v>
      </c>
      <c r="I138" s="14"/>
      <c r="J138" s="14">
        <v>16.75</v>
      </c>
      <c r="K138" s="14">
        <v>19.91</v>
      </c>
      <c r="L138" s="14">
        <v>25.03</v>
      </c>
      <c r="M138" s="54"/>
      <c r="N138" s="14">
        <v>37.034866579000003</v>
      </c>
      <c r="O138" s="31">
        <v>141.88437489999998</v>
      </c>
      <c r="P138" s="31" t="s">
        <v>26</v>
      </c>
      <c r="Q138" s="17" t="s">
        <v>26</v>
      </c>
      <c r="R138" s="38" t="s">
        <v>606</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473</v>
      </c>
      <c r="D139" s="16" t="s">
        <v>474</v>
      </c>
      <c r="E139" s="16">
        <v>10</v>
      </c>
      <c r="F139" s="15">
        <v>131</v>
      </c>
      <c r="G139" s="15">
        <v>109.03</v>
      </c>
      <c r="H139" s="15">
        <v>87.07</v>
      </c>
      <c r="I139" s="14"/>
      <c r="J139" s="15">
        <v>149.35</v>
      </c>
      <c r="K139" s="15">
        <v>193.27</v>
      </c>
      <c r="L139" s="15">
        <v>264.33999999999997</v>
      </c>
      <c r="M139" s="54"/>
      <c r="N139" s="15">
        <v>60.665945899</v>
      </c>
      <c r="O139" s="15">
        <v>5.9146038623999999</v>
      </c>
      <c r="P139" s="15" t="s">
        <v>27</v>
      </c>
      <c r="Q139" s="16" t="s">
        <v>27</v>
      </c>
      <c r="R139" s="37" t="s">
        <v>607</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241</v>
      </c>
      <c r="D140" s="17" t="s">
        <v>242</v>
      </c>
      <c r="E140" s="17">
        <v>0</v>
      </c>
      <c r="F140" s="14">
        <v>4.09</v>
      </c>
      <c r="G140" s="14">
        <v>3.43</v>
      </c>
      <c r="H140" s="14">
        <v>2.77</v>
      </c>
      <c r="I140" s="14"/>
      <c r="J140" s="14">
        <v>4.34</v>
      </c>
      <c r="K140" s="14">
        <v>5.65</v>
      </c>
      <c r="L140" s="14">
        <v>7.78</v>
      </c>
      <c r="M140" s="54"/>
      <c r="N140" s="14">
        <v>29.493826363</v>
      </c>
      <c r="O140" s="31">
        <v>9.1553034762000003</v>
      </c>
      <c r="P140" s="31" t="s">
        <v>26</v>
      </c>
      <c r="Q140" s="17" t="s">
        <v>26</v>
      </c>
      <c r="R140" s="38" t="s">
        <v>608</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243</v>
      </c>
      <c r="D141" s="16" t="s">
        <v>244</v>
      </c>
      <c r="E141" s="16">
        <v>0</v>
      </c>
      <c r="F141" s="15">
        <v>73.55</v>
      </c>
      <c r="G141" s="15">
        <v>67.75</v>
      </c>
      <c r="H141" s="15">
        <v>61.96</v>
      </c>
      <c r="I141" s="14"/>
      <c r="J141" s="15">
        <v>75.31</v>
      </c>
      <c r="K141" s="15">
        <v>86.89</v>
      </c>
      <c r="L141" s="15">
        <v>105.63</v>
      </c>
      <c r="M141" s="54"/>
      <c r="N141" s="15">
        <v>34.401920140999998</v>
      </c>
      <c r="O141" s="15">
        <v>171.66998954000002</v>
      </c>
      <c r="P141" s="15" t="s">
        <v>26</v>
      </c>
      <c r="Q141" s="16" t="s">
        <v>26</v>
      </c>
      <c r="R141" s="37" t="s">
        <v>609</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245</v>
      </c>
      <c r="D142" s="17" t="s">
        <v>246</v>
      </c>
      <c r="E142" s="17">
        <v>3</v>
      </c>
      <c r="F142" s="14">
        <v>116.56</v>
      </c>
      <c r="G142" s="14">
        <v>101.28</v>
      </c>
      <c r="H142" s="14">
        <v>86.01</v>
      </c>
      <c r="I142" s="14"/>
      <c r="J142" s="14">
        <v>119.61</v>
      </c>
      <c r="K142" s="14">
        <v>150.15</v>
      </c>
      <c r="L142" s="14">
        <v>199.58</v>
      </c>
      <c r="M142" s="54"/>
      <c r="N142" s="14">
        <v>37.346870336999999</v>
      </c>
      <c r="O142" s="31">
        <v>47.136640553999996</v>
      </c>
      <c r="P142" s="31" t="s">
        <v>27</v>
      </c>
      <c r="Q142" s="17" t="s">
        <v>26</v>
      </c>
      <c r="R142" s="38" t="s">
        <v>610</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247</v>
      </c>
      <c r="D143" s="16" t="s">
        <v>248</v>
      </c>
      <c r="E143" s="16">
        <v>0</v>
      </c>
      <c r="F143" s="15">
        <v>30.95</v>
      </c>
      <c r="G143" s="15">
        <v>28.43</v>
      </c>
      <c r="H143" s="15">
        <v>25.92</v>
      </c>
      <c r="I143" s="14"/>
      <c r="J143" s="15">
        <v>32.35</v>
      </c>
      <c r="K143" s="15">
        <v>37.369999999999997</v>
      </c>
      <c r="L143" s="15">
        <v>45.5</v>
      </c>
      <c r="M143" s="54"/>
      <c r="N143" s="15">
        <v>24.014849342000002</v>
      </c>
      <c r="O143" s="15">
        <v>18.657214143000001</v>
      </c>
      <c r="P143" s="15" t="s">
        <v>26</v>
      </c>
      <c r="Q143" s="16" t="s">
        <v>26</v>
      </c>
      <c r="R143" s="37" t="s">
        <v>611</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249</v>
      </c>
      <c r="D144" s="17" t="s">
        <v>250</v>
      </c>
      <c r="E144" s="17">
        <v>10</v>
      </c>
      <c r="F144" s="14">
        <v>847.76</v>
      </c>
      <c r="G144" s="14">
        <v>708.16</v>
      </c>
      <c r="H144" s="14">
        <v>568.57000000000005</v>
      </c>
      <c r="I144" s="14"/>
      <c r="J144" s="14">
        <v>969.27</v>
      </c>
      <c r="K144" s="14">
        <v>1248.45</v>
      </c>
      <c r="L144" s="14">
        <v>1700.21</v>
      </c>
      <c r="M144" s="54"/>
      <c r="N144" s="14">
        <v>62.616655848000001</v>
      </c>
      <c r="O144" s="31">
        <v>103.9991198</v>
      </c>
      <c r="P144" s="31" t="s">
        <v>27</v>
      </c>
      <c r="Q144" s="17" t="s">
        <v>27</v>
      </c>
      <c r="R144" s="38" t="s">
        <v>612</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251</v>
      </c>
      <c r="D145" s="16" t="s">
        <v>252</v>
      </c>
      <c r="E145" s="16">
        <v>10</v>
      </c>
      <c r="F145" s="15">
        <v>116.95</v>
      </c>
      <c r="G145" s="15">
        <v>102.36</v>
      </c>
      <c r="H145" s="15">
        <v>87.77</v>
      </c>
      <c r="I145" s="14"/>
      <c r="J145" s="15">
        <v>122.51</v>
      </c>
      <c r="K145" s="15">
        <v>151.68</v>
      </c>
      <c r="L145" s="15">
        <v>198.88</v>
      </c>
      <c r="M145" s="54"/>
      <c r="N145" s="15">
        <v>74.927825374999998</v>
      </c>
      <c r="O145" s="15">
        <v>52.210918778</v>
      </c>
      <c r="P145" s="15" t="s">
        <v>27</v>
      </c>
      <c r="Q145" s="16" t="s">
        <v>27</v>
      </c>
      <c r="R145" s="37" t="s">
        <v>613</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253</v>
      </c>
      <c r="D146" s="17" t="s">
        <v>254</v>
      </c>
      <c r="E146" s="17">
        <v>3</v>
      </c>
      <c r="F146" s="14">
        <v>15.51</v>
      </c>
      <c r="G146" s="14">
        <v>15.15</v>
      </c>
      <c r="H146" s="14">
        <v>14.8</v>
      </c>
      <c r="I146" s="14"/>
      <c r="J146" s="14">
        <v>16</v>
      </c>
      <c r="K146" s="14">
        <v>16.7</v>
      </c>
      <c r="L146" s="14">
        <v>17.84</v>
      </c>
      <c r="M146" s="54"/>
      <c r="N146" s="14">
        <v>30.656396604000001</v>
      </c>
      <c r="O146" s="31">
        <v>23.330372905000001</v>
      </c>
      <c r="P146" s="31" t="s">
        <v>27</v>
      </c>
      <c r="Q146" s="17" t="s">
        <v>26</v>
      </c>
      <c r="R146" s="38" t="s">
        <v>614</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255</v>
      </c>
      <c r="D147" s="16" t="s">
        <v>256</v>
      </c>
      <c r="E147" s="16">
        <v>0</v>
      </c>
      <c r="F147" s="15">
        <v>2.83</v>
      </c>
      <c r="G147" s="15">
        <v>2.23</v>
      </c>
      <c r="H147" s="15">
        <v>1.64</v>
      </c>
      <c r="I147" s="14"/>
      <c r="J147" s="15">
        <v>3.18</v>
      </c>
      <c r="K147" s="15">
        <v>4.3600000000000003</v>
      </c>
      <c r="L147" s="15">
        <v>6.27</v>
      </c>
      <c r="M147" s="54"/>
      <c r="N147" s="15">
        <v>16.882666059000002</v>
      </c>
      <c r="O147" s="15">
        <v>110.45759604</v>
      </c>
      <c r="P147" s="15" t="s">
        <v>26</v>
      </c>
      <c r="Q147" s="16" t="s">
        <v>26</v>
      </c>
      <c r="R147" s="37" t="s">
        <v>615</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437</v>
      </c>
      <c r="D148" s="17" t="s">
        <v>438</v>
      </c>
      <c r="E148" s="17">
        <v>0</v>
      </c>
      <c r="F148" s="14">
        <v>2.9</v>
      </c>
      <c r="G148" s="14">
        <v>2.4500000000000002</v>
      </c>
      <c r="H148" s="14">
        <v>2</v>
      </c>
      <c r="I148" s="14"/>
      <c r="J148" s="14">
        <v>3.12</v>
      </c>
      <c r="K148" s="14">
        <v>4.01</v>
      </c>
      <c r="L148" s="14">
        <v>5.46</v>
      </c>
      <c r="M148" s="54"/>
      <c r="N148" s="14">
        <v>29.915049427</v>
      </c>
      <c r="O148" s="31">
        <v>5.0667366190000003</v>
      </c>
      <c r="P148" s="31" t="s">
        <v>26</v>
      </c>
      <c r="Q148" s="17" t="s">
        <v>26</v>
      </c>
      <c r="R148" s="38" t="s">
        <v>616</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257</v>
      </c>
      <c r="D149" s="16" t="s">
        <v>258</v>
      </c>
      <c r="E149" s="16">
        <v>9</v>
      </c>
      <c r="F149" s="15">
        <v>54</v>
      </c>
      <c r="G149" s="15">
        <v>38.409999999999997</v>
      </c>
      <c r="H149" s="15">
        <v>22.82</v>
      </c>
      <c r="I149" s="14"/>
      <c r="J149" s="15">
        <v>63.81</v>
      </c>
      <c r="K149" s="15">
        <v>94.98</v>
      </c>
      <c r="L149" s="15">
        <v>145.43</v>
      </c>
      <c r="M149" s="54"/>
      <c r="N149" s="15">
        <v>57.516301855000002</v>
      </c>
      <c r="O149" s="15">
        <v>9.1627874200000008</v>
      </c>
      <c r="P149" s="15" t="s">
        <v>27</v>
      </c>
      <c r="Q149" s="16" t="s">
        <v>27</v>
      </c>
      <c r="R149" s="37" t="s">
        <v>617</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259</v>
      </c>
      <c r="D150" s="17" t="s">
        <v>260</v>
      </c>
      <c r="E150" s="17">
        <v>0</v>
      </c>
      <c r="F150" s="14">
        <v>14.27</v>
      </c>
      <c r="G150" s="14">
        <v>11.51</v>
      </c>
      <c r="H150" s="14">
        <v>8.76</v>
      </c>
      <c r="I150" s="14"/>
      <c r="J150" s="14">
        <v>14.91</v>
      </c>
      <c r="K150" s="14">
        <v>20.41</v>
      </c>
      <c r="L150" s="14">
        <v>29.32</v>
      </c>
      <c r="M150" s="54"/>
      <c r="N150" s="14">
        <v>19.273500211000002</v>
      </c>
      <c r="O150" s="31">
        <v>410.06984571000004</v>
      </c>
      <c r="P150" s="31" t="s">
        <v>26</v>
      </c>
      <c r="Q150" s="17" t="s">
        <v>26</v>
      </c>
      <c r="R150" s="38" t="s">
        <v>618</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261</v>
      </c>
      <c r="D151" s="16" t="s">
        <v>262</v>
      </c>
      <c r="E151" s="16">
        <v>0</v>
      </c>
      <c r="F151" s="15">
        <v>16.7</v>
      </c>
      <c r="G151" s="15">
        <v>11.65</v>
      </c>
      <c r="H151" s="15">
        <v>6.61</v>
      </c>
      <c r="I151" s="14"/>
      <c r="J151" s="15">
        <v>18.920000000000002</v>
      </c>
      <c r="K151" s="15">
        <v>29</v>
      </c>
      <c r="L151" s="15">
        <v>45.32</v>
      </c>
      <c r="M151" s="54"/>
      <c r="N151" s="15">
        <v>18.098341595000001</v>
      </c>
      <c r="O151" s="15">
        <v>66.580063856999999</v>
      </c>
      <c r="P151" s="15" t="s">
        <v>26</v>
      </c>
      <c r="Q151" s="16" t="s">
        <v>26</v>
      </c>
      <c r="R151" s="37" t="s">
        <v>619</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263</v>
      </c>
      <c r="D152" s="17" t="s">
        <v>264</v>
      </c>
      <c r="E152" s="17">
        <v>0</v>
      </c>
      <c r="F152" s="14">
        <v>6.34</v>
      </c>
      <c r="G152" s="14">
        <v>1.97</v>
      </c>
      <c r="H152" s="14">
        <v>-2.39</v>
      </c>
      <c r="I152" s="14"/>
      <c r="J152" s="14">
        <v>8</v>
      </c>
      <c r="K152" s="14">
        <v>16.73</v>
      </c>
      <c r="L152" s="14">
        <v>30.87</v>
      </c>
      <c r="M152" s="54"/>
      <c r="N152" s="14">
        <v>25.500272641999999</v>
      </c>
      <c r="O152" s="31">
        <v>291.29002538000003</v>
      </c>
      <c r="P152" s="31" t="s">
        <v>26</v>
      </c>
      <c r="Q152" s="17" t="s">
        <v>26</v>
      </c>
      <c r="R152" s="38" t="s">
        <v>620</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265</v>
      </c>
      <c r="D153" s="16" t="s">
        <v>266</v>
      </c>
      <c r="E153" s="16">
        <v>0</v>
      </c>
      <c r="F153" s="15">
        <v>4.07</v>
      </c>
      <c r="G153" s="15">
        <v>2.68</v>
      </c>
      <c r="H153" s="15">
        <v>1.3</v>
      </c>
      <c r="I153" s="14"/>
      <c r="J153" s="15">
        <v>4.4800000000000004</v>
      </c>
      <c r="K153" s="15">
        <v>7.24</v>
      </c>
      <c r="L153" s="15">
        <v>11.72</v>
      </c>
      <c r="M153" s="54"/>
      <c r="N153" s="15">
        <v>24.163472993999999</v>
      </c>
      <c r="O153" s="15">
        <v>151.0653499</v>
      </c>
      <c r="P153" s="15" t="s">
        <v>26</v>
      </c>
      <c r="Q153" s="16" t="s">
        <v>26</v>
      </c>
      <c r="R153" s="37" t="s">
        <v>621</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267</v>
      </c>
      <c r="D154" s="17" t="s">
        <v>268</v>
      </c>
      <c r="E154" s="17">
        <v>3</v>
      </c>
      <c r="F154" s="14">
        <v>1.82</v>
      </c>
      <c r="G154" s="14">
        <v>1.47</v>
      </c>
      <c r="H154" s="14">
        <v>1.1299999999999999</v>
      </c>
      <c r="I154" s="14"/>
      <c r="J154" s="14">
        <v>1.95</v>
      </c>
      <c r="K154" s="14">
        <v>2.63</v>
      </c>
      <c r="L154" s="14">
        <v>3.74</v>
      </c>
      <c r="M154" s="54"/>
      <c r="N154" s="14">
        <v>31.88293513</v>
      </c>
      <c r="O154" s="31">
        <v>6.6170923333000005</v>
      </c>
      <c r="P154" s="31" t="s">
        <v>27</v>
      </c>
      <c r="Q154" s="17" t="s">
        <v>26</v>
      </c>
      <c r="R154" s="38" t="s">
        <v>622</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269</v>
      </c>
      <c r="D155" s="16" t="s">
        <v>270</v>
      </c>
      <c r="E155" s="16">
        <v>0</v>
      </c>
      <c r="F155" s="15">
        <v>25.19</v>
      </c>
      <c r="G155" s="15">
        <v>19.97</v>
      </c>
      <c r="H155" s="15">
        <v>14.76</v>
      </c>
      <c r="I155" s="14"/>
      <c r="J155" s="15">
        <v>27.48</v>
      </c>
      <c r="K155" s="15">
        <v>37.9</v>
      </c>
      <c r="L155" s="15">
        <v>54.77</v>
      </c>
      <c r="M155" s="54"/>
      <c r="N155" s="15">
        <v>19.092458447999999</v>
      </c>
      <c r="O155" s="15">
        <v>357.64305275999999</v>
      </c>
      <c r="P155" s="15" t="s">
        <v>26</v>
      </c>
      <c r="Q155" s="16" t="s">
        <v>26</v>
      </c>
      <c r="R155" s="37" t="s">
        <v>623</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271</v>
      </c>
      <c r="D156" s="17" t="s">
        <v>272</v>
      </c>
      <c r="E156" s="17">
        <v>0</v>
      </c>
      <c r="F156" s="14">
        <v>4.9800000000000004</v>
      </c>
      <c r="G156" s="14">
        <v>3.57</v>
      </c>
      <c r="H156" s="14">
        <v>2.16</v>
      </c>
      <c r="I156" s="14"/>
      <c r="J156" s="14">
        <v>5.55</v>
      </c>
      <c r="K156" s="14">
        <v>8.36</v>
      </c>
      <c r="L156" s="14">
        <v>12.91</v>
      </c>
      <c r="M156" s="54"/>
      <c r="N156" s="14">
        <v>22.229875024999998</v>
      </c>
      <c r="O156" s="31">
        <v>106.64046137999999</v>
      </c>
      <c r="P156" s="31" t="s">
        <v>26</v>
      </c>
      <c r="Q156" s="17" t="s">
        <v>26</v>
      </c>
      <c r="R156" s="38" t="s">
        <v>624</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273</v>
      </c>
      <c r="D157" s="16" t="s">
        <v>274</v>
      </c>
      <c r="E157" s="16">
        <v>0</v>
      </c>
      <c r="F157" s="15">
        <v>6.56</v>
      </c>
      <c r="G157" s="15">
        <v>5.89</v>
      </c>
      <c r="H157" s="15">
        <v>5.22</v>
      </c>
      <c r="I157" s="14"/>
      <c r="J157" s="15">
        <v>6.67</v>
      </c>
      <c r="K157" s="15">
        <v>8</v>
      </c>
      <c r="L157" s="15">
        <v>10.16</v>
      </c>
      <c r="M157" s="54"/>
      <c r="N157" s="15">
        <v>39.383289386000001</v>
      </c>
      <c r="O157" s="15">
        <v>8.6684289647999986</v>
      </c>
      <c r="P157" s="15" t="s">
        <v>26</v>
      </c>
      <c r="Q157" s="16" t="s">
        <v>26</v>
      </c>
      <c r="R157" s="37" t="s">
        <v>625</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275</v>
      </c>
      <c r="D158" s="17" t="s">
        <v>276</v>
      </c>
      <c r="E158" s="17">
        <v>0</v>
      </c>
      <c r="F158" s="14">
        <v>10.63</v>
      </c>
      <c r="G158" s="14">
        <v>9.44</v>
      </c>
      <c r="H158" s="14">
        <v>8.26</v>
      </c>
      <c r="I158" s="14"/>
      <c r="J158" s="14">
        <v>11.03</v>
      </c>
      <c r="K158" s="14">
        <v>13.39</v>
      </c>
      <c r="L158" s="14">
        <v>17.22</v>
      </c>
      <c r="M158" s="54"/>
      <c r="N158" s="14">
        <v>26.989579206999998</v>
      </c>
      <c r="O158" s="31">
        <v>209.22124373</v>
      </c>
      <c r="P158" s="31" t="s">
        <v>26</v>
      </c>
      <c r="Q158" s="17" t="s">
        <v>26</v>
      </c>
      <c r="R158" s="38" t="s">
        <v>626</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277</v>
      </c>
      <c r="D159" s="16" t="s">
        <v>278</v>
      </c>
      <c r="E159" s="16">
        <v>7</v>
      </c>
      <c r="F159" s="15">
        <v>23.91</v>
      </c>
      <c r="G159" s="15">
        <v>22.16</v>
      </c>
      <c r="H159" s="15">
        <v>20.420000000000002</v>
      </c>
      <c r="I159" s="14"/>
      <c r="J159" s="15">
        <v>25.88</v>
      </c>
      <c r="K159" s="15">
        <v>29.36</v>
      </c>
      <c r="L159" s="15">
        <v>34.99</v>
      </c>
      <c r="M159" s="54"/>
      <c r="N159" s="15">
        <v>55.748501134000001</v>
      </c>
      <c r="O159" s="15">
        <v>112.81081841000001</v>
      </c>
      <c r="P159" s="15" t="s">
        <v>27</v>
      </c>
      <c r="Q159" s="16" t="s">
        <v>27</v>
      </c>
      <c r="R159" s="37" t="s">
        <v>627</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466</v>
      </c>
      <c r="D160" s="17" t="s">
        <v>279</v>
      </c>
      <c r="E160" s="17">
        <v>0</v>
      </c>
      <c r="F160" s="14">
        <v>8.7899999999999991</v>
      </c>
      <c r="G160" s="14">
        <v>7.55</v>
      </c>
      <c r="H160" s="14">
        <v>6.31</v>
      </c>
      <c r="I160" s="14"/>
      <c r="J160" s="14">
        <v>9.27</v>
      </c>
      <c r="K160" s="14">
        <v>11.74</v>
      </c>
      <c r="L160" s="14">
        <v>15.74</v>
      </c>
      <c r="M160" s="54"/>
      <c r="N160" s="14">
        <v>41.421109989999998</v>
      </c>
      <c r="O160" s="31">
        <v>31.293401809999999</v>
      </c>
      <c r="P160" s="31" t="s">
        <v>26</v>
      </c>
      <c r="Q160" s="17" t="s">
        <v>26</v>
      </c>
      <c r="R160" s="38" t="s">
        <v>628</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469</v>
      </c>
      <c r="D161" s="16" t="s">
        <v>280</v>
      </c>
      <c r="E161" s="16">
        <v>2</v>
      </c>
      <c r="F161" s="15">
        <v>0.64</v>
      </c>
      <c r="G161" s="15">
        <v>0.11</v>
      </c>
      <c r="H161" s="15">
        <v>-0.41</v>
      </c>
      <c r="I161" s="14"/>
      <c r="J161" s="15">
        <v>0.74</v>
      </c>
      <c r="K161" s="15">
        <v>1.79</v>
      </c>
      <c r="L161" s="15">
        <v>3.5</v>
      </c>
      <c r="M161" s="54"/>
      <c r="N161" s="15">
        <v>24.38908713</v>
      </c>
      <c r="O161" s="15">
        <v>7.1945829524000002</v>
      </c>
      <c r="P161" s="15" t="s">
        <v>26</v>
      </c>
      <c r="Q161" s="16" t="s">
        <v>26</v>
      </c>
      <c r="R161" s="37" t="s">
        <v>629</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281</v>
      </c>
      <c r="D162" s="17" t="s">
        <v>282</v>
      </c>
      <c r="E162" s="17">
        <v>7</v>
      </c>
      <c r="F162" s="14">
        <v>114.9</v>
      </c>
      <c r="G162" s="14">
        <v>100.38</v>
      </c>
      <c r="H162" s="14">
        <v>85.86</v>
      </c>
      <c r="I162" s="14"/>
      <c r="J162" s="14">
        <v>132.34</v>
      </c>
      <c r="K162" s="14">
        <v>161.37</v>
      </c>
      <c r="L162" s="14">
        <v>208.35</v>
      </c>
      <c r="M162" s="54"/>
      <c r="N162" s="14">
        <v>69.482759009000006</v>
      </c>
      <c r="O162" s="31">
        <v>19.119732453000001</v>
      </c>
      <c r="P162" s="31" t="s">
        <v>26</v>
      </c>
      <c r="Q162" s="17" t="s">
        <v>27</v>
      </c>
      <c r="R162" s="38" t="s">
        <v>630</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283</v>
      </c>
      <c r="D163" s="16" t="s">
        <v>284</v>
      </c>
      <c r="E163" s="16">
        <v>0</v>
      </c>
      <c r="F163" s="15">
        <v>6.62</v>
      </c>
      <c r="G163" s="15">
        <v>5.81</v>
      </c>
      <c r="H163" s="15">
        <v>5.01</v>
      </c>
      <c r="I163" s="14"/>
      <c r="J163" s="15">
        <v>6.99</v>
      </c>
      <c r="K163" s="15">
        <v>8.59</v>
      </c>
      <c r="L163" s="15">
        <v>11.19</v>
      </c>
      <c r="M163" s="54"/>
      <c r="N163" s="15">
        <v>41.540139105999998</v>
      </c>
      <c r="O163" s="15">
        <v>9.3126032856999998</v>
      </c>
      <c r="P163" s="15" t="s">
        <v>26</v>
      </c>
      <c r="Q163" s="16" t="s">
        <v>26</v>
      </c>
      <c r="R163" s="37" t="s">
        <v>631</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472</v>
      </c>
      <c r="D164" s="17" t="s">
        <v>285</v>
      </c>
      <c r="E164" s="17">
        <v>0</v>
      </c>
      <c r="F164" s="14">
        <v>15.37</v>
      </c>
      <c r="G164" s="14">
        <v>12.85</v>
      </c>
      <c r="H164" s="14">
        <v>10.33</v>
      </c>
      <c r="I164" s="14"/>
      <c r="J164" s="14">
        <v>16.03</v>
      </c>
      <c r="K164" s="14">
        <v>21.06</v>
      </c>
      <c r="L164" s="14">
        <v>29.21</v>
      </c>
      <c r="M164" s="54"/>
      <c r="N164" s="14">
        <v>27.679546538</v>
      </c>
      <c r="O164" s="31">
        <v>102.15139114</v>
      </c>
      <c r="P164" s="31" t="s">
        <v>26</v>
      </c>
      <c r="Q164" s="17" t="s">
        <v>26</v>
      </c>
      <c r="R164" s="38" t="s">
        <v>632</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286</v>
      </c>
      <c r="D165" s="16" t="s">
        <v>287</v>
      </c>
      <c r="E165" s="16">
        <v>0</v>
      </c>
      <c r="F165" s="15">
        <v>2.06</v>
      </c>
      <c r="G165" s="15">
        <v>1.5</v>
      </c>
      <c r="H165" s="15">
        <v>0.94</v>
      </c>
      <c r="I165" s="14"/>
      <c r="J165" s="15">
        <v>2.23</v>
      </c>
      <c r="K165" s="15">
        <v>3.34</v>
      </c>
      <c r="L165" s="15">
        <v>5.15</v>
      </c>
      <c r="M165" s="54"/>
      <c r="N165" s="15">
        <v>20.404188788999999</v>
      </c>
      <c r="O165" s="15">
        <v>26.065910095</v>
      </c>
      <c r="P165" s="15" t="s">
        <v>26</v>
      </c>
      <c r="Q165" s="16" t="s">
        <v>26</v>
      </c>
      <c r="R165" s="37" t="s">
        <v>633</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467</v>
      </c>
      <c r="D166" s="17" t="s">
        <v>288</v>
      </c>
      <c r="E166" s="17">
        <v>0</v>
      </c>
      <c r="F166" s="14">
        <v>2.57</v>
      </c>
      <c r="G166" s="14">
        <v>1.54</v>
      </c>
      <c r="H166" s="14">
        <v>0.51</v>
      </c>
      <c r="I166" s="14"/>
      <c r="J166" s="14">
        <v>2.95</v>
      </c>
      <c r="K166" s="14">
        <v>5</v>
      </c>
      <c r="L166" s="14">
        <v>8.32</v>
      </c>
      <c r="M166" s="54"/>
      <c r="N166" s="14">
        <v>25.169716411</v>
      </c>
      <c r="O166" s="31">
        <v>68.975587429000001</v>
      </c>
      <c r="P166" s="31" t="s">
        <v>26</v>
      </c>
      <c r="Q166" s="17" t="s">
        <v>26</v>
      </c>
      <c r="R166" s="38" t="s">
        <v>634</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289</v>
      </c>
      <c r="D167" s="16" t="s">
        <v>290</v>
      </c>
      <c r="E167" s="16">
        <v>3</v>
      </c>
      <c r="F167" s="15">
        <v>58.91</v>
      </c>
      <c r="G167" s="15">
        <v>50.78</v>
      </c>
      <c r="H167" s="15">
        <v>42.65</v>
      </c>
      <c r="I167" s="14"/>
      <c r="J167" s="15">
        <v>60</v>
      </c>
      <c r="K167" s="15">
        <v>76.25</v>
      </c>
      <c r="L167" s="15">
        <v>102.55</v>
      </c>
      <c r="M167" s="54"/>
      <c r="N167" s="15">
        <v>37.790551033</v>
      </c>
      <c r="O167" s="15">
        <v>992.76683051999998</v>
      </c>
      <c r="P167" s="15" t="s">
        <v>27</v>
      </c>
      <c r="Q167" s="16" t="s">
        <v>26</v>
      </c>
      <c r="R167" s="37" t="s">
        <v>635</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289</v>
      </c>
      <c r="D168" s="17" t="s">
        <v>291</v>
      </c>
      <c r="E168" s="17">
        <v>3</v>
      </c>
      <c r="F168" s="14">
        <v>52.22</v>
      </c>
      <c r="G168" s="14">
        <v>44.94</v>
      </c>
      <c r="H168" s="14">
        <v>37.67</v>
      </c>
      <c r="I168" s="14"/>
      <c r="J168" s="14">
        <v>53.21</v>
      </c>
      <c r="K168" s="14">
        <v>67.75</v>
      </c>
      <c r="L168" s="14">
        <v>91.27</v>
      </c>
      <c r="M168" s="54"/>
      <c r="N168" s="14">
        <v>37.297436013999999</v>
      </c>
      <c r="O168" s="31">
        <v>2987.8269059999998</v>
      </c>
      <c r="P168" s="31" t="s">
        <v>27</v>
      </c>
      <c r="Q168" s="17" t="s">
        <v>26</v>
      </c>
      <c r="R168" s="38" t="s">
        <v>636</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433</v>
      </c>
      <c r="D169" s="16" t="s">
        <v>292</v>
      </c>
      <c r="E169" s="16">
        <v>0</v>
      </c>
      <c r="F169" s="15">
        <v>11.02</v>
      </c>
      <c r="G169" s="15">
        <v>9.86</v>
      </c>
      <c r="H169" s="15">
        <v>8.7100000000000009</v>
      </c>
      <c r="I169" s="14"/>
      <c r="J169" s="15">
        <v>11.37</v>
      </c>
      <c r="K169" s="15">
        <v>13.67</v>
      </c>
      <c r="L169" s="15">
        <v>17.399999999999999</v>
      </c>
      <c r="M169" s="54"/>
      <c r="N169" s="15">
        <v>35.650263842999998</v>
      </c>
      <c r="O169" s="15">
        <v>28.774552809999999</v>
      </c>
      <c r="P169" s="15" t="s">
        <v>26</v>
      </c>
      <c r="Q169" s="16" t="s">
        <v>26</v>
      </c>
      <c r="R169" s="37" t="s">
        <v>637</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450</v>
      </c>
      <c r="D170" s="17" t="s">
        <v>293</v>
      </c>
      <c r="E170" s="17">
        <v>10</v>
      </c>
      <c r="F170" s="14">
        <v>70.709999999999994</v>
      </c>
      <c r="G170" s="14">
        <v>63.52</v>
      </c>
      <c r="H170" s="14">
        <v>56.34</v>
      </c>
      <c r="I170" s="14"/>
      <c r="J170" s="14">
        <v>74.599999999999994</v>
      </c>
      <c r="K170" s="14">
        <v>88.96</v>
      </c>
      <c r="L170" s="14">
        <v>112.2</v>
      </c>
      <c r="M170" s="54"/>
      <c r="N170" s="14">
        <v>64.957069988000001</v>
      </c>
      <c r="O170" s="31">
        <v>670.47020562</v>
      </c>
      <c r="P170" s="31" t="s">
        <v>27</v>
      </c>
      <c r="Q170" s="17" t="s">
        <v>27</v>
      </c>
      <c r="R170" s="38" t="s">
        <v>638</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475</v>
      </c>
      <c r="D171" s="16" t="s">
        <v>294</v>
      </c>
      <c r="E171" s="16">
        <v>3</v>
      </c>
      <c r="F171" s="15">
        <v>3.78</v>
      </c>
      <c r="G171" s="15">
        <v>3.06</v>
      </c>
      <c r="H171" s="15">
        <v>2.34</v>
      </c>
      <c r="I171" s="14"/>
      <c r="J171" s="15">
        <v>4.12</v>
      </c>
      <c r="K171" s="15">
        <v>5.55</v>
      </c>
      <c r="L171" s="15">
        <v>7.87</v>
      </c>
      <c r="M171" s="54"/>
      <c r="N171" s="15">
        <v>26.261900342000001</v>
      </c>
      <c r="O171" s="15">
        <v>31.140754047999998</v>
      </c>
      <c r="P171" s="15" t="s">
        <v>27</v>
      </c>
      <c r="Q171" s="16" t="s">
        <v>26</v>
      </c>
      <c r="R171" s="37" t="s">
        <v>639</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449</v>
      </c>
      <c r="D172" s="17" t="s">
        <v>295</v>
      </c>
      <c r="E172" s="17">
        <v>0</v>
      </c>
      <c r="F172" s="14">
        <v>10.59</v>
      </c>
      <c r="G172" s="14">
        <v>8.1</v>
      </c>
      <c r="H172" s="14">
        <v>5.62</v>
      </c>
      <c r="I172" s="14"/>
      <c r="J172" s="14">
        <v>11.93</v>
      </c>
      <c r="K172" s="14">
        <v>16.89</v>
      </c>
      <c r="L172" s="14">
        <v>24.92</v>
      </c>
      <c r="M172" s="54"/>
      <c r="N172" s="14">
        <v>27.490156234000001</v>
      </c>
      <c r="O172" s="31">
        <v>24.692060762000001</v>
      </c>
      <c r="P172" s="31" t="s">
        <v>26</v>
      </c>
      <c r="Q172" s="17" t="s">
        <v>26</v>
      </c>
      <c r="R172" s="38" t="s">
        <v>640</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457</v>
      </c>
      <c r="D173" s="16" t="s">
        <v>296</v>
      </c>
      <c r="E173" s="16">
        <v>0</v>
      </c>
      <c r="F173" s="15">
        <v>4.7300000000000004</v>
      </c>
      <c r="G173" s="15">
        <v>3.34</v>
      </c>
      <c r="H173" s="15">
        <v>1.96</v>
      </c>
      <c r="I173" s="14"/>
      <c r="J173" s="15">
        <v>5.37</v>
      </c>
      <c r="K173" s="15">
        <v>8.1300000000000008</v>
      </c>
      <c r="L173" s="15">
        <v>12.6</v>
      </c>
      <c r="M173" s="54"/>
      <c r="N173" s="15">
        <v>25.137096713999998</v>
      </c>
      <c r="O173" s="15">
        <v>37.344057857000003</v>
      </c>
      <c r="P173" s="15" t="s">
        <v>26</v>
      </c>
      <c r="Q173" s="16" t="s">
        <v>26</v>
      </c>
      <c r="R173" s="37" t="s">
        <v>641</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436</v>
      </c>
      <c r="D174" s="17" t="s">
        <v>298</v>
      </c>
      <c r="E174" s="17">
        <v>0</v>
      </c>
      <c r="F174" s="14">
        <v>46.67</v>
      </c>
      <c r="G174" s="14">
        <v>43.71</v>
      </c>
      <c r="H174" s="14">
        <v>40.76</v>
      </c>
      <c r="I174" s="14"/>
      <c r="J174" s="14">
        <v>48.34</v>
      </c>
      <c r="K174" s="14">
        <v>54.24</v>
      </c>
      <c r="L174" s="14">
        <v>63.8</v>
      </c>
      <c r="M174" s="54"/>
      <c r="N174" s="14">
        <v>24.388566202</v>
      </c>
      <c r="O174" s="31">
        <v>138.31241062000001</v>
      </c>
      <c r="P174" s="31" t="s">
        <v>26</v>
      </c>
      <c r="Q174" s="17" t="s">
        <v>26</v>
      </c>
      <c r="R174" s="38" t="s">
        <v>642</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444</v>
      </c>
      <c r="D175" s="16" t="s">
        <v>445</v>
      </c>
      <c r="E175" s="16">
        <v>0</v>
      </c>
      <c r="F175" s="15">
        <v>3.16</v>
      </c>
      <c r="G175" s="15">
        <v>2.52</v>
      </c>
      <c r="H175" s="15">
        <v>1.89</v>
      </c>
      <c r="I175" s="14"/>
      <c r="J175" s="15">
        <v>3.5</v>
      </c>
      <c r="K175" s="15">
        <v>4.76</v>
      </c>
      <c r="L175" s="15">
        <v>6.81</v>
      </c>
      <c r="M175" s="54"/>
      <c r="N175" s="15">
        <v>29.814271285</v>
      </c>
      <c r="O175" s="15">
        <v>7.3574342857000001</v>
      </c>
      <c r="P175" s="15" t="s">
        <v>26</v>
      </c>
      <c r="Q175" s="16" t="s">
        <v>26</v>
      </c>
      <c r="R175" s="37" t="s">
        <v>643</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299</v>
      </c>
      <c r="D176" s="17" t="s">
        <v>300</v>
      </c>
      <c r="E176" s="17">
        <v>0</v>
      </c>
      <c r="F176" s="14">
        <v>12.26</v>
      </c>
      <c r="G176" s="14">
        <v>8.9700000000000006</v>
      </c>
      <c r="H176" s="14">
        <v>5.68</v>
      </c>
      <c r="I176" s="14"/>
      <c r="J176" s="14">
        <v>13.53</v>
      </c>
      <c r="K176" s="14">
        <v>20.100000000000001</v>
      </c>
      <c r="L176" s="14">
        <v>30.73</v>
      </c>
      <c r="M176" s="54"/>
      <c r="N176" s="14">
        <v>14.361654728</v>
      </c>
      <c r="O176" s="31">
        <v>21.353763237999999</v>
      </c>
      <c r="P176" s="31" t="s">
        <v>26</v>
      </c>
      <c r="Q176" s="17" t="s">
        <v>26</v>
      </c>
      <c r="R176" s="38" t="s">
        <v>644</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301</v>
      </c>
      <c r="D177" s="16" t="s">
        <v>302</v>
      </c>
      <c r="E177" s="16">
        <v>0</v>
      </c>
      <c r="F177" s="15">
        <v>1.24</v>
      </c>
      <c r="G177" s="15">
        <v>0.87</v>
      </c>
      <c r="H177" s="15">
        <v>0.5</v>
      </c>
      <c r="I177" s="14"/>
      <c r="J177" s="15">
        <v>1.38</v>
      </c>
      <c r="K177" s="15">
        <v>2.11</v>
      </c>
      <c r="L177" s="15">
        <v>3.3</v>
      </c>
      <c r="M177" s="54"/>
      <c r="N177" s="15">
        <v>27.706409657999998</v>
      </c>
      <c r="O177" s="15">
        <v>12.528777714</v>
      </c>
      <c r="P177" s="15" t="s">
        <v>26</v>
      </c>
      <c r="Q177" s="16" t="s">
        <v>26</v>
      </c>
      <c r="R177" s="37" t="s">
        <v>645</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446</v>
      </c>
      <c r="D178" s="17" t="s">
        <v>429</v>
      </c>
      <c r="E178" s="17">
        <v>0</v>
      </c>
      <c r="F178" s="14">
        <v>1.04</v>
      </c>
      <c r="G178" s="14">
        <v>0.32</v>
      </c>
      <c r="H178" s="14">
        <v>-0.38</v>
      </c>
      <c r="I178" s="14"/>
      <c r="J178" s="14">
        <v>1.2</v>
      </c>
      <c r="K178" s="14">
        <v>2.62</v>
      </c>
      <c r="L178" s="14">
        <v>4.93</v>
      </c>
      <c r="M178" s="54"/>
      <c r="N178" s="14">
        <v>28.890799860000001</v>
      </c>
      <c r="O178" s="31">
        <v>15.966768571000001</v>
      </c>
      <c r="P178" s="31" t="s">
        <v>26</v>
      </c>
      <c r="Q178" s="17" t="s">
        <v>26</v>
      </c>
      <c r="R178" s="38" t="s">
        <v>646</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303</v>
      </c>
      <c r="D179" s="16" t="s">
        <v>304</v>
      </c>
      <c r="E179" s="16">
        <v>0</v>
      </c>
      <c r="F179" s="15">
        <v>15.38</v>
      </c>
      <c r="G179" s="15">
        <v>12.4</v>
      </c>
      <c r="H179" s="15">
        <v>9.42</v>
      </c>
      <c r="I179" s="14"/>
      <c r="J179" s="15">
        <v>16.45</v>
      </c>
      <c r="K179" s="15">
        <v>22.4</v>
      </c>
      <c r="L179" s="15">
        <v>32.03</v>
      </c>
      <c r="M179" s="54"/>
      <c r="N179" s="15">
        <v>22.913616969</v>
      </c>
      <c r="O179" s="15">
        <v>300.01100962000004</v>
      </c>
      <c r="P179" s="15" t="s">
        <v>26</v>
      </c>
      <c r="Q179" s="16" t="s">
        <v>26</v>
      </c>
      <c r="R179" s="37" t="s">
        <v>647</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305</v>
      </c>
      <c r="D180" s="17" t="s">
        <v>306</v>
      </c>
      <c r="E180" s="17">
        <v>0</v>
      </c>
      <c r="F180" s="14">
        <v>0.28999999999999998</v>
      </c>
      <c r="G180" s="14">
        <v>0.21</v>
      </c>
      <c r="H180" s="14">
        <v>0.14000000000000001</v>
      </c>
      <c r="I180" s="14"/>
      <c r="J180" s="14">
        <v>0.34</v>
      </c>
      <c r="K180" s="14">
        <v>0.48</v>
      </c>
      <c r="L180" s="14">
        <v>0.72</v>
      </c>
      <c r="M180" s="54"/>
      <c r="N180" s="14">
        <v>36.318246211999998</v>
      </c>
      <c r="O180" s="31">
        <v>9.2045681904999999</v>
      </c>
      <c r="P180" s="31" t="s">
        <v>26</v>
      </c>
      <c r="Q180" s="17" t="s">
        <v>26</v>
      </c>
      <c r="R180" s="38" t="s">
        <v>648</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307</v>
      </c>
      <c r="D181" s="16" t="s">
        <v>308</v>
      </c>
      <c r="E181" s="16">
        <v>0</v>
      </c>
      <c r="F181" s="15">
        <v>3.63</v>
      </c>
      <c r="G181" s="15">
        <v>2.17</v>
      </c>
      <c r="H181" s="15">
        <v>0.72</v>
      </c>
      <c r="I181" s="14"/>
      <c r="J181" s="15">
        <v>4.0999999999999996</v>
      </c>
      <c r="K181" s="15">
        <v>7</v>
      </c>
      <c r="L181" s="15">
        <v>11.7</v>
      </c>
      <c r="M181" s="54"/>
      <c r="N181" s="15">
        <v>22.832619939000001</v>
      </c>
      <c r="O181" s="15">
        <v>44.196710809999999</v>
      </c>
      <c r="P181" s="15" t="s">
        <v>26</v>
      </c>
      <c r="Q181" s="16" t="s">
        <v>26</v>
      </c>
      <c r="R181" s="37" t="s">
        <v>649</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309</v>
      </c>
      <c r="D182" s="17" t="s">
        <v>310</v>
      </c>
      <c r="E182" s="17">
        <v>0</v>
      </c>
      <c r="F182" s="14">
        <v>33.090000000000003</v>
      </c>
      <c r="G182" s="14">
        <v>28.11</v>
      </c>
      <c r="H182" s="14">
        <v>23.14</v>
      </c>
      <c r="I182" s="14"/>
      <c r="J182" s="14">
        <v>34.79</v>
      </c>
      <c r="K182" s="14">
        <v>44.73</v>
      </c>
      <c r="L182" s="14">
        <v>60.82</v>
      </c>
      <c r="M182" s="54"/>
      <c r="N182" s="14">
        <v>19.695439001</v>
      </c>
      <c r="O182" s="31">
        <v>498.38412599999998</v>
      </c>
      <c r="P182" s="31" t="s">
        <v>26</v>
      </c>
      <c r="Q182" s="17" t="s">
        <v>26</v>
      </c>
      <c r="R182" s="38" t="s">
        <v>650</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311</v>
      </c>
      <c r="D183" s="16" t="s">
        <v>312</v>
      </c>
      <c r="E183" s="16">
        <v>0</v>
      </c>
      <c r="F183" s="15">
        <v>6.12</v>
      </c>
      <c r="G183" s="15">
        <v>4.43</v>
      </c>
      <c r="H183" s="15">
        <v>2.74</v>
      </c>
      <c r="I183" s="14"/>
      <c r="J183" s="15">
        <v>6.9</v>
      </c>
      <c r="K183" s="15">
        <v>10.27</v>
      </c>
      <c r="L183" s="15">
        <v>15.73</v>
      </c>
      <c r="M183" s="54"/>
      <c r="N183" s="15">
        <v>30.541440872999999</v>
      </c>
      <c r="O183" s="15">
        <v>35.435745429000001</v>
      </c>
      <c r="P183" s="15" t="s">
        <v>26</v>
      </c>
      <c r="Q183" s="16" t="s">
        <v>26</v>
      </c>
      <c r="R183" s="37" t="s">
        <v>651</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313</v>
      </c>
      <c r="D184" s="17" t="s">
        <v>314</v>
      </c>
      <c r="E184" s="17">
        <v>0</v>
      </c>
      <c r="F184" s="14">
        <v>14.32</v>
      </c>
      <c r="G184" s="14">
        <v>12.26</v>
      </c>
      <c r="H184" s="14">
        <v>10.210000000000001</v>
      </c>
      <c r="I184" s="14"/>
      <c r="J184" s="14">
        <v>15.3</v>
      </c>
      <c r="K184" s="14">
        <v>19.399999999999999</v>
      </c>
      <c r="L184" s="14">
        <v>26.05</v>
      </c>
      <c r="M184" s="54"/>
      <c r="N184" s="14">
        <v>21.230013241000002</v>
      </c>
      <c r="O184" s="31">
        <v>341.59041886</v>
      </c>
      <c r="P184" s="31" t="s">
        <v>26</v>
      </c>
      <c r="Q184" s="17" t="s">
        <v>26</v>
      </c>
      <c r="R184" s="38" t="s">
        <v>652</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315</v>
      </c>
      <c r="D185" s="16" t="s">
        <v>316</v>
      </c>
      <c r="E185" s="16">
        <v>0</v>
      </c>
      <c r="F185" s="15" t="s">
        <v>115</v>
      </c>
      <c r="G185" s="15" t="s">
        <v>115</v>
      </c>
      <c r="H185" s="15" t="s">
        <v>115</v>
      </c>
      <c r="I185" s="14"/>
      <c r="J185" s="15" t="s">
        <v>115</v>
      </c>
      <c r="K185" s="15" t="s">
        <v>115</v>
      </c>
      <c r="L185" s="15" t="s">
        <v>115</v>
      </c>
      <c r="M185" s="54"/>
      <c r="N185" s="15" t="s">
        <v>115</v>
      </c>
      <c r="O185" s="15" t="s">
        <v>115</v>
      </c>
      <c r="P185" s="15" t="s">
        <v>115</v>
      </c>
      <c r="Q185" s="16" t="s">
        <v>115</v>
      </c>
      <c r="R185" s="37" t="s">
        <v>116</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317</v>
      </c>
      <c r="D186" s="17" t="s">
        <v>318</v>
      </c>
      <c r="E186" s="17">
        <v>0</v>
      </c>
      <c r="F186" s="14">
        <v>6.34</v>
      </c>
      <c r="G186" s="14">
        <v>5.51</v>
      </c>
      <c r="H186" s="14">
        <v>4.6900000000000004</v>
      </c>
      <c r="I186" s="14"/>
      <c r="J186" s="14">
        <v>6.7</v>
      </c>
      <c r="K186" s="14">
        <v>8.34</v>
      </c>
      <c r="L186" s="14">
        <v>11</v>
      </c>
      <c r="M186" s="54"/>
      <c r="N186" s="14">
        <v>29.183737736000001</v>
      </c>
      <c r="O186" s="31">
        <v>23.332499476000002</v>
      </c>
      <c r="P186" s="31" t="s">
        <v>26</v>
      </c>
      <c r="Q186" s="17" t="s">
        <v>26</v>
      </c>
      <c r="R186" s="38" t="s">
        <v>653</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317</v>
      </c>
      <c r="D187" s="16" t="s">
        <v>319</v>
      </c>
      <c r="E187" s="16">
        <v>0</v>
      </c>
      <c r="F187" s="15">
        <v>31.99</v>
      </c>
      <c r="G187" s="15">
        <v>27.3</v>
      </c>
      <c r="H187" s="15">
        <v>22.62</v>
      </c>
      <c r="I187" s="14"/>
      <c r="J187" s="15">
        <v>34.200000000000003</v>
      </c>
      <c r="K187" s="15">
        <v>43.56</v>
      </c>
      <c r="L187" s="15">
        <v>58.72</v>
      </c>
      <c r="M187" s="54"/>
      <c r="N187" s="15">
        <v>27.594908711999999</v>
      </c>
      <c r="O187" s="15">
        <v>110.01832184999999</v>
      </c>
      <c r="P187" s="15" t="s">
        <v>26</v>
      </c>
      <c r="Q187" s="16" t="s">
        <v>26</v>
      </c>
      <c r="R187" s="37" t="s">
        <v>654</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320</v>
      </c>
      <c r="D188" s="17" t="s">
        <v>321</v>
      </c>
      <c r="E188" s="17">
        <v>0</v>
      </c>
      <c r="F188" s="14">
        <v>24.13</v>
      </c>
      <c r="G188" s="14">
        <v>22.21</v>
      </c>
      <c r="H188" s="14">
        <v>20.3</v>
      </c>
      <c r="I188" s="14"/>
      <c r="J188" s="14">
        <v>25.5</v>
      </c>
      <c r="K188" s="14">
        <v>29.32</v>
      </c>
      <c r="L188" s="14">
        <v>35.5</v>
      </c>
      <c r="M188" s="54"/>
      <c r="N188" s="14">
        <v>16.348422696</v>
      </c>
      <c r="O188" s="31">
        <v>200.78207904999999</v>
      </c>
      <c r="P188" s="31" t="s">
        <v>26</v>
      </c>
      <c r="Q188" s="17" t="s">
        <v>26</v>
      </c>
      <c r="R188" s="38" t="s">
        <v>655</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322</v>
      </c>
      <c r="D189" s="16" t="s">
        <v>323</v>
      </c>
      <c r="E189" s="16">
        <v>3</v>
      </c>
      <c r="F189" s="15">
        <v>19.010000000000002</v>
      </c>
      <c r="G189" s="15">
        <v>16.48</v>
      </c>
      <c r="H189" s="15">
        <v>13.96</v>
      </c>
      <c r="I189" s="14"/>
      <c r="J189" s="15">
        <v>20.03</v>
      </c>
      <c r="K189" s="15">
        <v>25.07</v>
      </c>
      <c r="L189" s="15">
        <v>33.229999999999997</v>
      </c>
      <c r="M189" s="54"/>
      <c r="N189" s="15">
        <v>37.920010521000002</v>
      </c>
      <c r="O189" s="15">
        <v>44.647248618999996</v>
      </c>
      <c r="P189" s="15" t="s">
        <v>27</v>
      </c>
      <c r="Q189" s="16" t="s">
        <v>26</v>
      </c>
      <c r="R189" s="37" t="s">
        <v>656</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324</v>
      </c>
      <c r="D190" s="17" t="s">
        <v>325</v>
      </c>
      <c r="E190" s="17">
        <v>0</v>
      </c>
      <c r="F190" s="14">
        <v>4.1399999999999997</v>
      </c>
      <c r="G190" s="14">
        <v>3.75</v>
      </c>
      <c r="H190" s="14">
        <v>3.36</v>
      </c>
      <c r="I190" s="14"/>
      <c r="J190" s="14">
        <v>4.3899999999999997</v>
      </c>
      <c r="K190" s="14">
        <v>5.16</v>
      </c>
      <c r="L190" s="14">
        <v>6.42</v>
      </c>
      <c r="M190" s="54"/>
      <c r="N190" s="14">
        <v>27.440062017999999</v>
      </c>
      <c r="O190" s="31">
        <v>4.0324202381000003</v>
      </c>
      <c r="P190" s="31" t="s">
        <v>26</v>
      </c>
      <c r="Q190" s="17" t="s">
        <v>26</v>
      </c>
      <c r="R190" s="38" t="s">
        <v>657</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326</v>
      </c>
      <c r="D191" s="16" t="s">
        <v>327</v>
      </c>
      <c r="E191" s="16">
        <v>0</v>
      </c>
      <c r="F191" s="15">
        <v>10.89</v>
      </c>
      <c r="G191" s="15">
        <v>8.19</v>
      </c>
      <c r="H191" s="15">
        <v>5.49</v>
      </c>
      <c r="I191" s="14"/>
      <c r="J191" s="15">
        <v>12.34</v>
      </c>
      <c r="K191" s="15">
        <v>17.73</v>
      </c>
      <c r="L191" s="15">
        <v>26.46</v>
      </c>
      <c r="M191" s="54"/>
      <c r="N191" s="15">
        <v>27.381226866999999</v>
      </c>
      <c r="O191" s="15">
        <v>18.859720524</v>
      </c>
      <c r="P191" s="15" t="s">
        <v>26</v>
      </c>
      <c r="Q191" s="16" t="s">
        <v>26</v>
      </c>
      <c r="R191" s="37" t="s">
        <v>658</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297</v>
      </c>
      <c r="D192" s="17" t="s">
        <v>328</v>
      </c>
      <c r="E192" s="17">
        <v>0</v>
      </c>
      <c r="F192" s="14">
        <v>4.28</v>
      </c>
      <c r="G192" s="14">
        <v>3.33</v>
      </c>
      <c r="H192" s="14">
        <v>2.38</v>
      </c>
      <c r="I192" s="14"/>
      <c r="J192" s="14">
        <v>4.7699999999999996</v>
      </c>
      <c r="K192" s="14">
        <v>6.66</v>
      </c>
      <c r="L192" s="14">
        <v>9.73</v>
      </c>
      <c r="M192" s="54"/>
      <c r="N192" s="14">
        <v>27.230656774</v>
      </c>
      <c r="O192" s="31">
        <v>144.80489</v>
      </c>
      <c r="P192" s="31" t="s">
        <v>26</v>
      </c>
      <c r="Q192" s="17" t="s">
        <v>26</v>
      </c>
      <c r="R192" s="38" t="s">
        <v>659</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329</v>
      </c>
      <c r="D193" s="16" t="s">
        <v>330</v>
      </c>
      <c r="E193" s="16">
        <v>0</v>
      </c>
      <c r="F193" s="15">
        <v>4.88</v>
      </c>
      <c r="G193" s="15">
        <v>1</v>
      </c>
      <c r="H193" s="15">
        <v>-2.87</v>
      </c>
      <c r="I193" s="14"/>
      <c r="J193" s="15">
        <v>5.99</v>
      </c>
      <c r="K193" s="15">
        <v>13.74</v>
      </c>
      <c r="L193" s="15">
        <v>26.29</v>
      </c>
      <c r="M193" s="54"/>
      <c r="N193" s="15">
        <v>22.799439088</v>
      </c>
      <c r="O193" s="15">
        <v>141.13754219</v>
      </c>
      <c r="P193" s="15" t="s">
        <v>26</v>
      </c>
      <c r="Q193" s="16" t="s">
        <v>26</v>
      </c>
      <c r="R193" s="37" t="s">
        <v>660</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476</v>
      </c>
      <c r="D194" s="17" t="s">
        <v>477</v>
      </c>
      <c r="E194" s="17">
        <v>7</v>
      </c>
      <c r="F194" s="14">
        <v>51.9</v>
      </c>
      <c r="G194" s="14">
        <v>44.48</v>
      </c>
      <c r="H194" s="14">
        <v>37.07</v>
      </c>
      <c r="I194" s="14"/>
      <c r="J194" s="14">
        <v>64.2</v>
      </c>
      <c r="K194" s="14">
        <v>79.02</v>
      </c>
      <c r="L194" s="14">
        <v>103.01</v>
      </c>
      <c r="M194" s="54"/>
      <c r="N194" s="14">
        <v>61.761675056000001</v>
      </c>
      <c r="O194" s="31">
        <v>3.4182395252000002</v>
      </c>
      <c r="P194" s="31" t="s">
        <v>26</v>
      </c>
      <c r="Q194" s="17" t="s">
        <v>27</v>
      </c>
      <c r="R194" s="38" t="s">
        <v>661</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331</v>
      </c>
      <c r="D195" s="16" t="s">
        <v>332</v>
      </c>
      <c r="E195" s="16">
        <v>3</v>
      </c>
      <c r="F195" s="15">
        <v>16.649999999999999</v>
      </c>
      <c r="G195" s="15">
        <v>14.75</v>
      </c>
      <c r="H195" s="15">
        <v>12.86</v>
      </c>
      <c r="I195" s="14"/>
      <c r="J195" s="15">
        <v>17.649999999999999</v>
      </c>
      <c r="K195" s="15">
        <v>21.43</v>
      </c>
      <c r="L195" s="15">
        <v>27.55</v>
      </c>
      <c r="M195" s="54"/>
      <c r="N195" s="15">
        <v>42.970741730999997</v>
      </c>
      <c r="O195" s="15">
        <v>58.038349570999998</v>
      </c>
      <c r="P195" s="15" t="s">
        <v>27</v>
      </c>
      <c r="Q195" s="16" t="s">
        <v>26</v>
      </c>
      <c r="R195" s="37" t="s">
        <v>662</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333</v>
      </c>
      <c r="D196" s="17" t="s">
        <v>334</v>
      </c>
      <c r="E196" s="17">
        <v>0</v>
      </c>
      <c r="F196" s="14">
        <v>15.58</v>
      </c>
      <c r="G196" s="14">
        <v>11.84</v>
      </c>
      <c r="H196" s="14">
        <v>8.1</v>
      </c>
      <c r="I196" s="14"/>
      <c r="J196" s="14">
        <v>16.84</v>
      </c>
      <c r="K196" s="14">
        <v>24.31</v>
      </c>
      <c r="L196" s="14">
        <v>36.409999999999997</v>
      </c>
      <c r="M196" s="54"/>
      <c r="N196" s="14">
        <v>24.367646411999999</v>
      </c>
      <c r="O196" s="31">
        <v>343.68258409999999</v>
      </c>
      <c r="P196" s="31" t="s">
        <v>26</v>
      </c>
      <c r="Q196" s="17" t="s">
        <v>26</v>
      </c>
      <c r="R196" s="38" t="s">
        <v>663</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335</v>
      </c>
      <c r="D197" s="16" t="s">
        <v>336</v>
      </c>
      <c r="E197" s="16">
        <v>1</v>
      </c>
      <c r="F197" s="15">
        <v>50.36</v>
      </c>
      <c r="G197" s="15">
        <v>42.9</v>
      </c>
      <c r="H197" s="15">
        <v>35.44</v>
      </c>
      <c r="I197" s="14"/>
      <c r="J197" s="15">
        <v>52.95</v>
      </c>
      <c r="K197" s="15">
        <v>67.86</v>
      </c>
      <c r="L197" s="15">
        <v>91.99</v>
      </c>
      <c r="M197" s="54"/>
      <c r="N197" s="15">
        <v>51.643988577000002</v>
      </c>
      <c r="O197" s="15">
        <v>78.642837116999999</v>
      </c>
      <c r="P197" s="15" t="s">
        <v>26</v>
      </c>
      <c r="Q197" s="16" t="s">
        <v>26</v>
      </c>
      <c r="R197" s="37" t="s">
        <v>664</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337</v>
      </c>
      <c r="D198" s="17" t="s">
        <v>338</v>
      </c>
      <c r="E198" s="17">
        <v>3</v>
      </c>
      <c r="F198" s="14">
        <v>42.21</v>
      </c>
      <c r="G198" s="14">
        <v>36.03</v>
      </c>
      <c r="H198" s="14">
        <v>29.86</v>
      </c>
      <c r="I198" s="14"/>
      <c r="J198" s="14">
        <v>44.73</v>
      </c>
      <c r="K198" s="14">
        <v>57.07</v>
      </c>
      <c r="L198" s="14">
        <v>77.05</v>
      </c>
      <c r="M198" s="54"/>
      <c r="N198" s="14">
        <v>27.160774145000001</v>
      </c>
      <c r="O198" s="31">
        <v>28.475418973</v>
      </c>
      <c r="P198" s="31" t="s">
        <v>26</v>
      </c>
      <c r="Q198" s="17" t="s">
        <v>26</v>
      </c>
      <c r="R198" s="38" t="s">
        <v>665</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339</v>
      </c>
      <c r="D199" s="16" t="s">
        <v>340</v>
      </c>
      <c r="E199" s="16">
        <v>10</v>
      </c>
      <c r="F199" s="15">
        <v>10.58</v>
      </c>
      <c r="G199" s="15">
        <v>8.5299999999999994</v>
      </c>
      <c r="H199" s="15">
        <v>6.48</v>
      </c>
      <c r="I199" s="14"/>
      <c r="J199" s="15">
        <v>12.69</v>
      </c>
      <c r="K199" s="15">
        <v>16.78</v>
      </c>
      <c r="L199" s="15">
        <v>23.41</v>
      </c>
      <c r="M199" s="54"/>
      <c r="N199" s="15">
        <v>54.778489485000001</v>
      </c>
      <c r="O199" s="15">
        <v>23.541733015999998</v>
      </c>
      <c r="P199" s="15" t="s">
        <v>27</v>
      </c>
      <c r="Q199" s="16" t="s">
        <v>27</v>
      </c>
      <c r="R199" s="37" t="s">
        <v>666</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341</v>
      </c>
      <c r="D200" s="17" t="s">
        <v>342</v>
      </c>
      <c r="E200" s="17">
        <v>10</v>
      </c>
      <c r="F200" s="14">
        <v>46.7</v>
      </c>
      <c r="G200" s="14">
        <v>43.65</v>
      </c>
      <c r="H200" s="14">
        <v>40.6</v>
      </c>
      <c r="I200" s="14"/>
      <c r="J200" s="14">
        <v>49.04</v>
      </c>
      <c r="K200" s="14">
        <v>55.13</v>
      </c>
      <c r="L200" s="14">
        <v>65</v>
      </c>
      <c r="M200" s="54"/>
      <c r="N200" s="14">
        <v>78.094747972999997</v>
      </c>
      <c r="O200" s="31">
        <v>442.01830086000001</v>
      </c>
      <c r="P200" s="31" t="s">
        <v>27</v>
      </c>
      <c r="Q200" s="17" t="s">
        <v>27</v>
      </c>
      <c r="R200" s="38" t="s">
        <v>667</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343</v>
      </c>
      <c r="D201" s="16" t="s">
        <v>344</v>
      </c>
      <c r="E201" s="16">
        <v>3</v>
      </c>
      <c r="F201" s="15">
        <v>13.2</v>
      </c>
      <c r="G201" s="15">
        <v>12.15</v>
      </c>
      <c r="H201" s="15">
        <v>11.1</v>
      </c>
      <c r="I201" s="14"/>
      <c r="J201" s="15">
        <v>13.79</v>
      </c>
      <c r="K201" s="15">
        <v>15.88</v>
      </c>
      <c r="L201" s="15">
        <v>19.28</v>
      </c>
      <c r="M201" s="54"/>
      <c r="N201" s="15">
        <v>25.656236499999999</v>
      </c>
      <c r="O201" s="15">
        <v>5.9744165237999995</v>
      </c>
      <c r="P201" s="15" t="s">
        <v>27</v>
      </c>
      <c r="Q201" s="16" t="s">
        <v>26</v>
      </c>
      <c r="R201" s="37" t="s">
        <v>668</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343</v>
      </c>
      <c r="D202" s="17" t="s">
        <v>345</v>
      </c>
      <c r="E202" s="17">
        <v>0</v>
      </c>
      <c r="F202" s="14">
        <v>39.01</v>
      </c>
      <c r="G202" s="14">
        <v>35.85</v>
      </c>
      <c r="H202" s="14">
        <v>32.69</v>
      </c>
      <c r="I202" s="14"/>
      <c r="J202" s="14">
        <v>40.549999999999997</v>
      </c>
      <c r="K202" s="14">
        <v>46.86</v>
      </c>
      <c r="L202" s="14">
        <v>57.08</v>
      </c>
      <c r="M202" s="54"/>
      <c r="N202" s="14">
        <v>25.150850771999998</v>
      </c>
      <c r="O202" s="31">
        <v>140.39862552</v>
      </c>
      <c r="P202" s="31" t="s">
        <v>26</v>
      </c>
      <c r="Q202" s="17" t="s">
        <v>26</v>
      </c>
      <c r="R202" s="38" t="s">
        <v>669</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346</v>
      </c>
      <c r="D203" s="16" t="s">
        <v>347</v>
      </c>
      <c r="E203" s="16">
        <v>9</v>
      </c>
      <c r="F203" s="15">
        <v>290.33999999999997</v>
      </c>
      <c r="G203" s="15">
        <v>268.77</v>
      </c>
      <c r="H203" s="15">
        <v>247.2</v>
      </c>
      <c r="I203" s="14"/>
      <c r="J203" s="15">
        <v>309.32</v>
      </c>
      <c r="K203" s="15">
        <v>352.45</v>
      </c>
      <c r="L203" s="15">
        <v>422.24</v>
      </c>
      <c r="M203" s="54"/>
      <c r="N203" s="15">
        <v>64.560223085999993</v>
      </c>
      <c r="O203" s="15">
        <v>43.962459981999999</v>
      </c>
      <c r="P203" s="15" t="s">
        <v>27</v>
      </c>
      <c r="Q203" s="16" t="s">
        <v>27</v>
      </c>
      <c r="R203" s="37" t="s">
        <v>670</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348</v>
      </c>
      <c r="D204" s="17" t="s">
        <v>349</v>
      </c>
      <c r="E204" s="17">
        <v>0</v>
      </c>
      <c r="F204" s="14">
        <v>4.97</v>
      </c>
      <c r="G204" s="14">
        <v>3.02</v>
      </c>
      <c r="H204" s="14">
        <v>1.07</v>
      </c>
      <c r="I204" s="14"/>
      <c r="J204" s="14">
        <v>5.35</v>
      </c>
      <c r="K204" s="14">
        <v>9.24</v>
      </c>
      <c r="L204" s="14">
        <v>15.54</v>
      </c>
      <c r="M204" s="54"/>
      <c r="N204" s="14">
        <v>28.713135363999999</v>
      </c>
      <c r="O204" s="31">
        <v>17.620770429</v>
      </c>
      <c r="P204" s="31" t="s">
        <v>26</v>
      </c>
      <c r="Q204" s="17" t="s">
        <v>26</v>
      </c>
      <c r="R204" s="38" t="s">
        <v>671</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350</v>
      </c>
      <c r="D205" s="16" t="s">
        <v>351</v>
      </c>
      <c r="E205" s="16">
        <v>3</v>
      </c>
      <c r="F205" s="15">
        <v>35.86</v>
      </c>
      <c r="G205" s="15">
        <v>28.6</v>
      </c>
      <c r="H205" s="15">
        <v>21.34</v>
      </c>
      <c r="I205" s="14"/>
      <c r="J205" s="15">
        <v>38.450000000000003</v>
      </c>
      <c r="K205" s="15">
        <v>52.96</v>
      </c>
      <c r="L205" s="15">
        <v>76.44</v>
      </c>
      <c r="M205" s="54"/>
      <c r="N205" s="15">
        <v>26.672135608000001</v>
      </c>
      <c r="O205" s="15">
        <v>27.008907762</v>
      </c>
      <c r="P205" s="15" t="s">
        <v>27</v>
      </c>
      <c r="Q205" s="16" t="s">
        <v>26</v>
      </c>
      <c r="R205" s="37" t="s">
        <v>672</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352</v>
      </c>
      <c r="D206" s="17" t="s">
        <v>353</v>
      </c>
      <c r="E206" s="17">
        <v>0</v>
      </c>
      <c r="F206" s="14">
        <v>30.46</v>
      </c>
      <c r="G206" s="14">
        <v>28.17</v>
      </c>
      <c r="H206" s="14">
        <v>25.88</v>
      </c>
      <c r="I206" s="14"/>
      <c r="J206" s="14">
        <v>31.23</v>
      </c>
      <c r="K206" s="14">
        <v>35.799999999999997</v>
      </c>
      <c r="L206" s="14">
        <v>43.21</v>
      </c>
      <c r="M206" s="54"/>
      <c r="N206" s="14">
        <v>44.325990179000001</v>
      </c>
      <c r="O206" s="31">
        <v>235.97684366999999</v>
      </c>
      <c r="P206" s="31" t="s">
        <v>26</v>
      </c>
      <c r="Q206" s="17" t="s">
        <v>26</v>
      </c>
      <c r="R206" s="38" t="s">
        <v>673</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354</v>
      </c>
      <c r="D207" s="16" t="s">
        <v>355</v>
      </c>
      <c r="E207" s="16">
        <v>0</v>
      </c>
      <c r="F207" s="15">
        <v>20.95</v>
      </c>
      <c r="G207" s="15">
        <v>14.91</v>
      </c>
      <c r="H207" s="15">
        <v>8.8800000000000008</v>
      </c>
      <c r="I207" s="14"/>
      <c r="J207" s="15">
        <v>23.13</v>
      </c>
      <c r="K207" s="15">
        <v>35.19</v>
      </c>
      <c r="L207" s="15">
        <v>54.71</v>
      </c>
      <c r="M207" s="54"/>
      <c r="N207" s="15">
        <v>28.397819337000001</v>
      </c>
      <c r="O207" s="15">
        <v>166.84101124</v>
      </c>
      <c r="P207" s="15" t="s">
        <v>26</v>
      </c>
      <c r="Q207" s="16" t="s">
        <v>26</v>
      </c>
      <c r="R207" s="37" t="s">
        <v>674</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356</v>
      </c>
      <c r="D208" s="17" t="s">
        <v>357</v>
      </c>
      <c r="E208" s="17">
        <v>7</v>
      </c>
      <c r="F208" s="14">
        <v>65.95</v>
      </c>
      <c r="G208" s="14">
        <v>58.81</v>
      </c>
      <c r="H208" s="14">
        <v>51.67</v>
      </c>
      <c r="I208" s="14"/>
      <c r="J208" s="14">
        <v>68.41</v>
      </c>
      <c r="K208" s="14">
        <v>82.68</v>
      </c>
      <c r="L208" s="14">
        <v>105.78</v>
      </c>
      <c r="M208" s="54"/>
      <c r="N208" s="14">
        <v>72.368149431000006</v>
      </c>
      <c r="O208" s="31">
        <v>87.017724612000009</v>
      </c>
      <c r="P208" s="31" t="s">
        <v>27</v>
      </c>
      <c r="Q208" s="17" t="s">
        <v>27</v>
      </c>
      <c r="R208" s="38" t="s">
        <v>675</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358</v>
      </c>
      <c r="D209" s="16" t="s">
        <v>359</v>
      </c>
      <c r="E209" s="16">
        <v>7</v>
      </c>
      <c r="F209" s="15">
        <v>18.84</v>
      </c>
      <c r="G209" s="15">
        <v>16.7</v>
      </c>
      <c r="H209" s="15">
        <v>14.56</v>
      </c>
      <c r="I209" s="14"/>
      <c r="J209" s="15">
        <v>20.05</v>
      </c>
      <c r="K209" s="15">
        <v>24.32</v>
      </c>
      <c r="L209" s="15">
        <v>31.23</v>
      </c>
      <c r="M209" s="54"/>
      <c r="N209" s="15">
        <v>58.149244217000003</v>
      </c>
      <c r="O209" s="15">
        <v>200.43744466999999</v>
      </c>
      <c r="P209" s="15" t="s">
        <v>26</v>
      </c>
      <c r="Q209" s="16" t="s">
        <v>27</v>
      </c>
      <c r="R209" s="37" t="s">
        <v>676</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360</v>
      </c>
      <c r="D210" s="17" t="s">
        <v>361</v>
      </c>
      <c r="E210" s="17">
        <v>0</v>
      </c>
      <c r="F210" s="14">
        <v>33.39</v>
      </c>
      <c r="G210" s="14">
        <v>27.73</v>
      </c>
      <c r="H210" s="14">
        <v>22.08</v>
      </c>
      <c r="I210" s="14"/>
      <c r="J210" s="14">
        <v>35.44</v>
      </c>
      <c r="K210" s="14">
        <v>46.74</v>
      </c>
      <c r="L210" s="14">
        <v>65.03</v>
      </c>
      <c r="M210" s="54"/>
      <c r="N210" s="14">
        <v>30.382519288000001</v>
      </c>
      <c r="O210" s="31">
        <v>288.06139618999998</v>
      </c>
      <c r="P210" s="31" t="s">
        <v>26</v>
      </c>
      <c r="Q210" s="17" t="s">
        <v>26</v>
      </c>
      <c r="R210" s="38" t="s">
        <v>677</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362</v>
      </c>
      <c r="D211" s="16" t="s">
        <v>363</v>
      </c>
      <c r="E211" s="16">
        <v>0</v>
      </c>
      <c r="F211" s="15">
        <v>9.98</v>
      </c>
      <c r="G211" s="15">
        <v>8.06</v>
      </c>
      <c r="H211" s="15">
        <v>6.14</v>
      </c>
      <c r="I211" s="14"/>
      <c r="J211" s="15">
        <v>10.75</v>
      </c>
      <c r="K211" s="15">
        <v>14.58</v>
      </c>
      <c r="L211" s="15">
        <v>20.78</v>
      </c>
      <c r="M211" s="54"/>
      <c r="N211" s="15">
        <v>20.788781006000001</v>
      </c>
      <c r="O211" s="15">
        <v>27.126588619</v>
      </c>
      <c r="P211" s="15" t="s">
        <v>26</v>
      </c>
      <c r="Q211" s="16" t="s">
        <v>26</v>
      </c>
      <c r="R211" s="37" t="s">
        <v>678</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364</v>
      </c>
      <c r="D212" s="17" t="s">
        <v>365</v>
      </c>
      <c r="E212" s="17">
        <v>3</v>
      </c>
      <c r="F212" s="14">
        <v>14.88</v>
      </c>
      <c r="G212" s="14">
        <v>12.6</v>
      </c>
      <c r="H212" s="14">
        <v>10.33</v>
      </c>
      <c r="I212" s="14"/>
      <c r="J212" s="14">
        <v>15.92</v>
      </c>
      <c r="K212" s="14">
        <v>20.46</v>
      </c>
      <c r="L212" s="14">
        <v>27.82</v>
      </c>
      <c r="M212" s="54"/>
      <c r="N212" s="14">
        <v>25.969168876000001</v>
      </c>
      <c r="O212" s="31">
        <v>24.300594332999999</v>
      </c>
      <c r="P212" s="31" t="s">
        <v>27</v>
      </c>
      <c r="Q212" s="17" t="s">
        <v>26</v>
      </c>
      <c r="R212" s="38" t="s">
        <v>679</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680</v>
      </c>
      <c r="D213" s="16" t="s">
        <v>681</v>
      </c>
      <c r="E213" s="16">
        <v>6</v>
      </c>
      <c r="F213" s="15">
        <v>86.5</v>
      </c>
      <c r="G213" s="15">
        <v>79.38</v>
      </c>
      <c r="H213" s="15">
        <v>72.260000000000005</v>
      </c>
      <c r="I213" s="14"/>
      <c r="J213" s="15">
        <v>92.41</v>
      </c>
      <c r="K213" s="15">
        <v>106.64</v>
      </c>
      <c r="L213" s="15">
        <v>129.66999999999999</v>
      </c>
      <c r="M213" s="54"/>
      <c r="N213" s="15">
        <v>49.896581421999997</v>
      </c>
      <c r="O213" s="15">
        <v>3.1019830219000002</v>
      </c>
      <c r="P213" s="15" t="s">
        <v>26</v>
      </c>
      <c r="Q213" s="16" t="s">
        <v>27</v>
      </c>
      <c r="R213" s="37" t="s">
        <v>682</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366</v>
      </c>
      <c r="D214" s="17" t="s">
        <v>367</v>
      </c>
      <c r="E214" s="17">
        <v>3</v>
      </c>
      <c r="F214" s="14">
        <v>32.51</v>
      </c>
      <c r="G214" s="14">
        <v>27.36</v>
      </c>
      <c r="H214" s="14">
        <v>22.22</v>
      </c>
      <c r="I214" s="14"/>
      <c r="J214" s="14">
        <v>34.18</v>
      </c>
      <c r="K214" s="14">
        <v>44.46</v>
      </c>
      <c r="L214" s="14">
        <v>61.1</v>
      </c>
      <c r="M214" s="54"/>
      <c r="N214" s="14">
        <v>18.665007864</v>
      </c>
      <c r="O214" s="31">
        <v>479.12746637999999</v>
      </c>
      <c r="P214" s="31" t="s">
        <v>27</v>
      </c>
      <c r="Q214" s="17" t="s">
        <v>26</v>
      </c>
      <c r="R214" s="38" t="s">
        <v>683</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368</v>
      </c>
      <c r="D215" s="16" t="s">
        <v>369</v>
      </c>
      <c r="E215" s="16">
        <v>2</v>
      </c>
      <c r="F215" s="15">
        <v>4.93</v>
      </c>
      <c r="G215" s="15">
        <v>4.28</v>
      </c>
      <c r="H215" s="15">
        <v>3.64</v>
      </c>
      <c r="I215" s="14"/>
      <c r="J215" s="15">
        <v>5.15</v>
      </c>
      <c r="K215" s="15">
        <v>6.43</v>
      </c>
      <c r="L215" s="15">
        <v>8.51</v>
      </c>
      <c r="M215" s="54"/>
      <c r="N215" s="15">
        <v>30.668663679000002</v>
      </c>
      <c r="O215" s="15">
        <v>15.433337570999999</v>
      </c>
      <c r="P215" s="15" t="s">
        <v>26</v>
      </c>
      <c r="Q215" s="16" t="s">
        <v>26</v>
      </c>
      <c r="R215" s="37" t="s">
        <v>684</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370</v>
      </c>
      <c r="D216" s="17" t="s">
        <v>371</v>
      </c>
      <c r="E216" s="17">
        <v>0</v>
      </c>
      <c r="F216" s="14">
        <v>50.18</v>
      </c>
      <c r="G216" s="14">
        <v>45.66</v>
      </c>
      <c r="H216" s="14">
        <v>41.15</v>
      </c>
      <c r="I216" s="14"/>
      <c r="J216" s="14">
        <v>53.42</v>
      </c>
      <c r="K216" s="14">
        <v>62.44</v>
      </c>
      <c r="L216" s="14">
        <v>77.05</v>
      </c>
      <c r="M216" s="54"/>
      <c r="N216" s="14">
        <v>18.240551653000001</v>
      </c>
      <c r="O216" s="31">
        <v>23.444061238</v>
      </c>
      <c r="P216" s="31" t="s">
        <v>26</v>
      </c>
      <c r="Q216" s="17" t="s">
        <v>26</v>
      </c>
      <c r="R216" s="38" t="s">
        <v>685</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372</v>
      </c>
      <c r="D217" s="16" t="s">
        <v>373</v>
      </c>
      <c r="E217" s="16">
        <v>1</v>
      </c>
      <c r="F217" s="15">
        <v>5.26</v>
      </c>
      <c r="G217" s="15">
        <v>4.4000000000000004</v>
      </c>
      <c r="H217" s="15">
        <v>3.54</v>
      </c>
      <c r="I217" s="14"/>
      <c r="J217" s="15">
        <v>5.56</v>
      </c>
      <c r="K217" s="15">
        <v>7.27</v>
      </c>
      <c r="L217" s="15">
        <v>10.050000000000001</v>
      </c>
      <c r="M217" s="54"/>
      <c r="N217" s="15">
        <v>26.794672437999999</v>
      </c>
      <c r="O217" s="15">
        <v>5.4356315714000001</v>
      </c>
      <c r="P217" s="15" t="s">
        <v>26</v>
      </c>
      <c r="Q217" s="16" t="s">
        <v>26</v>
      </c>
      <c r="R217" s="37" t="s">
        <v>686</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372</v>
      </c>
      <c r="D218" s="17" t="s">
        <v>374</v>
      </c>
      <c r="E218" s="17">
        <v>1</v>
      </c>
      <c r="F218" s="14">
        <v>5.39</v>
      </c>
      <c r="G218" s="14">
        <v>4.3</v>
      </c>
      <c r="H218" s="14">
        <v>3.22</v>
      </c>
      <c r="I218" s="14"/>
      <c r="J218" s="14">
        <v>5.74</v>
      </c>
      <c r="K218" s="14">
        <v>7.9</v>
      </c>
      <c r="L218" s="14">
        <v>11.4</v>
      </c>
      <c r="M218" s="54"/>
      <c r="N218" s="14">
        <v>23.410489562999999</v>
      </c>
      <c r="O218" s="31">
        <v>97.515315428999997</v>
      </c>
      <c r="P218" s="31" t="s">
        <v>26</v>
      </c>
      <c r="Q218" s="17" t="s">
        <v>26</v>
      </c>
      <c r="R218" s="38" t="s">
        <v>687</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375</v>
      </c>
      <c r="D219" s="16" t="s">
        <v>376</v>
      </c>
      <c r="E219" s="16">
        <v>0</v>
      </c>
      <c r="F219" s="15">
        <v>60.86</v>
      </c>
      <c r="G219" s="15">
        <v>54.33</v>
      </c>
      <c r="H219" s="15">
        <v>47.8</v>
      </c>
      <c r="I219" s="14"/>
      <c r="J219" s="15">
        <v>62.9</v>
      </c>
      <c r="K219" s="15">
        <v>75.95</v>
      </c>
      <c r="L219" s="15">
        <v>97.08</v>
      </c>
      <c r="M219" s="54"/>
      <c r="N219" s="15">
        <v>27.413759687999999</v>
      </c>
      <c r="O219" s="15">
        <v>2314.9239674999999</v>
      </c>
      <c r="P219" s="15" t="s">
        <v>26</v>
      </c>
      <c r="Q219" s="16" t="s">
        <v>26</v>
      </c>
      <c r="R219" s="37" t="s">
        <v>688</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377</v>
      </c>
      <c r="D220" s="17" t="s">
        <v>378</v>
      </c>
      <c r="E220" s="17">
        <v>0</v>
      </c>
      <c r="F220" s="14">
        <v>14.21</v>
      </c>
      <c r="G220" s="14">
        <v>12.26</v>
      </c>
      <c r="H220" s="14">
        <v>10.32</v>
      </c>
      <c r="I220" s="14"/>
      <c r="J220" s="14">
        <v>14.96</v>
      </c>
      <c r="K220" s="14">
        <v>18.84</v>
      </c>
      <c r="L220" s="14">
        <v>25.12</v>
      </c>
      <c r="M220" s="54"/>
      <c r="N220" s="14">
        <v>25.004126479</v>
      </c>
      <c r="O220" s="31">
        <v>7.8884319048</v>
      </c>
      <c r="P220" s="31" t="s">
        <v>26</v>
      </c>
      <c r="Q220" s="17" t="s">
        <v>26</v>
      </c>
      <c r="R220" s="38" t="s">
        <v>689</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379</v>
      </c>
      <c r="D221" s="16" t="s">
        <v>380</v>
      </c>
      <c r="E221" s="16">
        <v>0</v>
      </c>
      <c r="F221" s="15">
        <v>2.4900000000000002</v>
      </c>
      <c r="G221" s="15">
        <v>1.0900000000000001</v>
      </c>
      <c r="H221" s="15">
        <v>-0.28999999999999998</v>
      </c>
      <c r="I221" s="14"/>
      <c r="J221" s="15">
        <v>2.92</v>
      </c>
      <c r="K221" s="15">
        <v>5.7</v>
      </c>
      <c r="L221" s="15">
        <v>10.210000000000001</v>
      </c>
      <c r="M221" s="54"/>
      <c r="N221" s="15">
        <v>24.451111487999999</v>
      </c>
      <c r="O221" s="15">
        <v>198.31765818999997</v>
      </c>
      <c r="P221" s="15" t="s">
        <v>26</v>
      </c>
      <c r="Q221" s="16" t="s">
        <v>26</v>
      </c>
      <c r="R221" s="37" t="s">
        <v>690</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691</v>
      </c>
      <c r="D222" s="17" t="s">
        <v>692</v>
      </c>
      <c r="E222" s="17">
        <v>4</v>
      </c>
      <c r="F222" s="14">
        <v>38.43</v>
      </c>
      <c r="G222" s="14">
        <v>35.35</v>
      </c>
      <c r="H222" s="14">
        <v>32.28</v>
      </c>
      <c r="I222" s="14"/>
      <c r="J222" s="14">
        <v>40.15</v>
      </c>
      <c r="K222" s="14">
        <v>46.29</v>
      </c>
      <c r="L222" s="14">
        <v>56.23</v>
      </c>
      <c r="M222" s="54"/>
      <c r="N222" s="14">
        <v>51.419034388</v>
      </c>
      <c r="O222" s="31">
        <v>1.7927627885999999</v>
      </c>
      <c r="P222" s="31" t="s">
        <v>26</v>
      </c>
      <c r="Q222" s="17" t="s">
        <v>27</v>
      </c>
      <c r="R222" s="38" t="s">
        <v>693</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381</v>
      </c>
      <c r="D223" s="16" t="s">
        <v>382</v>
      </c>
      <c r="E223" s="16">
        <v>0</v>
      </c>
      <c r="F223" s="15">
        <v>30.46</v>
      </c>
      <c r="G223" s="15">
        <v>26.19</v>
      </c>
      <c r="H223" s="15">
        <v>21.93</v>
      </c>
      <c r="I223" s="14"/>
      <c r="J223" s="15">
        <v>32.18</v>
      </c>
      <c r="K223" s="15">
        <v>40.700000000000003</v>
      </c>
      <c r="L223" s="15">
        <v>54.49</v>
      </c>
      <c r="M223" s="54"/>
      <c r="N223" s="15">
        <v>14.753903243</v>
      </c>
      <c r="O223" s="15">
        <v>584.49023224000007</v>
      </c>
      <c r="P223" s="15" t="s">
        <v>26</v>
      </c>
      <c r="Q223" s="16" t="s">
        <v>26</v>
      </c>
      <c r="R223" s="37" t="s">
        <v>694</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383</v>
      </c>
      <c r="D224" s="17" t="s">
        <v>384</v>
      </c>
      <c r="E224" s="17">
        <v>0</v>
      </c>
      <c r="F224" s="14">
        <v>11.94</v>
      </c>
      <c r="G224" s="14">
        <v>9.09</v>
      </c>
      <c r="H224" s="14">
        <v>6.25</v>
      </c>
      <c r="I224" s="14"/>
      <c r="J224" s="14">
        <v>13.57</v>
      </c>
      <c r="K224" s="14">
        <v>19.25</v>
      </c>
      <c r="L224" s="14">
        <v>28.45</v>
      </c>
      <c r="M224" s="54"/>
      <c r="N224" s="14">
        <v>23.007053274</v>
      </c>
      <c r="O224" s="31">
        <v>29.326671429000001</v>
      </c>
      <c r="P224" s="31" t="s">
        <v>26</v>
      </c>
      <c r="Q224" s="17" t="s">
        <v>26</v>
      </c>
      <c r="R224" s="38" t="s">
        <v>695</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385</v>
      </c>
      <c r="D225" s="16" t="s">
        <v>386</v>
      </c>
      <c r="E225" s="16">
        <v>0</v>
      </c>
      <c r="F225" s="15">
        <v>17.11</v>
      </c>
      <c r="G225" s="15">
        <v>13.13</v>
      </c>
      <c r="H225" s="15">
        <v>9.15</v>
      </c>
      <c r="I225" s="14"/>
      <c r="J225" s="15">
        <v>18.89</v>
      </c>
      <c r="K225" s="15">
        <v>26.84</v>
      </c>
      <c r="L225" s="15">
        <v>39.72</v>
      </c>
      <c r="M225" s="54"/>
      <c r="N225" s="15">
        <v>15.734409629</v>
      </c>
      <c r="O225" s="15">
        <v>115.68382838000001</v>
      </c>
      <c r="P225" s="15" t="s">
        <v>26</v>
      </c>
      <c r="Q225" s="16" t="s">
        <v>26</v>
      </c>
      <c r="R225" s="37" t="s">
        <v>696</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387</v>
      </c>
      <c r="D226" s="17" t="s">
        <v>388</v>
      </c>
      <c r="E226" s="17">
        <v>0</v>
      </c>
      <c r="F226" s="14">
        <v>11.63</v>
      </c>
      <c r="G226" s="14">
        <v>10.08</v>
      </c>
      <c r="H226" s="14">
        <v>8.5399999999999991</v>
      </c>
      <c r="I226" s="14"/>
      <c r="J226" s="14">
        <v>12.44</v>
      </c>
      <c r="K226" s="14">
        <v>15.53</v>
      </c>
      <c r="L226" s="14">
        <v>20.53</v>
      </c>
      <c r="M226" s="54"/>
      <c r="N226" s="14">
        <v>24.779416862000001</v>
      </c>
      <c r="O226" s="31">
        <v>47.779804810000002</v>
      </c>
      <c r="P226" s="31" t="s">
        <v>26</v>
      </c>
      <c r="Q226" s="17" t="s">
        <v>26</v>
      </c>
      <c r="R226" s="38" t="s">
        <v>697</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389</v>
      </c>
      <c r="D227" s="16" t="s">
        <v>390</v>
      </c>
      <c r="E227" s="16">
        <v>3</v>
      </c>
      <c r="F227" s="15">
        <v>45.77</v>
      </c>
      <c r="G227" s="15">
        <v>42.14</v>
      </c>
      <c r="H227" s="15">
        <v>38.520000000000003</v>
      </c>
      <c r="I227" s="14"/>
      <c r="J227" s="15">
        <v>47.62</v>
      </c>
      <c r="K227" s="15">
        <v>54.86</v>
      </c>
      <c r="L227" s="15">
        <v>66.59</v>
      </c>
      <c r="M227" s="54"/>
      <c r="N227" s="15">
        <v>48.341135796000003</v>
      </c>
      <c r="O227" s="15">
        <v>756.01189538000006</v>
      </c>
      <c r="P227" s="15" t="s">
        <v>26</v>
      </c>
      <c r="Q227" s="16" t="s">
        <v>26</v>
      </c>
      <c r="R227" s="37" t="s">
        <v>698</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699</v>
      </c>
      <c r="D228" s="17" t="s">
        <v>700</v>
      </c>
      <c r="E228" s="17">
        <v>7</v>
      </c>
      <c r="F228" s="14">
        <v>1999.83</v>
      </c>
      <c r="G228" s="14">
        <v>1346.3</v>
      </c>
      <c r="H228" s="14">
        <v>692.78</v>
      </c>
      <c r="I228" s="14"/>
      <c r="J228" s="14">
        <v>2411.96</v>
      </c>
      <c r="K228" s="14">
        <v>3719</v>
      </c>
      <c r="L228" s="14">
        <v>5833.96</v>
      </c>
      <c r="M228" s="54"/>
      <c r="N228" s="14">
        <v>60.876002604999996</v>
      </c>
      <c r="O228" s="31">
        <v>4.0919623670999998</v>
      </c>
      <c r="P228" s="31" t="s">
        <v>26</v>
      </c>
      <c r="Q228" s="17" t="s">
        <v>27</v>
      </c>
      <c r="R228" s="38" t="s">
        <v>701</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391</v>
      </c>
      <c r="D229" s="16" t="s">
        <v>392</v>
      </c>
      <c r="E229" s="16">
        <v>0</v>
      </c>
      <c r="F229" s="15">
        <v>5.87</v>
      </c>
      <c r="G229" s="15">
        <v>4.84</v>
      </c>
      <c r="H229" s="15">
        <v>3.82</v>
      </c>
      <c r="I229" s="14"/>
      <c r="J229" s="15">
        <v>6.29</v>
      </c>
      <c r="K229" s="15">
        <v>8.33</v>
      </c>
      <c r="L229" s="15">
        <v>11.64</v>
      </c>
      <c r="M229" s="54"/>
      <c r="N229" s="15">
        <v>19.402133682999999</v>
      </c>
      <c r="O229" s="15">
        <v>10.665358761</v>
      </c>
      <c r="P229" s="15" t="s">
        <v>26</v>
      </c>
      <c r="Q229" s="16" t="s">
        <v>26</v>
      </c>
      <c r="R229" s="37" t="s">
        <v>702</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393</v>
      </c>
      <c r="D230" s="17" t="s">
        <v>394</v>
      </c>
      <c r="E230" s="17">
        <v>3</v>
      </c>
      <c r="F230" s="14" t="s">
        <v>115</v>
      </c>
      <c r="G230" s="14" t="s">
        <v>115</v>
      </c>
      <c r="H230" s="14" t="s">
        <v>115</v>
      </c>
      <c r="I230" s="14"/>
      <c r="J230" s="14" t="s">
        <v>115</v>
      </c>
      <c r="K230" s="14" t="s">
        <v>115</v>
      </c>
      <c r="L230" s="14" t="s">
        <v>115</v>
      </c>
      <c r="M230" s="54"/>
      <c r="N230" s="14" t="s">
        <v>115</v>
      </c>
      <c r="O230" s="31" t="s">
        <v>115</v>
      </c>
      <c r="P230" s="31" t="s">
        <v>115</v>
      </c>
      <c r="Q230" s="17" t="s">
        <v>115</v>
      </c>
      <c r="R230" s="38" t="s">
        <v>116</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395</v>
      </c>
      <c r="D231" s="16" t="s">
        <v>396</v>
      </c>
      <c r="E231" s="16">
        <v>0</v>
      </c>
      <c r="F231" s="15">
        <v>8.64</v>
      </c>
      <c r="G231" s="15">
        <v>6.21</v>
      </c>
      <c r="H231" s="15">
        <v>3.78</v>
      </c>
      <c r="I231" s="14"/>
      <c r="J231" s="15">
        <v>9.1</v>
      </c>
      <c r="K231" s="15">
        <v>13.95</v>
      </c>
      <c r="L231" s="15">
        <v>21.8</v>
      </c>
      <c r="M231" s="54"/>
      <c r="N231" s="15">
        <v>25.038173390000001</v>
      </c>
      <c r="O231" s="15">
        <v>77.054711857000001</v>
      </c>
      <c r="P231" s="15" t="s">
        <v>26</v>
      </c>
      <c r="Q231" s="16" t="s">
        <v>26</v>
      </c>
      <c r="R231" s="37" t="s">
        <v>703</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430</v>
      </c>
      <c r="D232" s="17" t="s">
        <v>431</v>
      </c>
      <c r="E232" s="17">
        <v>10</v>
      </c>
      <c r="F232" s="14">
        <v>10.58</v>
      </c>
      <c r="G232" s="14">
        <v>10.02</v>
      </c>
      <c r="H232" s="14">
        <v>9.4700000000000006</v>
      </c>
      <c r="I232" s="14"/>
      <c r="J232" s="14">
        <v>11.66</v>
      </c>
      <c r="K232" s="14">
        <v>12.76</v>
      </c>
      <c r="L232" s="14">
        <v>14.54</v>
      </c>
      <c r="M232" s="54"/>
      <c r="N232" s="14">
        <v>73.410543731000004</v>
      </c>
      <c r="O232" s="31">
        <v>8.458375801399999</v>
      </c>
      <c r="P232" s="31" t="s">
        <v>27</v>
      </c>
      <c r="Q232" s="17" t="s">
        <v>27</v>
      </c>
      <c r="R232" s="38" t="s">
        <v>704</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447</v>
      </c>
      <c r="D233" s="16" t="s">
        <v>448</v>
      </c>
      <c r="E233" s="16">
        <v>0</v>
      </c>
      <c r="F233" s="15">
        <v>89.52</v>
      </c>
      <c r="G233" s="15">
        <v>81.87</v>
      </c>
      <c r="H233" s="15">
        <v>74.23</v>
      </c>
      <c r="I233" s="14"/>
      <c r="J233" s="15">
        <v>92.9</v>
      </c>
      <c r="K233" s="15">
        <v>108.18</v>
      </c>
      <c r="L233" s="15">
        <v>132.91999999999999</v>
      </c>
      <c r="M233" s="54"/>
      <c r="N233" s="15">
        <v>19.608362025000002</v>
      </c>
      <c r="O233" s="15">
        <v>41.004863174</v>
      </c>
      <c r="P233" s="15" t="s">
        <v>26</v>
      </c>
      <c r="Q233" s="16" t="s">
        <v>26</v>
      </c>
      <c r="R233" s="37" t="s">
        <v>705</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451</v>
      </c>
      <c r="D234" s="17" t="s">
        <v>452</v>
      </c>
      <c r="E234" s="17">
        <v>0</v>
      </c>
      <c r="F234" s="14">
        <v>125.35</v>
      </c>
      <c r="G234" s="14">
        <v>112.77</v>
      </c>
      <c r="H234" s="14">
        <v>100.19</v>
      </c>
      <c r="I234" s="14"/>
      <c r="J234" s="14">
        <v>129.32</v>
      </c>
      <c r="K234" s="14">
        <v>154.47</v>
      </c>
      <c r="L234" s="14">
        <v>195.17</v>
      </c>
      <c r="M234" s="54"/>
      <c r="N234" s="14">
        <v>21.869060826999998</v>
      </c>
      <c r="O234" s="31">
        <v>5.5524769604999999</v>
      </c>
      <c r="P234" s="31" t="s">
        <v>26</v>
      </c>
      <c r="Q234" s="17" t="s">
        <v>26</v>
      </c>
      <c r="R234" s="38" t="s">
        <v>706</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460</v>
      </c>
      <c r="D235" s="16" t="s">
        <v>461</v>
      </c>
      <c r="E235" s="16">
        <v>0</v>
      </c>
      <c r="F235" s="15">
        <v>174.24</v>
      </c>
      <c r="G235" s="15">
        <v>159.88999999999999</v>
      </c>
      <c r="H235" s="15">
        <v>145.54</v>
      </c>
      <c r="I235" s="14"/>
      <c r="J235" s="15">
        <v>180.35</v>
      </c>
      <c r="K235" s="15">
        <v>209.04</v>
      </c>
      <c r="L235" s="15">
        <v>255.47</v>
      </c>
      <c r="M235" s="54"/>
      <c r="N235" s="15">
        <v>18.970735757</v>
      </c>
      <c r="O235" s="15">
        <v>15.495556142</v>
      </c>
      <c r="P235" s="15" t="s">
        <v>26</v>
      </c>
      <c r="Q235" s="16" t="s">
        <v>26</v>
      </c>
      <c r="R235" s="37" t="s">
        <v>707</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462</v>
      </c>
      <c r="D236" s="17" t="s">
        <v>463</v>
      </c>
      <c r="E236" s="17">
        <v>10</v>
      </c>
      <c r="F236" s="14">
        <v>111</v>
      </c>
      <c r="G236" s="14">
        <v>106.8</v>
      </c>
      <c r="H236" s="14">
        <v>102.61</v>
      </c>
      <c r="I236" s="14"/>
      <c r="J236" s="14">
        <v>114.7</v>
      </c>
      <c r="K236" s="14">
        <v>123.08</v>
      </c>
      <c r="L236" s="14">
        <v>136.63999999999999</v>
      </c>
      <c r="M236" s="54"/>
      <c r="N236" s="14">
        <v>71.689830552999993</v>
      </c>
      <c r="O236" s="31">
        <v>5.1954806747999998</v>
      </c>
      <c r="P236" s="31" t="s">
        <v>27</v>
      </c>
      <c r="Q236" s="17" t="s">
        <v>27</v>
      </c>
      <c r="R236" s="38" t="s">
        <v>708</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709</v>
      </c>
      <c r="D237" s="16" t="s">
        <v>710</v>
      </c>
      <c r="E237" s="16">
        <v>10</v>
      </c>
      <c r="F237" s="15">
        <v>97.53</v>
      </c>
      <c r="G237" s="15">
        <v>93.47</v>
      </c>
      <c r="H237" s="15">
        <v>89.42</v>
      </c>
      <c r="I237" s="14"/>
      <c r="J237" s="15">
        <v>99.5</v>
      </c>
      <c r="K237" s="15">
        <v>107.6</v>
      </c>
      <c r="L237" s="15">
        <v>120.72</v>
      </c>
      <c r="M237" s="54"/>
      <c r="N237" s="15">
        <v>65.614739846000006</v>
      </c>
      <c r="O237" s="15">
        <v>3.6534513476000003</v>
      </c>
      <c r="P237" s="15" t="s">
        <v>27</v>
      </c>
      <c r="Q237" s="16" t="s">
        <v>27</v>
      </c>
      <c r="R237" s="37" t="s">
        <v>711</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397</v>
      </c>
      <c r="D238" s="17" t="s">
        <v>398</v>
      </c>
      <c r="E238" s="17">
        <v>9</v>
      </c>
      <c r="F238" s="14">
        <v>95.61</v>
      </c>
      <c r="G238" s="14">
        <v>84.91</v>
      </c>
      <c r="H238" s="14">
        <v>74.22</v>
      </c>
      <c r="I238" s="14"/>
      <c r="J238" s="14">
        <v>102.46</v>
      </c>
      <c r="K238" s="14">
        <v>123.84</v>
      </c>
      <c r="L238" s="14">
        <v>158.44999999999999</v>
      </c>
      <c r="M238" s="54"/>
      <c r="N238" s="14">
        <v>63.010369783999998</v>
      </c>
      <c r="O238" s="31">
        <v>8.2046121243000005</v>
      </c>
      <c r="P238" s="31" t="s">
        <v>27</v>
      </c>
      <c r="Q238" s="17" t="s">
        <v>27</v>
      </c>
      <c r="R238" s="38" t="s">
        <v>712</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399</v>
      </c>
      <c r="D239" s="16" t="s">
        <v>400</v>
      </c>
      <c r="E239" s="16">
        <v>10</v>
      </c>
      <c r="F239" s="15">
        <v>54.56</v>
      </c>
      <c r="G239" s="15">
        <v>48.12</v>
      </c>
      <c r="H239" s="15">
        <v>41.68</v>
      </c>
      <c r="I239" s="14"/>
      <c r="J239" s="15">
        <v>59.64</v>
      </c>
      <c r="K239" s="15">
        <v>72.510000000000005</v>
      </c>
      <c r="L239" s="15">
        <v>93.35</v>
      </c>
      <c r="M239" s="54"/>
      <c r="N239" s="15">
        <v>59.103972077000002</v>
      </c>
      <c r="O239" s="15">
        <v>13.620358537</v>
      </c>
      <c r="P239" s="15" t="s">
        <v>27</v>
      </c>
      <c r="Q239" s="16" t="s">
        <v>27</v>
      </c>
      <c r="R239" s="37" t="s">
        <v>713</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439</v>
      </c>
      <c r="D240" s="17" t="s">
        <v>440</v>
      </c>
      <c r="E240" s="17">
        <v>10</v>
      </c>
      <c r="F240" s="14">
        <v>36.68</v>
      </c>
      <c r="G240" s="14">
        <v>33.5</v>
      </c>
      <c r="H240" s="14">
        <v>30.32</v>
      </c>
      <c r="I240" s="14"/>
      <c r="J240" s="14">
        <v>40.93</v>
      </c>
      <c r="K240" s="14">
        <v>47.28</v>
      </c>
      <c r="L240" s="14">
        <v>57.57</v>
      </c>
      <c r="M240" s="54"/>
      <c r="N240" s="14">
        <v>60.688384159999998</v>
      </c>
      <c r="O240" s="31">
        <v>6.1646257366999997</v>
      </c>
      <c r="P240" s="31" t="s">
        <v>27</v>
      </c>
      <c r="Q240" s="17" t="s">
        <v>27</v>
      </c>
      <c r="R240" s="38" t="s">
        <v>714</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401</v>
      </c>
      <c r="D241" s="16" t="s">
        <v>402</v>
      </c>
      <c r="E241" s="16">
        <v>9</v>
      </c>
      <c r="F241" s="15">
        <v>151.68</v>
      </c>
      <c r="G241" s="15">
        <v>146.77000000000001</v>
      </c>
      <c r="H241" s="15">
        <v>141.87</v>
      </c>
      <c r="I241" s="14"/>
      <c r="J241" s="15">
        <v>156.5</v>
      </c>
      <c r="K241" s="15">
        <v>166.3</v>
      </c>
      <c r="L241" s="15">
        <v>182.16</v>
      </c>
      <c r="M241" s="54"/>
      <c r="N241" s="15">
        <v>68.046830014999998</v>
      </c>
      <c r="O241" s="15">
        <v>14.613996397999999</v>
      </c>
      <c r="P241" s="15" t="s">
        <v>27</v>
      </c>
      <c r="Q241" s="16" t="s">
        <v>27</v>
      </c>
      <c r="R241" s="37" t="s">
        <v>715</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403</v>
      </c>
      <c r="D242" s="17" t="s">
        <v>404</v>
      </c>
      <c r="E242" s="17">
        <v>0</v>
      </c>
      <c r="F242" s="14">
        <v>112.32</v>
      </c>
      <c r="G242" s="14">
        <v>100.88</v>
      </c>
      <c r="H242" s="14">
        <v>89.44</v>
      </c>
      <c r="I242" s="14"/>
      <c r="J242" s="14">
        <v>117.48</v>
      </c>
      <c r="K242" s="14">
        <v>140.35</v>
      </c>
      <c r="L242" s="14">
        <v>177.37</v>
      </c>
      <c r="M242" s="54"/>
      <c r="N242" s="14">
        <v>19.409795902999999</v>
      </c>
      <c r="O242" s="31">
        <v>11.466374988</v>
      </c>
      <c r="P242" s="31" t="s">
        <v>26</v>
      </c>
      <c r="Q242" s="17" t="s">
        <v>26</v>
      </c>
      <c r="R242" s="38" t="s">
        <v>716</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405</v>
      </c>
      <c r="D243" s="16" t="s">
        <v>406</v>
      </c>
      <c r="E243" s="16">
        <v>0</v>
      </c>
      <c r="F243" s="15">
        <v>167.16</v>
      </c>
      <c r="G243" s="15">
        <v>153.27000000000001</v>
      </c>
      <c r="H243" s="15">
        <v>139.38999999999999</v>
      </c>
      <c r="I243" s="14"/>
      <c r="J243" s="15">
        <v>172.11</v>
      </c>
      <c r="K243" s="15">
        <v>199.87</v>
      </c>
      <c r="L243" s="15">
        <v>244.8</v>
      </c>
      <c r="M243" s="54"/>
      <c r="N243" s="15">
        <v>18.829870115999999</v>
      </c>
      <c r="O243" s="15">
        <v>1470.3866532999998</v>
      </c>
      <c r="P243" s="15" t="s">
        <v>26</v>
      </c>
      <c r="Q243" s="16" t="s">
        <v>26</v>
      </c>
      <c r="R243" s="37" t="s">
        <v>717</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718</v>
      </c>
      <c r="D244" s="17" t="s">
        <v>719</v>
      </c>
      <c r="E244" s="17">
        <v>7</v>
      </c>
      <c r="F244" s="14">
        <v>100.93</v>
      </c>
      <c r="G244" s="14">
        <v>94.86</v>
      </c>
      <c r="H244" s="14">
        <v>88.79</v>
      </c>
      <c r="I244" s="14"/>
      <c r="J244" s="14">
        <v>104</v>
      </c>
      <c r="K244" s="14">
        <v>116.13</v>
      </c>
      <c r="L244" s="14">
        <v>135.77000000000001</v>
      </c>
      <c r="M244" s="54"/>
      <c r="N244" s="14">
        <v>61.114687984</v>
      </c>
      <c r="O244" s="31">
        <v>9.5280527710000005</v>
      </c>
      <c r="P244" s="31" t="s">
        <v>26</v>
      </c>
      <c r="Q244" s="17" t="s">
        <v>27</v>
      </c>
      <c r="R244" s="38" t="s">
        <v>720</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407</v>
      </c>
      <c r="D245" s="16" t="s">
        <v>408</v>
      </c>
      <c r="E245" s="16">
        <v>10</v>
      </c>
      <c r="F245" s="15">
        <v>463.65</v>
      </c>
      <c r="G245" s="15">
        <v>445.57</v>
      </c>
      <c r="H245" s="15">
        <v>427.49</v>
      </c>
      <c r="I245" s="14"/>
      <c r="J245" s="15">
        <v>479.85</v>
      </c>
      <c r="K245" s="15">
        <v>516</v>
      </c>
      <c r="L245" s="15">
        <v>574.51</v>
      </c>
      <c r="M245" s="54"/>
      <c r="N245" s="15">
        <v>69.326665993000006</v>
      </c>
      <c r="O245" s="15">
        <v>110.01121910000001</v>
      </c>
      <c r="P245" s="15" t="s">
        <v>27</v>
      </c>
      <c r="Q245" s="16" t="s">
        <v>27</v>
      </c>
      <c r="R245" s="37" t="s">
        <v>721</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470</v>
      </c>
      <c r="D246" s="17" t="s">
        <v>471</v>
      </c>
      <c r="E246" s="17">
        <v>10</v>
      </c>
      <c r="F246" s="14">
        <v>68.150000000000006</v>
      </c>
      <c r="G246" s="14">
        <v>59.62</v>
      </c>
      <c r="H246" s="14">
        <v>51.09</v>
      </c>
      <c r="I246" s="14"/>
      <c r="J246" s="14">
        <v>78</v>
      </c>
      <c r="K246" s="14">
        <v>95.05</v>
      </c>
      <c r="L246" s="14">
        <v>122.65</v>
      </c>
      <c r="M246" s="54"/>
      <c r="N246" s="14">
        <v>60.071177689000002</v>
      </c>
      <c r="O246" s="31">
        <v>3.1135541070999997</v>
      </c>
      <c r="P246" s="31" t="s">
        <v>27</v>
      </c>
      <c r="Q246" s="17" t="s">
        <v>27</v>
      </c>
      <c r="R246" s="38" t="s">
        <v>722</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409</v>
      </c>
      <c r="D247" s="16" t="s">
        <v>410</v>
      </c>
      <c r="E247" s="16">
        <v>0</v>
      </c>
      <c r="F247" s="15">
        <v>94</v>
      </c>
      <c r="G247" s="15">
        <v>77.56</v>
      </c>
      <c r="H247" s="15">
        <v>61.12</v>
      </c>
      <c r="I247" s="14"/>
      <c r="J247" s="15">
        <v>99</v>
      </c>
      <c r="K247" s="15">
        <v>131.87</v>
      </c>
      <c r="L247" s="15">
        <v>185.07</v>
      </c>
      <c r="M247" s="54"/>
      <c r="N247" s="15">
        <v>22.371059792</v>
      </c>
      <c r="O247" s="15">
        <v>1512.5822639999999</v>
      </c>
      <c r="P247" s="15" t="s">
        <v>26</v>
      </c>
      <c r="Q247" s="16" t="s">
        <v>26</v>
      </c>
      <c r="R247" s="37" t="s">
        <v>723</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724</v>
      </c>
      <c r="D248" s="17" t="s">
        <v>725</v>
      </c>
      <c r="E248" s="17">
        <v>0</v>
      </c>
      <c r="F248" s="14">
        <v>58.52</v>
      </c>
      <c r="G248" s="14">
        <v>53.91</v>
      </c>
      <c r="H248" s="14">
        <v>49.3</v>
      </c>
      <c r="I248" s="14"/>
      <c r="J248" s="14">
        <v>60.74</v>
      </c>
      <c r="K248" s="14">
        <v>69.95</v>
      </c>
      <c r="L248" s="14">
        <v>84.85</v>
      </c>
      <c r="M248" s="54"/>
      <c r="N248" s="14">
        <v>19.421611914</v>
      </c>
      <c r="O248" s="31">
        <v>2.9558153719</v>
      </c>
      <c r="P248" s="31" t="s">
        <v>26</v>
      </c>
      <c r="Q248" s="17" t="s">
        <v>26</v>
      </c>
      <c r="R248" s="38" t="s">
        <v>726</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411</v>
      </c>
      <c r="D249" s="16" t="s">
        <v>412</v>
      </c>
      <c r="E249" s="16">
        <v>0</v>
      </c>
      <c r="F249" s="15">
        <v>175.52</v>
      </c>
      <c r="G249" s="15">
        <v>160.72</v>
      </c>
      <c r="H249" s="15">
        <v>145.93</v>
      </c>
      <c r="I249" s="14"/>
      <c r="J249" s="15">
        <v>181.25</v>
      </c>
      <c r="K249" s="15">
        <v>210.83</v>
      </c>
      <c r="L249" s="15">
        <v>258.70999999999998</v>
      </c>
      <c r="M249" s="54"/>
      <c r="N249" s="15">
        <v>18.61703919</v>
      </c>
      <c r="O249" s="15">
        <v>153.42930369000001</v>
      </c>
      <c r="P249" s="15" t="s">
        <v>26</v>
      </c>
      <c r="Q249" s="16" t="s">
        <v>26</v>
      </c>
      <c r="R249" s="37" t="s">
        <v>727</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413</v>
      </c>
      <c r="D250" s="17" t="s">
        <v>414</v>
      </c>
      <c r="E250" s="17">
        <v>0</v>
      </c>
      <c r="F250" s="14">
        <v>121.01</v>
      </c>
      <c r="G250" s="14">
        <v>98.08</v>
      </c>
      <c r="H250" s="14">
        <v>75.16</v>
      </c>
      <c r="I250" s="14"/>
      <c r="J250" s="14">
        <v>126.94</v>
      </c>
      <c r="K250" s="14">
        <v>172.78</v>
      </c>
      <c r="L250" s="14">
        <v>246.97</v>
      </c>
      <c r="M250" s="54"/>
      <c r="N250" s="14">
        <v>19.515107107999999</v>
      </c>
      <c r="O250" s="31">
        <v>63.339525972000004</v>
      </c>
      <c r="P250" s="31" t="s">
        <v>26</v>
      </c>
      <c r="Q250" s="17" t="s">
        <v>26</v>
      </c>
      <c r="R250" s="38" t="s">
        <v>728</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458</v>
      </c>
      <c r="D251" s="16" t="s">
        <v>459</v>
      </c>
      <c r="E251" s="16">
        <v>0</v>
      </c>
      <c r="F251" s="15">
        <v>165.23</v>
      </c>
      <c r="G251" s="15">
        <v>131.03</v>
      </c>
      <c r="H251" s="15">
        <v>96.84</v>
      </c>
      <c r="I251" s="14"/>
      <c r="J251" s="15">
        <v>173.99</v>
      </c>
      <c r="K251" s="15">
        <v>242.37</v>
      </c>
      <c r="L251" s="15">
        <v>353.03</v>
      </c>
      <c r="M251" s="54"/>
      <c r="N251" s="15">
        <v>19.539910548000002</v>
      </c>
      <c r="O251" s="15">
        <v>17.928820418000001</v>
      </c>
      <c r="P251" s="15" t="s">
        <v>26</v>
      </c>
      <c r="Q251" s="16" t="s">
        <v>26</v>
      </c>
      <c r="R251" s="37" t="s">
        <v>729</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415</v>
      </c>
      <c r="D252" s="17" t="s">
        <v>416</v>
      </c>
      <c r="E252" s="17">
        <v>9</v>
      </c>
      <c r="F252" s="14">
        <v>76.47</v>
      </c>
      <c r="G252" s="14">
        <v>74.11</v>
      </c>
      <c r="H252" s="14">
        <v>71.75</v>
      </c>
      <c r="I252" s="14"/>
      <c r="J252" s="14">
        <v>77.98</v>
      </c>
      <c r="K252" s="14">
        <v>82.69</v>
      </c>
      <c r="L252" s="14">
        <v>90.32</v>
      </c>
      <c r="M252" s="54"/>
      <c r="N252" s="14">
        <v>57.13936365</v>
      </c>
      <c r="O252" s="31">
        <v>25.949175285000003</v>
      </c>
      <c r="P252" s="31" t="s">
        <v>27</v>
      </c>
      <c r="Q252" s="17" t="s">
        <v>27</v>
      </c>
      <c r="R252" s="38" t="s">
        <v>730</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417</v>
      </c>
      <c r="D253" s="16" t="s">
        <v>418</v>
      </c>
      <c r="E253" s="16">
        <v>10</v>
      </c>
      <c r="F253" s="15">
        <v>56.42</v>
      </c>
      <c r="G253" s="15">
        <v>54.43</v>
      </c>
      <c r="H253" s="15">
        <v>52.45</v>
      </c>
      <c r="I253" s="14"/>
      <c r="J253" s="15">
        <v>57.62</v>
      </c>
      <c r="K253" s="15">
        <v>61.58</v>
      </c>
      <c r="L253" s="15">
        <v>68</v>
      </c>
      <c r="M253" s="54"/>
      <c r="N253" s="15">
        <v>69.070136180000006</v>
      </c>
      <c r="O253" s="15">
        <v>13.858717666</v>
      </c>
      <c r="P253" s="15" t="s">
        <v>27</v>
      </c>
      <c r="Q253" s="16" t="s">
        <v>27</v>
      </c>
      <c r="R253" s="37" t="s">
        <v>731</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419</v>
      </c>
      <c r="D254" s="17" t="s">
        <v>420</v>
      </c>
      <c r="E254" s="17">
        <v>7</v>
      </c>
      <c r="F254" s="14">
        <v>127.14</v>
      </c>
      <c r="G254" s="14">
        <v>119.85</v>
      </c>
      <c r="H254" s="14">
        <v>112.57</v>
      </c>
      <c r="I254" s="14"/>
      <c r="J254" s="14">
        <v>131.37</v>
      </c>
      <c r="K254" s="14">
        <v>145.93</v>
      </c>
      <c r="L254" s="14">
        <v>169.5</v>
      </c>
      <c r="M254" s="54"/>
      <c r="N254" s="14">
        <v>59.527224308000001</v>
      </c>
      <c r="O254" s="31">
        <v>18.147190471999998</v>
      </c>
      <c r="P254" s="31" t="s">
        <v>27</v>
      </c>
      <c r="Q254" s="17" t="s">
        <v>27</v>
      </c>
      <c r="R254" s="38" t="s">
        <v>732</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478</v>
      </c>
      <c r="D255" s="16" t="s">
        <v>479</v>
      </c>
      <c r="E255" s="16">
        <v>0</v>
      </c>
      <c r="F255" s="15">
        <v>46.8</v>
      </c>
      <c r="G255" s="15">
        <v>42.35</v>
      </c>
      <c r="H255" s="15">
        <v>37.909999999999997</v>
      </c>
      <c r="I255" s="14"/>
      <c r="J255" s="15">
        <v>48.55</v>
      </c>
      <c r="K255" s="15">
        <v>57.43</v>
      </c>
      <c r="L255" s="15">
        <v>71.81</v>
      </c>
      <c r="M255" s="54"/>
      <c r="N255" s="15">
        <v>18.932143553</v>
      </c>
      <c r="O255" s="15">
        <v>4.0222684313999997</v>
      </c>
      <c r="P255" s="15" t="s">
        <v>26</v>
      </c>
      <c r="Q255" s="16" t="s">
        <v>26</v>
      </c>
      <c r="R255" s="37" t="s">
        <v>733</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421</v>
      </c>
      <c r="D256" s="17" t="s">
        <v>422</v>
      </c>
      <c r="E256" s="17">
        <v>0</v>
      </c>
      <c r="F256" s="14">
        <v>65.34</v>
      </c>
      <c r="G256" s="14">
        <v>46.19</v>
      </c>
      <c r="H256" s="14">
        <v>27.04</v>
      </c>
      <c r="I256" s="14"/>
      <c r="J256" s="14">
        <v>70.59</v>
      </c>
      <c r="K256" s="14">
        <v>108.88</v>
      </c>
      <c r="L256" s="14">
        <v>170.84</v>
      </c>
      <c r="M256" s="54"/>
      <c r="N256" s="14">
        <v>21.991185248000001</v>
      </c>
      <c r="O256" s="31">
        <v>12.427247750000001</v>
      </c>
      <c r="P256" s="31" t="s">
        <v>26</v>
      </c>
      <c r="Q256" s="17" t="s">
        <v>26</v>
      </c>
      <c r="R256" s="38" t="s">
        <v>734</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735</v>
      </c>
      <c r="D257" s="16" t="s">
        <v>736</v>
      </c>
      <c r="E257" s="16">
        <v>7</v>
      </c>
      <c r="F257" s="15">
        <v>49.6</v>
      </c>
      <c r="G257" s="15">
        <v>47.34</v>
      </c>
      <c r="H257" s="15">
        <v>45.08</v>
      </c>
      <c r="I257" s="14"/>
      <c r="J257" s="15">
        <v>52</v>
      </c>
      <c r="K257" s="15">
        <v>56.51</v>
      </c>
      <c r="L257" s="15">
        <v>63.82</v>
      </c>
      <c r="M257" s="54"/>
      <c r="N257" s="15">
        <v>70.108994382999995</v>
      </c>
      <c r="O257" s="15">
        <v>2.0682759076000004</v>
      </c>
      <c r="P257" s="15" t="s">
        <v>27</v>
      </c>
      <c r="Q257" s="16" t="s">
        <v>27</v>
      </c>
      <c r="R257" s="37" t="s">
        <v>737</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423</v>
      </c>
      <c r="D258" s="17" t="s">
        <v>424</v>
      </c>
      <c r="E258" s="17">
        <v>0</v>
      </c>
      <c r="F258" s="14">
        <v>17.47</v>
      </c>
      <c r="G258" s="14">
        <v>15.98</v>
      </c>
      <c r="H258" s="14">
        <v>14.49</v>
      </c>
      <c r="I258" s="14"/>
      <c r="J258" s="14">
        <v>18.04</v>
      </c>
      <c r="K258" s="14">
        <v>21.01</v>
      </c>
      <c r="L258" s="14">
        <v>25.82</v>
      </c>
      <c r="M258" s="54"/>
      <c r="N258" s="14">
        <v>18.69464675</v>
      </c>
      <c r="O258" s="31">
        <v>50.119593445</v>
      </c>
      <c r="P258" s="31" t="s">
        <v>26</v>
      </c>
      <c r="Q258" s="17" t="s">
        <v>26</v>
      </c>
      <c r="R258" s="38" t="s">
        <v>738</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425</v>
      </c>
      <c r="D259" s="16" t="s">
        <v>426</v>
      </c>
      <c r="E259" s="16">
        <v>10</v>
      </c>
      <c r="F259" s="15">
        <v>21.95</v>
      </c>
      <c r="G259" s="15">
        <v>20.96</v>
      </c>
      <c r="H259" s="15">
        <v>19.97</v>
      </c>
      <c r="I259" s="14"/>
      <c r="J259" s="15">
        <v>22.6</v>
      </c>
      <c r="K259" s="15">
        <v>24.57</v>
      </c>
      <c r="L259" s="15">
        <v>27.77</v>
      </c>
      <c r="M259" s="54"/>
      <c r="N259" s="15">
        <v>65.236850425</v>
      </c>
      <c r="O259" s="15">
        <v>22.675445450999998</v>
      </c>
      <c r="P259" s="15" t="s">
        <v>27</v>
      </c>
      <c r="Q259" s="16" t="s">
        <v>27</v>
      </c>
      <c r="R259" s="37" t="s">
        <v>739</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427</v>
      </c>
      <c r="D260" s="17" t="s">
        <v>428</v>
      </c>
      <c r="E260" s="17">
        <v>6</v>
      </c>
      <c r="F260" s="14">
        <v>22.31</v>
      </c>
      <c r="G260" s="14">
        <v>20.92</v>
      </c>
      <c r="H260" s="14">
        <v>19.54</v>
      </c>
      <c r="I260" s="14"/>
      <c r="J260" s="14">
        <v>22.85</v>
      </c>
      <c r="K260" s="14">
        <v>25.61</v>
      </c>
      <c r="L260" s="14">
        <v>30.09</v>
      </c>
      <c r="M260" s="54"/>
      <c r="N260" s="14">
        <v>61.193727557000003</v>
      </c>
      <c r="O260" s="31">
        <v>28.616364087999997</v>
      </c>
      <c r="P260" s="31" t="s">
        <v>26</v>
      </c>
      <c r="Q260" s="17" t="s">
        <v>27</v>
      </c>
      <c r="R260" s="38" t="s">
        <v>740</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c r="D261" s="16"/>
      <c r="E261" s="16"/>
      <c r="F261" s="15"/>
      <c r="G261" s="15"/>
      <c r="H261" s="15"/>
      <c r="I261" s="14"/>
      <c r="J261" s="15"/>
      <c r="K261" s="15"/>
      <c r="L261" s="15"/>
      <c r="M261" s="54"/>
      <c r="N261" s="15"/>
      <c r="O261" s="15"/>
      <c r="P261" s="15"/>
      <c r="Q261" s="16"/>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c r="D262" s="17"/>
      <c r="E262" s="17"/>
      <c r="F262" s="14"/>
      <c r="G262" s="14"/>
      <c r="H262" s="14"/>
      <c r="I262" s="14"/>
      <c r="J262" s="14"/>
      <c r="K262" s="14"/>
      <c r="L262" s="14"/>
      <c r="M262" s="54"/>
      <c r="N262" s="14"/>
      <c r="O262" s="31"/>
      <c r="P262" s="31"/>
      <c r="Q262" s="17"/>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c r="D263" s="16"/>
      <c r="E263" s="16"/>
      <c r="F263" s="15"/>
      <c r="G263" s="15"/>
      <c r="H263" s="15"/>
      <c r="I263" s="14"/>
      <c r="J263" s="15"/>
      <c r="K263" s="15"/>
      <c r="L263" s="15"/>
      <c r="M263" s="54"/>
      <c r="N263" s="15"/>
      <c r="O263" s="15"/>
      <c r="P263" s="15"/>
      <c r="Q263" s="16"/>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c r="D264" s="17"/>
      <c r="E264" s="17"/>
      <c r="F264" s="14"/>
      <c r="G264" s="14"/>
      <c r="H264" s="14"/>
      <c r="I264" s="14"/>
      <c r="J264" s="14"/>
      <c r="K264" s="14"/>
      <c r="L264" s="14"/>
      <c r="M264" s="54"/>
      <c r="N264" s="14"/>
      <c r="O264" s="31"/>
      <c r="P264" s="31"/>
      <c r="Q264" s="17"/>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c r="D265" s="16"/>
      <c r="E265" s="16"/>
      <c r="F265" s="15"/>
      <c r="G265" s="15"/>
      <c r="H265" s="15"/>
      <c r="I265" s="14"/>
      <c r="J265" s="15"/>
      <c r="K265" s="15"/>
      <c r="L265" s="15"/>
      <c r="M265" s="54"/>
      <c r="N265" s="15"/>
      <c r="O265" s="15"/>
      <c r="P265" s="15"/>
      <c r="Q265" s="16"/>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c r="D266" s="17"/>
      <c r="E266" s="17"/>
      <c r="F266" s="14"/>
      <c r="G266" s="14"/>
      <c r="H266" s="14"/>
      <c r="I266" s="14"/>
      <c r="J266" s="14"/>
      <c r="K266" s="14"/>
      <c r="L266" s="14"/>
      <c r="M266" s="54"/>
      <c r="N266" s="14"/>
      <c r="O266" s="31"/>
      <c r="P266" s="31"/>
      <c r="Q266" s="17"/>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c r="D267" s="16"/>
      <c r="E267" s="16"/>
      <c r="F267" s="15"/>
      <c r="G267" s="15"/>
      <c r="H267" s="15"/>
      <c r="I267" s="14"/>
      <c r="J267" s="15"/>
      <c r="K267" s="15"/>
      <c r="L267" s="15"/>
      <c r="M267" s="54"/>
      <c r="N267" s="15"/>
      <c r="O267" s="15"/>
      <c r="P267" s="15"/>
      <c r="Q267" s="16"/>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c r="D268" s="17"/>
      <c r="E268" s="17"/>
      <c r="F268" s="14"/>
      <c r="G268" s="14"/>
      <c r="H268" s="14"/>
      <c r="I268" s="14"/>
      <c r="J268" s="14"/>
      <c r="K268" s="14"/>
      <c r="L268" s="14"/>
      <c r="M268" s="54"/>
      <c r="N268" s="14"/>
      <c r="O268" s="31"/>
      <c r="P268" s="31"/>
      <c r="Q268" s="17"/>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c r="D269" s="16"/>
      <c r="E269" s="16"/>
      <c r="F269" s="15"/>
      <c r="G269" s="15"/>
      <c r="H269" s="15"/>
      <c r="I269" s="14"/>
      <c r="J269" s="15"/>
      <c r="K269" s="15"/>
      <c r="L269" s="15"/>
      <c r="M269" s="54"/>
      <c r="N269" s="15"/>
      <c r="O269" s="15"/>
      <c r="P269" s="15"/>
      <c r="Q269" s="16"/>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c r="D270" s="17"/>
      <c r="E270" s="17"/>
      <c r="F270" s="14"/>
      <c r="G270" s="14"/>
      <c r="H270" s="14"/>
      <c r="I270" s="14"/>
      <c r="J270" s="14"/>
      <c r="K270" s="14"/>
      <c r="L270" s="14"/>
      <c r="M270" s="54"/>
      <c r="N270" s="14"/>
      <c r="O270" s="31"/>
      <c r="P270" s="31"/>
      <c r="Q270" s="17"/>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c r="D271" s="16"/>
      <c r="E271" s="16"/>
      <c r="F271" s="15"/>
      <c r="G271" s="15"/>
      <c r="H271" s="15"/>
      <c r="I271" s="14"/>
      <c r="J271" s="15"/>
      <c r="K271" s="15"/>
      <c r="L271" s="15"/>
      <c r="M271" s="54"/>
      <c r="N271" s="15"/>
      <c r="O271" s="15"/>
      <c r="P271" s="15"/>
      <c r="Q271" s="16"/>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c r="D272" s="17"/>
      <c r="E272" s="17"/>
      <c r="F272" s="14"/>
      <c r="G272" s="14"/>
      <c r="H272" s="14"/>
      <c r="I272" s="14"/>
      <c r="J272" s="14"/>
      <c r="K272" s="14"/>
      <c r="L272" s="14"/>
      <c r="M272" s="54"/>
      <c r="N272" s="14"/>
      <c r="O272" s="31"/>
      <c r="P272" s="31"/>
      <c r="Q272" s="17"/>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c r="D273" s="16"/>
      <c r="E273" s="16"/>
      <c r="F273" s="15"/>
      <c r="G273" s="15"/>
      <c r="H273" s="15"/>
      <c r="I273" s="14"/>
      <c r="J273" s="15"/>
      <c r="K273" s="15"/>
      <c r="L273" s="15"/>
      <c r="M273" s="54"/>
      <c r="N273" s="15"/>
      <c r="O273" s="15"/>
      <c r="P273" s="15"/>
      <c r="Q273" s="16"/>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c r="D274" s="17"/>
      <c r="E274" s="17"/>
      <c r="F274" s="14"/>
      <c r="G274" s="14"/>
      <c r="H274" s="14"/>
      <c r="I274" s="14"/>
      <c r="J274" s="14"/>
      <c r="K274" s="14"/>
      <c r="L274" s="14"/>
      <c r="M274" s="54"/>
      <c r="N274" s="14"/>
      <c r="O274" s="31"/>
      <c r="P274" s="31"/>
      <c r="Q274" s="17"/>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c r="D275" s="16"/>
      <c r="E275" s="16"/>
      <c r="F275" s="15"/>
      <c r="G275" s="15"/>
      <c r="H275" s="15"/>
      <c r="I275" s="14"/>
      <c r="J275" s="15"/>
      <c r="K275" s="15"/>
      <c r="L275" s="15"/>
      <c r="M275" s="54"/>
      <c r="N275" s="15"/>
      <c r="O275" s="15"/>
      <c r="P275" s="15"/>
      <c r="Q275" s="16"/>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c r="D276" s="17"/>
      <c r="E276" s="17"/>
      <c r="F276" s="14"/>
      <c r="G276" s="14"/>
      <c r="H276" s="14"/>
      <c r="I276" s="14"/>
      <c r="J276" s="14"/>
      <c r="K276" s="14"/>
      <c r="L276" s="14"/>
      <c r="M276" s="54"/>
      <c r="N276" s="14"/>
      <c r="O276" s="31"/>
      <c r="P276" s="31"/>
      <c r="Q276" s="17"/>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c r="D277" s="16"/>
      <c r="E277" s="16"/>
      <c r="F277" s="15"/>
      <c r="G277" s="15"/>
      <c r="H277" s="15"/>
      <c r="I277" s="14"/>
      <c r="J277" s="15"/>
      <c r="K277" s="15"/>
      <c r="L277" s="15"/>
      <c r="M277" s="54"/>
      <c r="N277" s="15"/>
      <c r="O277" s="15"/>
      <c r="P277" s="15"/>
      <c r="Q277" s="16"/>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c r="D278" s="17"/>
      <c r="E278" s="17"/>
      <c r="F278" s="14"/>
      <c r="G278" s="14"/>
      <c r="H278" s="14"/>
      <c r="I278" s="14"/>
      <c r="J278" s="14"/>
      <c r="K278" s="14"/>
      <c r="L278" s="14"/>
      <c r="M278" s="54"/>
      <c r="N278" s="14"/>
      <c r="O278" s="31"/>
      <c r="P278" s="31"/>
      <c r="Q278" s="17"/>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c r="D279" s="16"/>
      <c r="E279" s="16"/>
      <c r="F279" s="15"/>
      <c r="G279" s="15"/>
      <c r="H279" s="15"/>
      <c r="I279" s="14"/>
      <c r="J279" s="15"/>
      <c r="K279" s="15"/>
      <c r="L279" s="15"/>
      <c r="M279" s="54"/>
      <c r="N279" s="15"/>
      <c r="O279" s="15"/>
      <c r="P279" s="15"/>
      <c r="Q279" s="16"/>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c r="D280" s="17"/>
      <c r="E280" s="17"/>
      <c r="F280" s="14"/>
      <c r="G280" s="14"/>
      <c r="H280" s="14"/>
      <c r="I280" s="14"/>
      <c r="J280" s="14"/>
      <c r="K280" s="14"/>
      <c r="L280" s="14"/>
      <c r="M280" s="54"/>
      <c r="N280" s="14"/>
      <c r="O280" s="31"/>
      <c r="P280" s="31"/>
      <c r="Q280" s="17"/>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c r="D281" s="16"/>
      <c r="E281" s="16"/>
      <c r="F281" s="15"/>
      <c r="G281" s="15"/>
      <c r="H281" s="15"/>
      <c r="I281" s="14"/>
      <c r="J281" s="15"/>
      <c r="K281" s="15"/>
      <c r="L281" s="15"/>
      <c r="M281" s="54"/>
      <c r="N281" s="15"/>
      <c r="O281" s="15"/>
      <c r="P281" s="15"/>
      <c r="Q281" s="16"/>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c r="D282" s="17"/>
      <c r="E282" s="17"/>
      <c r="F282" s="14"/>
      <c r="G282" s="14"/>
      <c r="H282" s="14"/>
      <c r="I282" s="14"/>
      <c r="J282" s="14"/>
      <c r="K282" s="14"/>
      <c r="L282" s="14"/>
      <c r="M282" s="54"/>
      <c r="N282" s="14"/>
      <c r="O282" s="31"/>
      <c r="P282" s="31"/>
      <c r="Q282" s="17"/>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c r="D283" s="16"/>
      <c r="E283" s="16"/>
      <c r="F283" s="15"/>
      <c r="G283" s="15"/>
      <c r="H283" s="15"/>
      <c r="I283" s="14"/>
      <c r="J283" s="15"/>
      <c r="K283" s="15"/>
      <c r="L283" s="15"/>
      <c r="M283" s="54"/>
      <c r="N283" s="15"/>
      <c r="O283" s="15"/>
      <c r="P283" s="15"/>
      <c r="Q283" s="16"/>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c r="D284" s="17"/>
      <c r="E284" s="17"/>
      <c r="F284" s="14"/>
      <c r="G284" s="14"/>
      <c r="H284" s="14"/>
      <c r="I284" s="14"/>
      <c r="J284" s="14"/>
      <c r="K284" s="14"/>
      <c r="L284" s="14"/>
      <c r="M284" s="54"/>
      <c r="N284" s="14"/>
      <c r="O284" s="31"/>
      <c r="P284" s="31"/>
      <c r="Q284" s="17"/>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c r="D285" s="16"/>
      <c r="E285" s="16"/>
      <c r="F285" s="15"/>
      <c r="G285" s="15"/>
      <c r="H285" s="15"/>
      <c r="I285" s="14"/>
      <c r="J285" s="15"/>
      <c r="K285" s="15"/>
      <c r="L285" s="15"/>
      <c r="M285" s="54"/>
      <c r="N285" s="15"/>
      <c r="O285" s="15"/>
      <c r="P285" s="15"/>
      <c r="Q285" s="16"/>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c r="D286" s="17"/>
      <c r="E286" s="17"/>
      <c r="F286" s="14"/>
      <c r="G286" s="14"/>
      <c r="H286" s="14"/>
      <c r="I286" s="14"/>
      <c r="J286" s="14"/>
      <c r="K286" s="14"/>
      <c r="L286" s="14"/>
      <c r="M286" s="54"/>
      <c r="N286" s="14"/>
      <c r="O286" s="31"/>
      <c r="P286" s="31"/>
      <c r="Q286" s="17"/>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c r="D287" s="16"/>
      <c r="E287" s="16"/>
      <c r="F287" s="15"/>
      <c r="G287" s="15"/>
      <c r="H287" s="15"/>
      <c r="I287" s="14"/>
      <c r="J287" s="15"/>
      <c r="K287" s="15"/>
      <c r="L287" s="15"/>
      <c r="M287" s="54"/>
      <c r="N287" s="15"/>
      <c r="O287" s="15"/>
      <c r="P287" s="15"/>
      <c r="Q287" s="16"/>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c r="D288" s="17"/>
      <c r="E288" s="17"/>
      <c r="F288" s="14"/>
      <c r="G288" s="14"/>
      <c r="H288" s="14"/>
      <c r="I288" s="14"/>
      <c r="J288" s="14"/>
      <c r="K288" s="14"/>
      <c r="L288" s="14"/>
      <c r="M288" s="54"/>
      <c r="N288" s="14"/>
      <c r="O288" s="31"/>
      <c r="P288" s="31"/>
      <c r="Q288" s="17"/>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c r="D289" s="16"/>
      <c r="E289" s="16"/>
      <c r="F289" s="15"/>
      <c r="G289" s="15"/>
      <c r="H289" s="15"/>
      <c r="I289" s="14"/>
      <c r="J289" s="15"/>
      <c r="K289" s="15"/>
      <c r="L289" s="15"/>
      <c r="M289" s="54"/>
      <c r="N289" s="15"/>
      <c r="O289" s="15"/>
      <c r="P289" s="15"/>
      <c r="Q289" s="16"/>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c r="D290" s="17"/>
      <c r="E290" s="17"/>
      <c r="F290" s="14"/>
      <c r="G290" s="14"/>
      <c r="H290" s="14"/>
      <c r="I290" s="14"/>
      <c r="J290" s="14"/>
      <c r="K290" s="14"/>
      <c r="L290" s="14"/>
      <c r="M290" s="54"/>
      <c r="N290" s="14"/>
      <c r="O290" s="31"/>
      <c r="P290" s="31"/>
      <c r="Q290" s="17"/>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c r="D291" s="16"/>
      <c r="E291" s="16"/>
      <c r="F291" s="15"/>
      <c r="G291" s="15"/>
      <c r="H291" s="15"/>
      <c r="I291" s="14"/>
      <c r="J291" s="15"/>
      <c r="K291" s="15"/>
      <c r="L291" s="15"/>
      <c r="M291" s="54"/>
      <c r="N291" s="15"/>
      <c r="O291" s="15"/>
      <c r="P291" s="15"/>
      <c r="Q291" s="16"/>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c r="D292" s="17"/>
      <c r="E292" s="17"/>
      <c r="F292" s="14"/>
      <c r="G292" s="14"/>
      <c r="H292" s="14"/>
      <c r="I292" s="14"/>
      <c r="J292" s="14"/>
      <c r="K292" s="14"/>
      <c r="L292" s="14"/>
      <c r="M292" s="54"/>
      <c r="N292" s="14"/>
      <c r="O292" s="31"/>
      <c r="P292" s="31"/>
      <c r="Q292" s="17"/>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c r="D293" s="16"/>
      <c r="E293" s="16"/>
      <c r="F293" s="15"/>
      <c r="G293" s="15"/>
      <c r="H293" s="15"/>
      <c r="I293" s="14"/>
      <c r="J293" s="15"/>
      <c r="K293" s="15"/>
      <c r="L293" s="15"/>
      <c r="M293" s="54"/>
      <c r="N293" s="15"/>
      <c r="O293" s="15"/>
      <c r="P293" s="15"/>
      <c r="Q293" s="16"/>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c r="D294" s="17"/>
      <c r="E294" s="17"/>
      <c r="F294" s="14"/>
      <c r="G294" s="14"/>
      <c r="H294" s="14"/>
      <c r="I294" s="14"/>
      <c r="J294" s="14"/>
      <c r="K294" s="14"/>
      <c r="L294" s="14"/>
      <c r="M294" s="54"/>
      <c r="N294" s="14"/>
      <c r="O294" s="31"/>
      <c r="P294" s="31"/>
      <c r="Q294" s="17"/>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c r="D295" s="16"/>
      <c r="E295" s="16"/>
      <c r="F295" s="15"/>
      <c r="G295" s="15"/>
      <c r="H295" s="15"/>
      <c r="I295" s="14"/>
      <c r="J295" s="15"/>
      <c r="K295" s="15"/>
      <c r="L295" s="15"/>
      <c r="M295" s="54"/>
      <c r="N295" s="15"/>
      <c r="O295" s="15"/>
      <c r="P295" s="15"/>
      <c r="Q295" s="16"/>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c r="D296" s="17"/>
      <c r="E296" s="17"/>
      <c r="F296" s="14"/>
      <c r="G296" s="14"/>
      <c r="H296" s="14"/>
      <c r="I296" s="14"/>
      <c r="J296" s="14"/>
      <c r="K296" s="14"/>
      <c r="L296" s="14"/>
      <c r="M296" s="54"/>
      <c r="N296" s="14"/>
      <c r="O296" s="31"/>
      <c r="P296" s="31"/>
      <c r="Q296" s="17"/>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c r="D297" s="16"/>
      <c r="E297" s="16"/>
      <c r="F297" s="15"/>
      <c r="G297" s="15"/>
      <c r="H297" s="15"/>
      <c r="I297" s="14"/>
      <c r="J297" s="15"/>
      <c r="K297" s="15"/>
      <c r="L297" s="15"/>
      <c r="M297" s="54"/>
      <c r="N297" s="15"/>
      <c r="O297" s="15"/>
      <c r="P297" s="15"/>
      <c r="Q297" s="16"/>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c r="D298" s="17"/>
      <c r="E298" s="17"/>
      <c r="F298" s="14"/>
      <c r="G298" s="14"/>
      <c r="H298" s="14"/>
      <c r="I298" s="14"/>
      <c r="J298" s="14"/>
      <c r="K298" s="14"/>
      <c r="L298" s="14"/>
      <c r="M298" s="54"/>
      <c r="N298" s="14"/>
      <c r="O298" s="31"/>
      <c r="P298" s="31"/>
      <c r="Q298" s="17"/>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60,86 pode buscar suportes 56,71 ou 52,57. Teria sinal de repique altista fechando acima dos 62,9 mirando resistências em 74,27 ou 82,55. O IFR sobrevendido alerta para recuperações se superar 62,9</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2026-10-29T00:09:34Z</cp:lastPrinted>
  <dcterms:created xsi:type="dcterms:W3CDTF">2020-05-21T15:06:06Z</dcterms:created>
  <dcterms:modified xsi:type="dcterms:W3CDTF">2026-10-29T00:09:34Z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