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0" documentId="8_{8953E0C5-6144-4EA8-BCDD-26E069468970}" xr6:coauthVersionLast="47" xr6:coauthVersionMax="47" xr10:uidLastSave="{00000000-0000-0000-0000-000000000000}"/>
  <bookViews>
    <workbookView xWindow="-120" yWindow="-120" windowWidth="29040" windowHeight="1644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<sst xmlns="http://schemas.openxmlformats.org/spreadsheetml/2006/main" count="1480" uniqueCount="853">
  <si>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</si>
  <si>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</si>
  <si>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</si>
  <si>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</si>
  <si>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</si>
  <si>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</si>
  <si>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</si>
  <si>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</si>
  <si>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</si>
  <si>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</si>
  <si>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</si>
  <si>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</si>
  <si>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</si>
  <si>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</si>
  <si>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</si>
  <si>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</si>
  <si>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</si>
  <si>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</si>
  <si>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</si>
  <si>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</si>
  <si>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</si>
  <si>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</si>
  <si>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</si>
  <si>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</si>
  <si>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</si>
  <si>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</si>
  <si>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</si>
  <si>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</si>
  <si>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</si>
  <si>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</si>
  <si>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</si>
  <si>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</si>
  <si>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</si>
  <si>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</si>
  <si>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</si>
  <si>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</si>
  <si>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</si>
  <si>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</si>
  <si>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</si>
  <si>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</si>
  <si>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</si>
  <si>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</si>
  <si>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</si>
  <si>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</si>
  <si>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</si>
  <si>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</si>
  <si>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</si>
  <si>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</si>
  <si>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</si>
  <si>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</si>
  <si>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</si>
  <si>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</si>
  <si>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</si>
  <si>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</si>
  <si>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</si>
  <si>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</si>
  <si>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</si>
  <si>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</si>
  <si>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</si>
  <si>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</si>
  <si>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</si>
  <si>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</si>
  <si>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</si>
  <si>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</si>
  <si>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</si>
  <si>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</si>
  <si>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</si>
  <si>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</si>
  <si>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</si>
  <si>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</si>
  <si>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</si>
  <si>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</si>
  <si>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</si>
  <si>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</si>
  <si>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</si>
  <si>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</si>
  <si>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</si>
  <si>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</si>
  <si>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</si>
  <si>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</si>
  <si>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</si>
  <si>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</si>
  <si>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</si>
  <si>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</si>
  <si>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</si>
  <si>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</si>
  <si>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</si>
  <si>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</si>
  <si>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</si>
  <si>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</si>
  <si>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</si>
  <si>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</si>
  <si>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</si>
  <si>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</si>
  <si>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</si>
  <si>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</si>
  <si>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</si>
  <si>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</si>
  <si>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</si>
  <si>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</si>
  <si>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</si>
  <si>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</si>
  <si>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</si>
  <si>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</si>
  <si>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</si>
  <si>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</si>
  <si>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</si>
  <si>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</si>
  <si>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</si>
  <si>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</si>
  <si>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</si>
  <si>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</si>
  <si>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</si>
  <si>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</si>
  <si>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</si>
  <si>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</si>
  <si>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</si>
  <si>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</si>
  <si>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</si>
  <si>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</si>
  <si>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</si>
  <si>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</si>
  <si>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</si>
  <si>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</si>
  <si>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</si>
  <si>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</si>
  <si>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</si>
  <si>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</si>
  <si>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</si>
  <si>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</si>
  <si>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</si>
  <si>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</si>
  <si>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</si>
  <si>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</si>
  <si>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</si>
  <si>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</si>
  <si>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</si>
  <si>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</si>
  <si>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</si>
  <si>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</si>
  <si>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</si>
  <si>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</si>
  <si>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</si>
  <si>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</si>
  <si>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</si>
  <si>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</si>
  <si>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</si>
  <si>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</si>
  <si>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</si>
  <si>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</si>
  <si>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</si>
  <si>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</si>
  <si>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</si>
  <si>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</si>
  <si>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</si>
  <si>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</si>
  <si>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</si>
  <si>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</si>
  <si>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</si>
  <si>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</si>
  <si>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</si>
  <si>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</si>
  <si>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</si>
  <si>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</si>
  <si>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</si>
  <si>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</si>
  <si>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</si>
  <si>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</si>
  <si>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</si>
  <si>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</si>
  <si>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</si>
  <si>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</si>
  <si>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</si>
  <si>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</si>
  <si>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</si>
  <si>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</si>
  <si>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</si>
  <si>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</si>
  <si>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</si>
  <si>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</si>
  <si>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</si>
  <si>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</si>
  <si>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</si>
  <si>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</si>
  <si>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</si>
  <si>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</si>
  <si>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</si>
  <si>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</si>
  <si>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</si>
  <si>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</si>
  <si>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</si>
  <si>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</si>
  <si>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</si>
  <si>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</si>
  <si>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</si>
  <si>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</si>
  <si>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</si>
  <si>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</si>
  <si>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</si>
  <si>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</si>
  <si>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</si>
  <si>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</si>
  <si>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</si>
  <si>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</si>
  <si>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</si>
  <si>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</si>
  <si>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</si>
  <si>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</si>
  <si>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</si>
  <si>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</si>
  <si>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</si>
  <si>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</si>
  <si>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</si>
  <si>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</si>
  <si>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</si>
  <si>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</si>
  <si>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</si>
  <si>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</si>
  <si>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</si>
  <si>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</si>
  <si>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</si>
  <si>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</si>
  <si>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</si>
  <si>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</si>
  <si>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</si>
  <si>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</si>
  <si>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</si>
  <si>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</si>
  <si>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</si>
  <si>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</si>
  <si>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</si>
  <si>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</si>
  <si>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</si>
  <si>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</si>
  <si>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</si>
  <si>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</si>
  <si>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</si>
  <si>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</si>
  <si>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</si>
  <si>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</si>
  <si>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</si>
  <si>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</si>
  <si>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</si>
  <si>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</si>
  <si>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</si>
  <si>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</si>
  <si>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</si>
  <si>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</si>
  <si>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</si>
  <si>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</si>
  <si>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</si>
  <si>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</si>
  <si>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</si>
  <si>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</si>
  <si>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</si>
  <si>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</si>
  <si>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</si>
  <si>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</si>
  <si>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</si>
  <si>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</si>
  <si>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</si>
  <si>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</si>
  <si>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</si>
  <si>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</si>
  <si>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</si>
  <si>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</si>
  <si>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</si>
  <si>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</si>
  <si>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</si>
  <si>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</si>
  <si>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</si>
  <si>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</si>
  <si>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</si>
  <si>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</si>
  <si>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</si>
  <si>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</si>
  <si>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</si>
  <si>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</si>
  <si>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</si>
  <si>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</si>
  <si>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</si>
  <si>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</si>
  <si>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</si>
  <si>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</si>
  <si>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</si>
  <si>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</si>
  <si>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</si>
  <si>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</si>
  <si>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</si>
  <si>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</si>
  <si>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</si>
  <si>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</si>
  <si>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</si>
  <si>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</si>
  <si>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</si>
  <si>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</si>
  <si>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</si>
  <si>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</si>
  <si>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</si>
  <si>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</si>
  <si>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P.Acucar-Cbd</t>
  </si>
  <si>
    <t>PCAR3</t>
  </si>
  <si>
    <t>Pague Menos</t>
  </si>
  <si>
    <t>PGMN3</t>
  </si>
  <si>
    <t>Palantir Technologies Inc</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</si>
  <si>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</si>
  <si>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</si>
  <si>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</si>
  <si>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</si>
  <si>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</si>
  <si>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</si>
  <si>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</si>
  <si>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</si>
  <si>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</si>
  <si>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</si>
  <si>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</si>
  <si>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</si>
  <si>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</si>
  <si>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</si>
  <si>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</si>
  <si>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</si>
  <si>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</si>
  <si>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</si>
  <si>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</si>
  <si>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</si>
  <si>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</si>
  <si>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</si>
  <si>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</si>
  <si>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</si>
  <si>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</si>
  <si>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</si>
  <si>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</si>
  <si>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</si>
  <si>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</si>
  <si>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</si>
  <si>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</si>
  <si>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</si>
  <si>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</si>
  <si>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</si>
  <si>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</si>
  <si>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</si>
  <si>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</si>
  <si>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</si>
  <si>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</si>
  <si>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</si>
  <si>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</si>
  <si>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</si>
  <si>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</si>
  <si>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</si>
  <si>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</si>
  <si>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</si>
  <si>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</si>
  <si>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</si>
  <si>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</si>
  <si>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</si>
  <si>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</si>
  <si>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</si>
  <si>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</si>
  <si>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</si>
  <si>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</si>
  <si>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</si>
  <si>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</si>
  <si>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</si>
  <si>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</si>
  <si>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</si>
  <si>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</si>
  <si>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</si>
  <si>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</si>
  <si>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</si>
  <si>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</si>
  <si>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</si>
  <si>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</si>
  <si>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</si>
  <si>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</si>
  <si>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</si>
  <si>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</si>
  <si>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</si>
  <si>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</si>
  <si>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</si>
  <si>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</si>
  <si>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</si>
  <si>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</si>
  <si>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</si>
  <si>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</si>
  <si>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</si>
  <si>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</si>
  <si>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</si>
  <si>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</si>
  <si>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</si>
  <si>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</si>
  <si>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</si>
  <si>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</si>
  <si>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</si>
  <si>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</si>
  <si>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</si>
  <si>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</si>
  <si>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</si>
  <si>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</si>
  <si>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</si>
  <si>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</si>
  <si>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</si>
  <si>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</si>
  <si>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</si>
  <si>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</si>
  <si>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</si>
  <si>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</si>
  <si>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</si>
  <si>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</si>
  <si>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</si>
  <si>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</si>
  <si>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</si>
  <si>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</si>
  <si>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</si>
  <si>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</si>
  <si>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</si>
  <si>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</si>
  <si>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</si>
  <si>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</si>
  <si>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</si>
  <si>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</si>
  <si>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</si>
  <si>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</si>
  <si>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</si>
  <si>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</si>
  <si>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</si>
  <si>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</si>
  <si>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</si>
  <si>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</si>
  <si>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</si>
  <si>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</si>
  <si>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</si>
  <si>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</si>
  <si>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</si>
  <si>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</si>
  <si>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</si>
  <si>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</si>
  <si>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</si>
  <si>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</si>
  <si>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</si>
  <si>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</si>
  <si>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</si>
  <si>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</si>
  <si>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</si>
  <si>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</si>
  <si>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</si>
  <si>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</si>
  <si>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</si>
  <si>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</si>
  <si>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</si>
  <si>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</si>
  <si>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</si>
  <si>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</si>
  <si>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</si>
  <si>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</si>
  <si>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</si>
  <si>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</si>
  <si>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</si>
  <si>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LJQQ3</t>
  </si>
  <si>
    <t>BB Etf Dolar</t>
  </si>
  <si>
    <t>DOLA11</t>
  </si>
  <si>
    <t>Paranapanema</t>
  </si>
  <si>
    <t>PMAM3</t>
  </si>
  <si>
    <t>ITSA3</t>
  </si>
  <si>
    <t>Petrorecsa</t>
  </si>
  <si>
    <t>Asml Holding Nv</t>
  </si>
  <si>
    <t>ASML34</t>
  </si>
  <si>
    <t>Porto Seguro</t>
  </si>
  <si>
    <t>Cruzeiro Edu</t>
  </si>
  <si>
    <t>CSED3</t>
  </si>
  <si>
    <t>Petzcobasi</t>
  </si>
  <si>
    <t>Coca Cola Co</t>
  </si>
  <si>
    <t>COCA34</t>
  </si>
  <si>
    <t>Mitre Realty</t>
  </si>
  <si>
    <t>MTRE3</t>
  </si>
  <si>
    <t>Investo Chip</t>
  </si>
  <si>
    <t>CHIP11</t>
  </si>
  <si>
    <t>Azul</t>
  </si>
  <si>
    <t>AZUL3</t>
  </si>
  <si>
    <t>RENT4</t>
  </si>
  <si>
    <t>SANB4</t>
  </si>
  <si>
    <t>iShares Bitcoin Trust</t>
  </si>
  <si>
    <t>IBIT39</t>
  </si>
  <si>
    <t>CMIG3</t>
  </si>
  <si>
    <t>Positivo Tec</t>
  </si>
  <si>
    <t>POSI3</t>
  </si>
  <si>
    <t>Etf BV Coin</t>
  </si>
  <si>
    <t>COIN11</t>
  </si>
  <si>
    <t>KLBN3</t>
  </si>
  <si>
    <t>Quero-Quero</t>
  </si>
  <si>
    <t>BB Etf Ibov</t>
  </si>
  <si>
    <t>BBOV11</t>
  </si>
  <si>
    <t>Fundo Buena Vista II Fundo de Índice</t>
  </si>
  <si>
    <t>QQQI11</t>
  </si>
  <si>
    <t>Eucatex</t>
  </si>
  <si>
    <t>EUCA4</t>
  </si>
  <si>
    <t>Hbr Realty</t>
  </si>
  <si>
    <t>HBRE3</t>
  </si>
  <si>
    <t>Pine</t>
  </si>
  <si>
    <t>Pactual Ibov</t>
  </si>
  <si>
    <t>IBOB11</t>
  </si>
  <si>
    <t>Freeport-Mcmoran Inc</t>
  </si>
  <si>
    <t>FCXO34</t>
  </si>
  <si>
    <t>Petrorio</t>
  </si>
  <si>
    <t>QCOM34</t>
  </si>
  <si>
    <t>SAPR3</t>
  </si>
  <si>
    <t>The Goldman Sachs Group, Inc</t>
  </si>
  <si>
    <t>GSGI34</t>
  </si>
  <si>
    <t>Uber Technologies, Inc</t>
  </si>
  <si>
    <t>U1BE34</t>
  </si>
  <si>
    <t>B Index Defe</t>
  </si>
  <si>
    <t>BDEF11</t>
  </si>
  <si>
    <t>BTG Sphedge</t>
  </si>
  <si>
    <t>SPBZ11</t>
  </si>
  <si>
    <t>Btgteva Auvp</t>
  </si>
  <si>
    <t>AUVP11</t>
  </si>
  <si>
    <t>Investogps&amp;P</t>
  </si>
  <si>
    <t>GPUS11</t>
  </si>
  <si>
    <t>iShares MSCI South Korea Capped ETF</t>
  </si>
  <si>
    <t>BEWY39</t>
  </si>
  <si>
    <t>Trend Acwi</t>
  </si>
  <si>
    <t>ACWI11</t>
  </si>
  <si>
    <t>Allied</t>
  </si>
  <si>
    <t>ALLD3</t>
  </si>
  <si>
    <t>Bank Of America Corp</t>
  </si>
  <si>
    <t>BOAC34</t>
  </si>
  <si>
    <t>Citigroup Inc</t>
  </si>
  <si>
    <t>CTGP34</t>
  </si>
  <si>
    <t>Exxon Mobil Corp</t>
  </si>
  <si>
    <t>EXXO34</t>
  </si>
  <si>
    <t>Helbor</t>
  </si>
  <si>
    <t>HBOR3</t>
  </si>
  <si>
    <t>Nike, Inc</t>
  </si>
  <si>
    <t>NIKE34</t>
  </si>
  <si>
    <t>Pagseguro Digital Ltd.</t>
  </si>
  <si>
    <t>PAGS34</t>
  </si>
  <si>
    <t>Planoeplano</t>
  </si>
  <si>
    <t>SANB3</t>
  </si>
  <si>
    <t>Sigma Lithium Corp</t>
  </si>
  <si>
    <t>S2GM34</t>
  </si>
  <si>
    <t>Syn Prop Tec</t>
  </si>
  <si>
    <t>SYNE3</t>
  </si>
  <si>
    <t>Investovwra</t>
  </si>
  <si>
    <t>VWRA11</t>
  </si>
  <si>
    <t>iShares Gold Trust</t>
  </si>
  <si>
    <t>BIAU39</t>
  </si>
  <si>
    <t>It Now Divd</t>
  </si>
  <si>
    <t>DIVD11</t>
  </si>
  <si>
    <t>It Now Ifnc Fundo de Indice</t>
  </si>
  <si>
    <t>FIND11</t>
  </si>
  <si>
    <t>It Now Small</t>
  </si>
  <si>
    <t>SMAC11</t>
  </si>
  <si>
    <t>It Now Util</t>
  </si>
  <si>
    <t>UTLI11</t>
  </si>
  <si>
    <t>Trend Us Tec</t>
  </si>
  <si>
    <t>UTEC11</t>
  </si>
  <si>
    <t>TTEN3 está em tendência de baixa pelas médias de 21 e 200 dias, mas começa a dar sinais de repiques de alta. Acima dos 10,44 teria sinal de repique altista mirando resistências nos 12,2 ou 13,57. Já uma perda dos 9,97 traria de volta o sinal de baixa projetando de 9,28 a 8,59.</t>
  </si>
  <si>
    <t>ABCB4 está em tendência de alta pelas médias de 21 e 200 dias, mas começa a dar sinal de possível realização. Abaixo dos 25,43 poderia realizar na direção dos suportes 24,19 ou 23,59. Caso supere os 26,11 retomaria sinal de alta com projeções nos 27,29 ou 29,21.</t>
  </si>
  <si>
    <t>A1MD34 está em tendência de alta pelas médias de 21 e 200 dias e vai mantendo sinal de força altista. Acima dos 416,13 pode buscar projeções nos 499,29 ou 633,86. Teria sinal de realização na perda dos 390,5 mirando os 281,56 ou 239,97. O padrão de volume favorece a alta. O IFR sobrecomprado alerta realizações se perder 390,5.</t>
  </si>
  <si>
    <t>BABA34 está em clara tendência de baixa pelas médias de 21 e 200 dias e segue em movimento de baixa. Abaixo dos 19,68 pode buscar suportes 18,92 ou 18,17. Teria sinal de repique altista fechando acima dos 20,3 mirando resistências em 22,12 ou 23,62.</t>
  </si>
  <si>
    <t>ALLD3 está em tendência de baixa pela média de 200 dias, a parece ter completado movimento de repique de alta de curto prazo e pode estar retomando o movimento baixista. Abaixo dos 5,2 pode seguir em queda na direção dos suportes 4,84 ou 4,65. Teria sinal de repique altista fechando acima dos 5,45 mirando resistências em 5,82 ou 6,43.</t>
  </si>
  <si>
    <t>ALOS3 está em tendência de alta pelas médias de 21 e 200 dias e vai mantendo sinal de força altista. Acima dos 29,76 pode buscar projeções nos 31,14 ou 33,38. Teria sinal de realização na perda dos 29,13 mirando os 27,52 ou 26,82. O padrão de volume favorece a alta.</t>
  </si>
  <si>
    <t>ALPA4 está em tendência de alta pelas médias de 21 e 200 dias e vai mantendo sinal de força altista. Acima dos 14,65 pode buscar projeções nos 15,97 ou 18,11. Teria sinal de realização na perda dos 14,19 mirando os 12,51 ou 11,84. O padrão de volume favorece a alta.</t>
  </si>
  <si>
    <t>GOGL34 apesar de estar em tendência de alta no longo prazo pela média de 200 dias, no curto prazo está em realização. Abaixo dos 146,4 pode seguir em baixa no curto prazo mirando suportes em 139,17 ou 134,19. Teria sinal de retomada altista fechando acima dos 155,27 mirando resistências em 165,21 ou 181,31.</t>
  </si>
  <si>
    <t>ALUP11 está em tendência de baixa pelas médias de 21 e 200 dias, mas começa a dar sinais de repiques de alta. Acima dos 32,79 teria sinal de repique altista mirando resistências nos 34,12 ou 35,82. Já uma perda dos 32,1 traria de volta o sinal de baixa projetando de 31,36 a 30,5.</t>
  </si>
  <si>
    <t>AMZO34 está em tendência de alta pelas médias de 21 e 200 dias e vai mantendo sinal de força altista. Acima dos 65,5 pode buscar projeções nos 66,81 ou 69,08. Teria sinal de realização na perda dos 63,13 mirando os 61,99 ou 60,85. O padrão de volume favorece a alta.</t>
  </si>
  <si>
    <t>ABEV3 está em tendência de alta no longo prazo, teve uma correção no curto prazo, mas pode estar retomando sinal de altas. Acima dos 15,45 pode buscar 15,95 ou 16,48. Abaixo dos 15,08 retomaria sinal de realização mirando suportes em 14,81 ou 14,54.</t>
  </si>
  <si>
    <t>AMER3 está em tendência de alta pelas médias de 21 e 200 dias, mas começa a dar sinal de possível realização. Abaixo dos 5,22 poderia realizar na direção dos suportes 4,66 ou 4,34. Caso supere os 5,68 retomaria sinal de alta com projeções nos 6,31 ou 7,33.</t>
  </si>
  <si>
    <t>ANIM3 apesar de estar em tendência de baixa no longo prazo pela média de 200 dias, no curto prazo está com sinal de recuperação favorecendo repiques de alta. Acima dos 3,1 pode seguir repique altista na direção resistências nos 3,31 ou 3,66. Caso perca os 2,94 teria sinal de baixa projetando de 2,75 a 2,64. O padrão de volume favorece a alta.</t>
  </si>
  <si>
    <t>AAPL34 está em tendência de alta pelas médias de 21 e 200 dias, mas começa a dar sinal de possível realização. Abaixo dos 85,29 poderia realizar na direção dos suportes 79,01 ou 75,79. Caso supere os 86,38 retomaria sinal de alta com projeções nos 89,4 ou 95,82.</t>
  </si>
  <si>
    <t>Applied Materials Inc</t>
  </si>
  <si>
    <t>A1MT34</t>
  </si>
  <si>
    <t>A1MT34 está em tendência de alta pelas médias de 21 e 200 dias e vai mantendo sinal de força altista. Acima dos 278,4 pode buscar projeções nos 318,89 ou 384,41. Teria sinal de realização na perda dos 267,71 mirando os 212,88 ou 192,63. O padrão de volume favorece a alta. O IFR sobrecomprado alerta realizações se perder 267,71.</t>
  </si>
  <si>
    <t>ARML3 está em tendência de alta pelas médias de 21 e 200 dias e vai mantendo sinal de força altista. Acima dos 4,39 pode buscar projeções nos 4,75 ou 5,47. Teria sinal de realização na perda dos 4,17 mirando os 3,58 ou 3,21.</t>
  </si>
  <si>
    <t>ASML34 está em tendência de alta pelas médias de 21 e 200 dias e vai mantendo sinal de força altista. Acima dos 174,78 pode buscar projeções nos 191,99 ou 219,85. Teria sinal de realização na perda dos 169,79 mirando os 146,92 ou 138,31. O padrão de volume favorece a alta.</t>
  </si>
  <si>
    <t>ASAI3 está em tendência de alta pelas médias de 21 e 200 dias e vai mantendo sinal de força altista. Acima dos 11,46 pode buscar projeções nos 13,3 ou 16,28. Teria sinal de realização na perda dos 10,88 mirando os 8,48 ou 7,55. O padrão de volume favorece a alta. O IFR sobrecomprado alerta realizações se perder 10,88.</t>
  </si>
  <si>
    <t>AURA33 está em tendência de alta no longo prazo, teve uma correção no curto prazo, mas pode estar retomando sinal de altas. Acima dos 138,9 pode buscar 160,62 ou 177,07. Abaixo dos 134 retomaria sinal de realização mirando suportes em 125,77 ou 117,54.</t>
  </si>
  <si>
    <t>AURE3 está em tendência de alta pelas médias de 21 e 200 dias e vai mantendo sinal de força altista. Acima dos 13,28 pode buscar projeções nos 14,44 ou 16,33. Teria sinal de realização na perda dos 12,92 mirando os 11,39 ou 10,8. O padrão de volume favorece a alta. O IFR sobrecomprado alerta realizações se perder 12,92.</t>
  </si>
  <si>
    <t>AXIA3 está em tendência de alta pelas médias de 21 e 200 dias, mas começa a dar sinal de possível realização. Abaixo dos 53,51 poderia realizar na direção dos suportes 52,34 ou 51,18. Caso supere os 55,51 retomaria sinal de alta com projeções nos 57,27 ou 59,59.</t>
  </si>
  <si>
    <t>AXIA7 está em tendência de baixa pela média de 200 dias, a parece ter completado movimento de repique de alta de curto prazo e pode estar retomando o movimento baixista. Abaixo dos 54,89 pode seguir em queda na direção dos suportes 53,54 ou 52,36. Teria sinal de repique altista fechando acima dos 57,33 mirando resistências em 59,67 ou 63,46.</t>
  </si>
  <si>
    <t>AZEV3 apesar de estar em tendência de alta no longo prazo pela média de 200 dias, no curto prazo está em realização. Abaixo dos 6,18 pode seguir em baixa no curto prazo mirando suportes em 5,16 ou 4,15. Teria sinal de retomada altista fechando acima dos 7,03 mirando resistências em 9,45 ou 11,47.</t>
  </si>
  <si>
    <t>AZUL3 está em tendência de baixa pela média de 200 dias, a parece ter completado movimento de repique de alta de curto prazo e pode estar retomando o movimento baixista. Abaixo dos 17,85 pode seguir em queda na direção dos suportes 15,52 ou 14,04. Teria sinal de repique altista fechando acima dos 20,29 mirando resistências em 23,23 ou 28.</t>
  </si>
  <si>
    <t>AZZA3 apesar de estar em tendência de baixa no longo prazo pela média de 200 dias, no curto prazo está com sinal de recuperação favorecendo repiques de alta. Acima dos 19,13 pode seguir repique altista na direção resistências nos 22,11 ou 26,94. Caso perca os 17,4 teria sinal de baixa projetando de 14,3 a 12,8. O padrão de volume favorece a alta. O IFR sobrecomprado alerta realizações se perder 17,4.</t>
  </si>
  <si>
    <t>B3SA3 está em tendência de alta pelas médias de 21 e 200 dias e vai mantendo sinal de força altista. Acima dos 18,6 pode buscar projeções nos 19,83 ou 21,83. Teria sinal de realização na perda dos 18,11 mirando os 16,6 ou 15,98. O IFR sobrecomprado alerta realizações se perder 18,11.</t>
  </si>
  <si>
    <t>BMGB4 está em tendência de alta pelas médias de 21 e 200 dias e vai mantendo sinal de força altista. Acima dos 6,52 pode buscar projeções nos 7,03 ou 7,87. Teria sinal de realização na perda dos 6,26 mirando os 5,68 ou 5,42. O padrão de volume favorece a alta. O IFR sobrecomprado alerta realizações se perder 6,26.</t>
  </si>
  <si>
    <t>BOAC34 está em clara tendência de baixa pelas médias de 21 e 200 dias e segue em movimento de baixa. Abaixo dos 68,85 pode buscar suportes 64,94 ou 61,03. Teria sinal de repique altista fechando acima dos 70,45 mirando resistências em 81,49 ou 89,3. O IFR sobrevendido alerta para recuperações se superar 70,45</t>
  </si>
  <si>
    <t>BRSR6 está em tendência de alta pelas médias de 21 e 200 dias, mas começa a dar sinal de possível realização. Abaixo dos 15,25 poderia realizar na direção dos suportes 14,37 ou 13,86. Caso supere os 15,99 retomaria sinal de alta com projeções nos 16,99 ou 18,61.</t>
  </si>
  <si>
    <t>BBSE3 está em tendência de alta no longo prazo, teve uma correção no curto prazo, mas pode estar retomando sinal de altas. Acima dos 39,47 pode buscar 42,98 ou 45,9. Abaixo dos 38,24 retomaria sinal de realização mirando suportes em 36,77 ou 35,31.</t>
  </si>
  <si>
    <t>BMOB3 está em tendência de alta pelas médias de 21 e 200 dias, mas começa a dar sinal de possível realização. Abaixo dos 27,62 poderia realizar na direção dos suportes 24,8 ou 23,6. Caso supere os 28,68 retomaria sinal de alta com projeções nos 31,07 ou 34,95.</t>
  </si>
  <si>
    <t>BERK34 está em tendência de alta pelas médias de 21 e 200 dias e vai mantendo sinal de força altista. Acima dos 131,17 pode buscar projeções nos 135 ou 139,65. Teria sinal de realização na perda dos 127,47 mirando os 125,14 ou 122,81. O padrão de volume favorece a alta.</t>
  </si>
  <si>
    <t>BLAU3 está em tendência de alta pelas médias de 21 e 200 dias e vai mantendo sinal de força altista. Acima dos 10,88 pode buscar projeções nos 11,97 ou 13,74. Teria sinal de realização na perda dos 10,62 mirando os 9,11 ou 8,56. O IFR sobrecomprado alerta realizações se perder 10,62.</t>
  </si>
  <si>
    <t>SOJA3 apesar de estar em tendência de alta no longo prazo pela média de 200 dias, no curto prazo está em realização. Abaixo dos 7,4 pode seguir em baixa no curto prazo mirando suportes em 7,14 ou 6,88. Teria sinal de retomada altista fechando acima dos 7,64 mirando resistências em 8,23 ou 8,74.</t>
  </si>
  <si>
    <t>BRBI11 apesar de estar em tendência de baixa no longo prazo pela média de 200 dias, no curto prazo está com sinal de recuperação favorecendo repiques de alta. Acima dos 15,2 pode seguir repique altista na direção resistências nos 15,97 ou 17,23. Caso perca os 14,5 teria sinal de baixa projetando de 13,94 a 13,55. O padrão de volume favorece a alta.</t>
  </si>
  <si>
    <t>BBDC3 está em tendência de alta pelas médias de 21 e 200 dias e vai mantendo sinal de força altista. Acima dos 16,44 pode buscar projeções nos 17,05 ou 18,04. Teria sinal de realização na perda dos 15,93 mirando os 15,45 ou 15,14. O padrão de volume favorece a alta.</t>
  </si>
  <si>
    <t>BBDC4 está em tendência de alta pelas médias de 21 e 200 dias e vai mantendo sinal de força altista. Acima dos 18,72 pode buscar projeções nos 19,48 ou 20,71. Teria sinal de realização na perda dos 18,1 mirando os 17,49 ou 17,1. O padrão de volume favorece a alta.</t>
  </si>
  <si>
    <t>BRAP4 está em tendência de baixa pelas médias de 21 e 200 dias, mas começa a dar sinais de repiques de alta. Acima dos 20,37 teria sinal de repique altista mirando resistências nos 23,42 ou 25,56. Já uma perda dos 19,95 traria de volta o sinal de baixa projetando de 18,87 a 17,8.</t>
  </si>
  <si>
    <t>SAUD3 está em tendência de baixa pelas médias de 21 e 200 dias, mas começa a dar sinais de repiques de alta. Acima dos 13,55 teria sinal de repique altista mirando resistências nos 15,67 ou 17,46. Já uma perda dos 12,76 traria de volta o sinal de baixa projetando de 11,86 a 10,96.</t>
  </si>
  <si>
    <t>BBAS3 está em tendência de alta pelas médias de 21 e 200 dias, mas começa a dar sinal de possível realização. Abaixo dos 22,66 poderia realizar na direção dos suportes 21,18 ou 20,5. Caso supere os 23,38 retomaria sinal de alta com projeções nos 24,73 ou 26,93.</t>
  </si>
  <si>
    <t>AGRO3 está em tendência de baixa pelas médias de 21 e 200 dias, mas começa a dar sinais de repiques de alta. Acima dos 17,82 teria sinal de repique altista mirando resistências nos 19,71 ou 21,13. Já uma perda dos 17,41 traria de volta o sinal de baixa projetando de 16,69 a 15,98.</t>
  </si>
  <si>
    <t>BRKM5 está em clara tendência de baixa pelas médias de 21 e 200 dias e segue em movimento de baixa. Abaixo dos 3,94 pode buscar suportes 3,65 ou 3,06. Teria sinal de repique altista fechando acima dos 4,14 mirando resistências em 5,54 ou 6,7.</t>
  </si>
  <si>
    <t>BRAV3 apesar de estar em tendência de baixa no longo prazo pela média de 200 dias, no curto prazo está com sinal de recuperação favorecendo repiques de alta. Acima dos 18,5 pode seguir repique altista na direção resistências nos 19,2 ou 20,51. Caso perca os 18,13 teria sinal de baixa projetando de 17,08 a 16,42. O padrão de volume favorece a alta.</t>
  </si>
  <si>
    <t>AVGO34 está em clara tendência de baixa pelas médias de 21 e 200 dias e segue em movimento de baixa. Abaixo dos 25,7 pode buscar suportes 24,79 ou 24,09. Teria sinal de repique altista fechando acima dos 26,34 mirando resistências em 27,05 ou 28,44.</t>
  </si>
  <si>
    <t>BPAC11 está em tendência de alta pelas médias de 21 e 200 dias, mas começa a dar sinal de possível realização. Abaixo dos 63,07 poderia realizar na direção dos suportes 58,13 ou 56,07. Caso supere os 64,79 retomaria sinal de alta com projeções nos 68,9 ou 75,56.</t>
  </si>
  <si>
    <t>CXSE3 está em tendência de alta no longo prazo, teve uma correção no curto prazo, mas pode estar retomando sinal de altas. Acima dos 19,98 pode buscar 20,83 ou 21,71. Abaixo dos 19,4 retomaria sinal de realização mirando suportes em 18,95 ou 18,51.</t>
  </si>
  <si>
    <t>CAML3 apesar de estar em tendência de baixa no longo prazo pela média de 200 dias, no curto prazo está com sinal de recuperação favorecendo repiques de alta. Acima dos 5,43 pode seguir repique altista na direção resistências nos 5,81 ou 6,44. Caso perca os 5,28 teria sinal de baixa projetando de 4,8 a 4,6. O padrão de volume favorece a alta.</t>
  </si>
  <si>
    <t>BHIA3 apesar de estar em tendência de baixa no longo prazo pela média de 200 dias, no curto prazo está com sinal de recuperação favorecendo repiques de alta. Acima dos 1,44 pode seguir repique altista na direção resistências nos 1,94 ou 2,75. Caso perca os 1,23 teria sinal de baixa projetando de 0,63 a 0,37. O padrão de volume favorece a alta. O IFR sobrecomprado alerta realizações se perder 1,23.</t>
  </si>
  <si>
    <t>Caterpillar Inc</t>
  </si>
  <si>
    <t>CATP34</t>
  </si>
  <si>
    <t>CATP34 está em tendência de alta pelas médias de 21 e 200 dias e vai mantendo sinal de força altista. Acima dos 272 pode buscar projeções nos 285,78 ou 308,09. Teria sinal de realização na perda dos 260,78 mirando os 249,69 ou 242,79.</t>
  </si>
  <si>
    <t>CBAV3 está em tendência de alta pelas médias de 21 e 200 dias, mas começa a dar sinal de possível realização. Abaixo dos 11,2 poderia realizar na direção dos suportes 11,12 ou 11,06. Caso supere os 11,29 retomaria sinal de alta com projeções nos 11,39 ou 11,56.</t>
  </si>
  <si>
    <t>CEAB3 está em tendência de baixa pela média de 200 dias, a parece ter completado movimento de repique de alta de curto prazo e pode estar retomando o movimento baixista. Abaixo dos 9,7 pode seguir em queda na direção dos suportes 8,58 ou 8,07. Teria sinal de repique altista fechando acima dos 10,2 mirando resistências em 11,2 ou 12,82.</t>
  </si>
  <si>
    <t>CMIG3 está em tendência de alta pelas médias de 21 e 200 dias e vai mantendo sinal de força altista. Acima dos 17,2 pode buscar projeções nos 17,67 ou 18,5. Teria sinal de realização na perda dos 16,32 mirando os 15,9 ou 15,48.</t>
  </si>
  <si>
    <t>CMIG4 está em tendência de alta pelas médias de 21 e 200 dias, mas começa a dar sinal de possível realização. Abaixo dos 10,99 poderia realizar na direção dos suportes 10,73 ou 10,42. Caso supere os 11,22 retomaria sinal de alta com projeções nos 11,71 ou 12,31.</t>
  </si>
  <si>
    <t>CTGP34 apesar de estar em tendência de alta no longo prazo pela média de 200 dias, no curto prazo está em realização. Abaixo dos 107,48 pode seguir em baixa no curto prazo mirando suportes em 103,74 ou 100. Teria sinal de retomada altista fechando acima dos 111,82 mirando resistências em 119,57 ou 127,04.</t>
  </si>
  <si>
    <t>COCA34 está em tendência de alta no longo prazo, teve uma correção no curto prazo, mas pode estar retomando sinal de altas. Acima dos 75,51 pode buscar 77,44 ou 79,64. Abaixo dos 73,87 retomaria sinal de realização mirando suportes em 72,76 ou 71,66.</t>
  </si>
  <si>
    <t>COGN3 apesar de estar em tendência de baixa no longo prazo pela média de 200 dias, no curto prazo está com sinal de recuperação favorecendo repiques de alta. Acima dos 2,35 pode seguir repique altista na direção resistências nos 2,52 ou 2,79. Caso perca os 2,26 teria sinal de baixa projetando de 2,08 a 1,94. O padrão de volume favorece a alta.</t>
  </si>
  <si>
    <t>CSMG3 está em tendência de alta pelas médias de 21 e 200 dias e vai mantendo sinal de força altista. Acima dos 58,06 pode buscar projeções nos 60,41 ou 64,22. Teria sinal de realização na perda dos 54,25 mirando os 53,07 ou 51,89.</t>
  </si>
  <si>
    <t>CPLE3 está em tendência de alta pelas médias de 21 e 200 dias e vai mantendo sinal de força altista. Acima dos 16,26 pode buscar projeções nos 16,71 ou 17,45. Teria sinal de realização na perda dos 15,83 mirando os 15,52 ou 15,29.</t>
  </si>
  <si>
    <t>CSAN3 apesar de estar em tendência de baixa no longo prazo pela média de 200 dias, no curto prazo está com sinal de recuperação favorecendo repiques de alta. Acima dos 4,03 pode seguir repique altista na direção resistências nos 4,35 ou 4,88. Caso perca os 3,84 teria sinal de baixa projetando de 3,5 a 3,33. O padrão de volume favorece a alta.</t>
  </si>
  <si>
    <t>CPFE3 está em tendência de alta pelas médias de 21 e 200 dias e vai mantendo sinal de força altista. Acima dos 46,68 pode buscar projeções nos 47,77 ou 50,42. Teria sinal de realização na perda dos 45,46 mirando os 43,47 ou 42,14.</t>
  </si>
  <si>
    <t>CSED3 está em tendência de alta no longo prazo, teve uma correção no curto prazo, mas pode estar retomando sinal de altas. Acima dos 5,35 pode buscar 5,69 ou 6,2. Abaixo dos 5,16 retomaria sinal de realização mirando suportes em 4,85 ou 4,59.</t>
  </si>
  <si>
    <t>CMIN3 está em clara tendência de baixa pelas médias de 21 e 200 dias e segue em movimento de baixa. Abaixo dos 4,7 pode buscar suportes 3,96 ou 3,23. Teria sinal de repique altista fechando acima dos 5,02 mirando resistências em 7,07 ou 8,53.</t>
  </si>
  <si>
    <t>CURY3 está em clara tendência de baixa pelas médias de 21 e 200 dias e segue em movimento de baixa. Abaixo dos 26,63 pode buscar suportes 24,11 ou 21,59. Teria sinal de repique altista fechando acima dos 28,39 mirando resistências em 34,77 ou 39,8.</t>
  </si>
  <si>
    <t>CVCB3 está em clara tendência de baixa pelas médias de 21 e 200 dias e segue em movimento de baixa. Abaixo dos 1,44 pode buscar suportes 1,33 ou 1,14. Teria sinal de repique altista fechando acima dos 1,5 mirando resistências em 1,94 ou 2,31.</t>
  </si>
  <si>
    <t>CYRE3 está em tendência de alta pelas médias de 21 e 200 dias e vai mantendo sinal de força altista. Acima dos 27,95 pode buscar projeções nos 29,98 ou 33,27. Teria sinal de realização na perda dos 26,44 mirando os 24,66 ou 23,64. O padrão de volume favorece a alta.</t>
  </si>
  <si>
    <t>CYRE4 apesar de estar em tendência de baixa no longo prazo pela média de 200 dias, no curto prazo está com sinal de recuperação favorecendo repiques de alta. Acima dos 26,35 pode seguir repique altista na direção resistências nos 28,25 ou 31,33. Caso perca os 25,34 teria sinal de baixa projetando de 23,27 a 22,31.</t>
  </si>
  <si>
    <t>DASA3 está em tendência de alta pelas médias de 21 e 200 dias, mas começa a dar sinal de possível realização. Abaixo dos 3,88 poderia realizar na direção dos suportes 2,55 ou 2,06. Caso supere os 4,13 retomaria sinal de alta com projeções nos 5,1 ou 6,68. O IFR sobrecomprado alerta realizações se perder 3,88.</t>
  </si>
  <si>
    <t>D1EL34 está em tendência de alta pelas médias de 21 e 200 dias e vai mantendo sinal de força altista. Acima dos 115 pode buscar projeções nos 122,66 ou 137,89. Teria sinal de realização na perda dos 108,3 mirando os 98 ou 90,38. O padrão de volume favorece a alta.</t>
  </si>
  <si>
    <t>DESK3 está em tendência de alta pelas médias de 21 e 200 dias e vai mantendo sinal de força altista. Acima dos 19,73 pode buscar projeções nos 20,38 ou 21,44. Teria sinal de realização na perda dos 19,39 mirando os 18,67 ou 18,34. O padrão de volume favorece a alta.</t>
  </si>
  <si>
    <t>DXCO3 está em tendência de alta pelas médias de 21 e 200 dias e vai mantendo sinal de força altista. Acima dos 6,06 pode buscar projeções nos 6,48 ou 7,17. Teria sinal de realização na perda dos 5,83 mirando os 5,37 ou 5,15. O padrão de volume favorece a alta. O IFR sobrecomprado alerta realizações se perder 5,83.</t>
  </si>
  <si>
    <t>PNVL3 está em tendência de alta no longo prazo, teve uma correção no curto prazo, mas pode estar retomando sinal de altas. Acima dos 12,86 pode buscar 13,45 ou 14,45. Abaixo dos 12,49 retomaria sinal de realização mirando suportes em 11,83 ou 11,32.</t>
  </si>
  <si>
    <t>DIRR3 está em clara tendência de baixa pelas médias de 21 e 200 dias e segue em movimento de baixa. Abaixo dos 9,56 pode buscar suportes 8,84 ou 8,12. Teria sinal de repique altista fechando acima dos 10,31 mirando resistências em 11,89 ou 13,32.</t>
  </si>
  <si>
    <t>ECOR3 está em tendência de alta pelas médias de 21 e 200 dias e vai mantendo sinal de força altista. Acima dos 9,33 pode buscar projeções nos 10,46 ou 12,29. Teria sinal de realização na perda dos 8,91 mirando os 7,5 ou 6,93. O padrão de volume favorece a alta. O IFR sobrecomprado alerta realizações se perder 8,91.</t>
  </si>
  <si>
    <t>LILY34 está em tendência de alta pelas médias de 21 e 200 dias e vai mantendo sinal de força altista. Acima dos 202 pode buscar projeções nos 209,26 ou 221,69. Teria sinal de realização na perda dos 197,76 mirando os 189,14 ou 182,92. O padrão de volume favorece a alta.</t>
  </si>
  <si>
    <t>EMBJ3 está em tendência de alta pelas médias de 21 e 200 dias, mas começa a dar sinal de possível realização. Abaixo dos 95,62 poderia realizar na direção dos suportes 91,72 ou 88,46. Caso supere os 98,65 retomaria sinal de alta com projeções nos 102,25 ou 108,75.</t>
  </si>
  <si>
    <t>ENGI11 está em tendência de alta pelas médias de 21 e 200 dias e vai mantendo sinal de força altista. Acima dos 53,51 pode buscar projeções nos 55,76 ou 59,41. Teria sinal de realização na perda dos 52,46 mirando os 49,86 ou 48,73.</t>
  </si>
  <si>
    <t>ENEV3 está em tendência de alta pelas médias de 21 e 200 dias e vai mantendo sinal de força altista. Acima dos 28,29 pode buscar projeções nos 29,54 ou 31,57. Teria sinal de realização na perda dos 27,47 mirando os 26,26 ou 25,63.</t>
  </si>
  <si>
    <t>EGIE3 está em tendência de baixa pelas médias de 21 e 200 dias, mas começa a dar sinais de repiques de alta. Acima dos 29,79 teria sinal de repique altista mirando resistências nos 31,18 ou 32,68. Já uma perda dos 28,74 traria de volta o sinal de baixa projetando de 27,98 a 27,23.</t>
  </si>
  <si>
    <t>EQTL3 está em tendência de alta pelas médias de 21 e 200 dias e vai mantendo sinal de força altista. Acima dos 41,18 pode buscar projeções nos 42,94 ou 45,8. Teria sinal de realização na perda dos 40,09 mirando os 38,32 ou 37,43. O padrão de volume favorece a alta.</t>
  </si>
  <si>
    <t>EUCA4 está em tendência de alta pelas médias de 21 e 200 dias, mas começa a dar sinal de possível realização. Abaixo dos 21,37 poderia realizar na direção dos suportes 20,45 ou 19,75. Caso supere os 22,7 retomaria sinal de alta com projeções nos 24,09 ou 26,34.</t>
  </si>
  <si>
    <t>EVEN3 está em tendência de baixa pela média de 200 dias, a parece ter completado movimento de repique de alta de curto prazo e pode estar retomando o movimento baixista. Abaixo dos 4,42 pode seguir em queda na direção dos suportes 3,94 ou 3,61. Teria sinal de repique altista fechando acima dos 4,99 mirando resistências em 5,63 ou 6,68.</t>
  </si>
  <si>
    <t>EXXO34 está em tendência de alta pelas médias de 21 e 200 dias e vai mantendo sinal de força altista. Acima dos 109,5 pode buscar projeções nos 115,44 ou 125,06. Teria sinal de realização na perda dos 104,25 mirando os 99,88 ou 96,9.</t>
  </si>
  <si>
    <t>EZTC3 está em tendência de alta pelas médias de 21 e 200 dias e vai mantendo sinal de força altista. Acima dos 14,27 pode buscar projeções nos 15,35 ou 17,1. Teria sinal de realização na perda dos 13,74 mirando os 12,52 ou 11,97.</t>
  </si>
  <si>
    <t>FESA4 está em tendência de baixa pelas médias de 21 e 200 dias, mas começa a dar sinais de repiques de alta. Acima dos 5,46 teria sinal de repique altista mirando resistências nos 5,91 ou 6,31. Já uma perda dos 5,26 traria de volta o sinal de baixa projetando de 5,05 a 4,85.</t>
  </si>
  <si>
    <t>FLRY3 está em tendência de alta pelas médias de 21 e 200 dias e vai mantendo sinal de força altista. Acima dos 23,93 pode buscar projeções nos 26,51 ou 30,69. Teria sinal de realização na perda dos 22,92 mirando os 19,75 ou 18,45. O padrão de volume favorece a alta. O IFR sobrecomprado alerta realizações se perder 22,92.</t>
  </si>
  <si>
    <t>FRAS3 está em tendência de alta no longo prazo, teve uma correção no curto prazo, mas pode estar retomando sinal de altas. Acima dos 22,9 pode buscar 23,88 ou 24,94. Abaixo dos 22,16 retomaria sinal de realização mirando suportes em 21,62 ou 21,09.</t>
  </si>
  <si>
    <t>FCXO34 está em tendência de alta no longo prazo, teve uma correção no curto prazo, mas pode estar retomando sinal de altas. Acima dos 122,06 pode buscar 133,36 ou 144,58. Abaixo dos 115,19 retomaria sinal de realização mirando suportes em 109,57 ou 103,96.</t>
  </si>
  <si>
    <t>GGBR4 está em tendência de alta no longo prazo, teve uma correção no curto prazo, mas pode estar retomando sinal de altas. Acima dos 25,08 pode buscar 26,28 ou 27,66. Abaixo dos 24,04 retomaria sinal de realização mirando suportes em 23,34 ou 22,65.</t>
  </si>
  <si>
    <t>GOAU4 está em tendência de alta no longo prazo, teve uma correção no curto prazo, mas pode estar retomando sinal de altas. Acima dos 11,26 pode buscar 11,78 ou 12,42. Abaixo dos 10,74 retomaria sinal de realização mirando suportes em 10,41 ou 10,09.</t>
  </si>
  <si>
    <t>GGPS3 está em tendência de baixa pelas médias de 21 e 200 dias, mas começa a dar sinais de repiques de alta. Acima dos 12,7 teria sinal de repique altista mirando resistências nos 13,43 ou 14,29. Já uma perda dos 12,03 traria de volta o sinal de baixa projetando de 11,59 a 11,16.</t>
  </si>
  <si>
    <t>GRND3 apesar de estar em tendência de baixa no longo prazo pela média de 200 dias, no curto prazo está com sinal de recuperação favorecendo repiques de alta. Acima dos 3,89 pode seguir repique altista na direção resistências nos 4,05 ou 4,32. Caso perca os 3,79 teria sinal de baixa projetando de 3,62 a 3,53. O IFR sobrecomprado alerta realizações se perder 3,79.</t>
  </si>
  <si>
    <t>GMAT3 está em tendência de alta pelas médias de 21 e 200 dias, mas começa a dar sinal de possível realização. Abaixo dos 4,97 poderia realizar na direção dos suportes 4,65 ou 4,51. Caso supere os 5,1 retomaria sinal de alta com projeções nos 5,37 ou 5,82.</t>
  </si>
  <si>
    <t>SBFG3 está em clara tendência de baixa pelas médias de 21 e 200 dias e segue em movimento de baixa. Abaixo dos 7,91 pode buscar suportes 7,5 ou 6,95. Teria sinal de repique altista fechando acima dos 8,29 mirando resistências em 9,25 ou 10,33.</t>
  </si>
  <si>
    <t>HBRE3 está em clara tendência de baixa pelas médias de 21 e 200 dias e segue em movimento de baixa. Abaixo dos 2,48 pode buscar suportes 2,36 ou 2,25. Teria sinal de repique altista fechando acima dos 2,7 mirando resistências em 2,85 ou 3,07.</t>
  </si>
  <si>
    <t>HBOR3 está em clara tendência de baixa pelas médias de 21 e 200 dias e segue em movimento de baixa. Abaixo dos 2,02 pode buscar suportes 1,91 ou 1,8. Teria sinal de repique altista fechando acima dos 2,21 mirando resistências em 2,36 ou 2,57.</t>
  </si>
  <si>
    <t>HBSA3 está em tendência de baixa pelas médias de 21 e 200 dias, mas começa a dar sinais de repiques de alta. Acima dos 3,4 teria sinal de repique altista mirando resistências nos 3,57 ou 3,76. Já uma perda dos 3,25 traria de volta o sinal de baixa projetando de 3,15 a 3,05.</t>
  </si>
  <si>
    <t>HYPE3 está em tendência de alta pelas médias de 21 e 200 dias e vai mantendo sinal de força altista. Acima dos 25,02 pode buscar projeções nos 27,03 ou 30,29. Teria sinal de realização na perda dos 24,43 mirando os 21,76 ou 20,75. O padrão de volume favorece a alta.</t>
  </si>
  <si>
    <t>IGTI11 está em tendência de alta pelas médias de 21 e 200 dias e vai mantendo sinal de força altista. Acima dos 27,49 pode buscar projeções nos 28,84 ou 31,03. Teria sinal de realização na perda dos 26,88 mirando os 25,3 ou 24,62. O padrão de volume favorece a alta.</t>
  </si>
  <si>
    <t>ITLC34 está em tendência de alta pelas médias de 21 e 200 dias e vai mantendo sinal de força altista. Acima dos 111,1 pode buscar projeções nos 133,56 ou 169,91. Teria sinal de realização na perda dos 101,5 mirando os 74,75 ou 63,51. O padrão de volume favorece a alta.</t>
  </si>
  <si>
    <t>INTB3 está em tendência de alta pelas médias de 21 e 200 dias e vai mantendo sinal de força altista. Acima dos 14,97 pode buscar projeções nos 15,5 ou 16,57. Teria sinal de realização na perda dos 13,76 mirando os 13,22 ou 12,68. O padrão de volume favorece a alta.</t>
  </si>
  <si>
    <t>INBR32 está em tendência de baixa pelas médias de 21 e 200 dias, mas começa a dar sinais de repiques de alta. Acima dos 27,99 teria sinal de repique altista mirando resistências nos 30,95 ou 34,07. Já uma perda dos 25,89 traria de volta o sinal de baixa projetando de 24,32 a 22,76.</t>
  </si>
  <si>
    <t>MYPK3 está em clara tendência de baixa pelas médias de 21 e 200 dias e segue em movimento de baixa. Abaixo dos 8,92 pode buscar suportes 8,57 ou 8,22. Teria sinal de repique altista fechando acima dos 9,31 mirando resistências em 10,04 ou 10,73.</t>
  </si>
  <si>
    <t>RANI3 está em clara tendência de baixa pelas médias de 21 e 200 dias e segue em movimento de baixa. Abaixo dos 7,62 pode buscar suportes 7,47 ou 7,32. Teria sinal de repique altista fechando acima dos 7,81 mirando resistências em 8,09 ou 8,38.</t>
  </si>
  <si>
    <t>IRBR3 está em tendência de alta pelas médias de 21 e 200 dias e vai mantendo sinal de força altista. Acima dos 62,48 pode buscar projeções nos 65,05 ou 69,69. Teria sinal de realização na perda dos 61,41 mirando os 57,54 ou 55,21.</t>
  </si>
  <si>
    <t>ISAE4 apesar de estar em tendência de baixa no longo prazo pela média de 200 dias, no curto prazo está com sinal de recuperação favorecendo repiques de alta. Acima dos 28,28 pode seguir repique altista na direção resistências nos 29,37 ou 31,14. Caso perca os 27,41 teria sinal de baixa projetando de 26,51 a 25,96.</t>
  </si>
  <si>
    <t>ITSA3 está em tendência de alta pelas médias de 21 e 200 dias, mas começa a dar sinal de possível realização. Abaixo dos 14,45 poderia realizar na direção dos suportes 13,88 ou 13,59. Caso supere os 14,81 retomaria sinal de alta com projeções nos 15,38 ou 16,31.</t>
  </si>
  <si>
    <t>ITSA4 está em tendência de alta pelas médias de 21 e 200 dias, mas começa a dar sinal de possível realização. Abaixo dos 14,28 poderia realizar na direção dos suportes 13,62 ou 13,27. Caso supere os 14,75 retomaria sinal de alta com projeções nos 15,44 ou 16,57.</t>
  </si>
  <si>
    <t>ITUB3 está em tendência de alta pelas médias de 21 e 200 dias, mas começa a dar sinal de possível realização. Abaixo dos 47,67 poderia realizar na direção dos suportes 45,17 ou 43,96. Caso supere os 49,06 retomaria sinal de alta com projeções nos 51,46 ou 55,35.</t>
  </si>
  <si>
    <t>ITUB4 está em tendência de alta pelas médias de 21 e 200 dias, mas começa a dar sinal de possível realização. Abaixo dos 43,41 poderia realizar na direção dos suportes 41,18 ou 40,1. Caso supere os 44,65 retomaria sinal de alta com projeções nos 46,79 ou 50,26.</t>
  </si>
  <si>
    <t>JALL3 apesar de estar em tendência de baixa no longo prazo pela média de 200 dias, no curto prazo está com sinal de recuperação favorecendo repiques de alta. Acima dos 2,47 pode seguir repique altista na direção resistências nos 2,71 ou 3,01. Caso perca os 2,35 teria sinal de baixa projetando de 2,22 a 2,06.</t>
  </si>
  <si>
    <t>JBSS32 está em clara tendência de baixa pelas médias de 21 e 200 dias e segue em movimento de baixa. Abaixo dos 55,44 pode buscar suportes 50,97 ou 46,5. Teria sinal de repique altista fechando acima dos 58,4 mirando resistências em 69,9 ou 78,83. O IFR sobrevendido alerta para recuperações se superar 58,4</t>
  </si>
  <si>
    <t>JHSF3 está em tendência de alta pelas médias de 21 e 200 dias e vai mantendo sinal de força altista. Acima dos 11,77 pode buscar projeções nos 12,18 ou 12,89. Teria sinal de realização na perda dos 11,43 mirando os 11,03 ou 10,67.</t>
  </si>
  <si>
    <t>JPMC34 está em tendência de alta no longo prazo, teve uma correção no curto prazo, mas pode estar retomando sinal de altas. Acima dos 174,56 pode buscar 185,78 ou 195,9. Abaixo dos 169,39 retomaria sinal de realização mirando suportes em 164,32 ou 159,26.</t>
  </si>
  <si>
    <t>JSLG3 está em tendência de alta pelas médias de 21 e 200 dias e vai mantendo sinal de força altista. Acima dos 7,82 pode buscar projeções nos 9,11 ou 11,2. Teria sinal de realização na perda dos 7,22 mirando os 5,73 ou 5,08. O padrão de volume favorece a alta. O IFR sobrecomprado alerta realizações se perder 7,22.</t>
  </si>
  <si>
    <t>KEPL3 está em clara tendência de baixa pelas médias de 21 e 200 dias e segue em movimento de baixa. Abaixo dos 6,46 pode buscar suportes 6,29 ou 6,13. Teria sinal de repique altista fechando acima dos 6,59 mirando resistências em 6,8 ou 7,11.</t>
  </si>
  <si>
    <t>KLBN3 está em clara tendência de baixa pelas médias de 21 e 200 dias e segue em movimento de baixa. Abaixo dos 3,68 pode buscar suportes 3,52 ou 3,36. Teria sinal de repique altista fechando acima dos 3,79 mirando resistências em 4,19 ou 4,5. O IFR sobrevendido alerta para recuperações se superar 3,79</t>
  </si>
  <si>
    <t>KLBN4 está em clara tendência de baixa pelas médias de 21 e 200 dias e segue em movimento de baixa. Abaixo dos 3,53 pode buscar suportes 3,4 ou 3,28. Teria sinal de repique altista fechando acima dos 3,63 mirando resistências em 3,92 ou 4,16. O IFR sobrevendido alerta para recuperações se superar 3,63</t>
  </si>
  <si>
    <t>KLBN11 está em clara tendência de baixa pelas médias de 21 e 200 dias e segue em movimento de baixa. Abaixo dos 17,84 pode buscar suportes 17,23 ou 16,62. Teria sinal de repique altista fechando acima dos 18,21 mirando resistências em 19,81 ou 21,02. O IFR sobrevendido alerta para recuperações se superar 18,21</t>
  </si>
  <si>
    <t>LAVV3 apesar de estar em tendência de baixa no longo prazo pela média de 200 dias, no curto prazo está com sinal de recuperação favorecendo repiques de alta. Acima dos 11,18 pode seguir repique altista na direção resistências nos 11,94 ou 13,17. Caso perca os 10,77 teria sinal de baixa projetando de 9,95 a 9,56.</t>
  </si>
  <si>
    <t>LIGT3 está em tendência de baixa pela média de 200 dias, a parece ter completado movimento de repique de alta de curto prazo e pode estar retomando o movimento baixista. Abaixo dos 3,61 pode seguir em queda na direção dos suportes 3,3 ou 3,14. Teria sinal de repique altista fechando acima dos 3,81 mirando resistências em 4,12 ou 4,63.</t>
  </si>
  <si>
    <t>RENT3 está em tendência de baixa pela média de 200 dias, a parece ter completado movimento de repique de alta de curto prazo e pode estar retomando o movimento baixista. Abaixo dos 39,93 pode seguir em queda na direção dos suportes 34,04 ou 31,68. Teria sinal de repique altista fechando acima dos 41,65 mirando resistências em 46,35 ou 53,96. O IFR sobrecomprado alerta realizações se perder 39,93.</t>
  </si>
  <si>
    <t>RENT4 apesar de estar em tendência de baixa no longo prazo pela média de 200 dias, no curto prazo está com sinal de recuperação favorecendo repiques de alta. Acima dos 40,38 pode seguir repique altista na direção resistências nos 44,69 ou 51,68. Caso perca os 38,87 teria sinal de baixa projetando de 33,39 a 31,23. O IFR sobrecomprado alerta realizações se perder 38,87.</t>
  </si>
  <si>
    <t>LOGG3 está em tendência de alta pelas médias de 21 e 200 dias, mas começa a dar sinal de possível realização. Abaixo dos 24,5 poderia realizar na direção dos suportes 23,11 ou 22,15. Caso supere os 25,15 retomaria sinal de alta com projeções nos 26,21 ou 28,12.</t>
  </si>
  <si>
    <t>LREN3 está em tendência de baixa pela média de 200 dias, a parece ter completado movimento de repique de alta de curto prazo e pode estar retomando o movimento baixista. Abaixo dos 11,33 pode seguir em queda na direção dos suportes 10,74 ou 10,41. Teria sinal de repique altista fechando acima dos 11,79 mirando resistências em 12,43 ou 13,48.</t>
  </si>
  <si>
    <t>LWSA3 apesar de estar em tendência de alta no longo prazo pela média de 200 dias, no curto prazo está em realização. Abaixo dos 3,98 pode seguir em baixa no curto prazo mirando suportes em 3,83 ou 3,68. Teria sinal de retomada altista fechando acima dos 4,12 mirando resistências em 4,31 ou 4,6.</t>
  </si>
  <si>
    <t>MDIA3 está em tendência de baixa pelas médias de 21 e 200 dias, mas começa a dar sinais de repiques de alta. Acima dos 16,69 teria sinal de repique altista mirando resistências nos 18,01 ou 19,23. Já uma perda dos 16,41 traria de volta o sinal de baixa projetando de 16,02 a 15,4.</t>
  </si>
  <si>
    <t>MGLU3 está em tendência de alta pelas médias de 21 e 200 dias e vai mantendo sinal de força altista. Acima dos 7,64 pode buscar projeções nos 9,01 ou 11,24. Teria sinal de realização na perda dos 7,25 mirando os 5,41 ou 4,72. O padrão de volume favorece a alta. O IFR sobrecomprado alerta realizações se perder 7,25.</t>
  </si>
  <si>
    <t>POMO3 está em tendência de baixa pelas médias de 21 e 200 dias, mas começa a dar sinais de repiques de alta. Acima dos 3,96 teria sinal de repique altista mirando resistências nos 4,46 ou 4,84. Já uma perda dos 3,83 traria de volta o sinal de baixa projetando de 3,63 a 3,44.</t>
  </si>
  <si>
    <t>POMO4 está em tendência de baixa pelas médias de 21 e 200 dias, mas começa a dar sinais de repiques de alta. Acima dos 4,22 teria sinal de repique altista mirando resistências nos 4,7 ou 5,11. Já uma perda dos 4,03 traria de volta o sinal de baixa projetando de 3,82 a 3,61.</t>
  </si>
  <si>
    <t>MBRF3 está em tendência de baixa pelas médias de 21 e 200 dias, mas começa a dar sinais de repiques de alta. Acima dos 16,9 teria sinal de repique altista mirando resistências nos 18,93 ou 20,58. Já uma perda dos 16,25 traria de volta o sinal de baixa projetando de 15,42 a 14,59.</t>
  </si>
  <si>
    <t>M2RV34 está em tendência de alta pelas médias de 21 e 200 dias e vai mantendo sinal de força altista. Acima dos 141,19 pode buscar projeções nos 164,79 ou 202,98. Teria sinal de realização na perda dos 134 mirando os 103 ou 91,19. O padrão de volume favorece a alta. O IFR sobrecomprado alerta realizações se perder 134.</t>
  </si>
  <si>
    <t>CASH3 apesar de estar em tendência de alta no longo prazo pela média de 200 dias, no curto prazo está em realização. Abaixo dos 5,11 pode seguir em baixa no curto prazo mirando suportes em 4,84 ou 4,57. Teria sinal de retomada altista fechando acima dos 5,42 mirando resistências em 5,97 ou 6,5.</t>
  </si>
  <si>
    <t>MELI34 está em clara tendência de baixa pelas médias de 21 e 200 dias e segue em movimento de baixa. Abaixo dos 72,56 pode buscar suportes 67,82 ou 63,09. Teria sinal de repique altista fechando acima dos 75,18 mirando resistências em 87,87 ou 97,33. O IFR sobrevendido alerta para recuperações se superar 75,18</t>
  </si>
  <si>
    <t>M1TA34 está em tendência de alta pelas médias de 21 e 200 dias e vai mantendo sinal de força altista. Acima dos 136,52 pode buscar projeções nos 144,64 ou 166,41. Teria sinal de realização na perda dos 133,99 mirando os 109,41 ou 98,52.</t>
  </si>
  <si>
    <t>LEVE3 está em tendência de alta pelas médias de 21 e 200 dias, mas começa a dar sinal de possível realização. Abaixo dos 33,84 poderia realizar na direção dos suportes 32,17 ou 31,48. Caso supere os 34,4 retomaria sinal de alta com projeções nos 35,77 ou 38.</t>
  </si>
  <si>
    <t>MUTC34 está em tendência de alta pelas médias de 21 e 200 dias e vai mantendo sinal de força altista. Acima dos 959,1 pode buscar projeções nos 1071,01 ou 1252,11. Teria sinal de realização na perda dos 883,9 mirando os 778 ou 722,04. O padrão de volume favorece a alta.</t>
  </si>
  <si>
    <t>MSFT34 está em tendência de alta pelas médias de 21 e 200 dias e vai mantendo sinal de força altista. Acima dos 113,08 pode buscar projeções nos 118,86 ou 128,22. Teria sinal de realização na perda dos 111,51 mirando os 103,72 ou 100,82. O padrão de volume favorece a alta.</t>
  </si>
  <si>
    <t>MILS3 está em tendência de alta pelas médias de 21 e 200 dias e vai mantendo sinal de força altista. Acima dos 16 pode buscar projeções nos 16,18 ou 16,48. Teria sinal de realização na perda dos 15,89 mirando os 15,7 ou 15,6. O padrão de volume favorece a alta. O IFR sobrecomprado alerta realizações se perder 15,89.</t>
  </si>
  <si>
    <t>BEEF3 está em clara tendência de baixa pelas médias de 21 e 200 dias e segue em movimento de baixa. Abaixo dos 3,74 pode buscar suportes 3,59 ou 3,44. Teria sinal de repique altista fechando acima dos 3,99 mirando resistências em 4,22 ou 4,51.</t>
  </si>
  <si>
    <t>MTRE3 está em tendência de alta pelas médias de 21 e 200 dias, mas começa a dar sinal de possível realização. Abaixo dos 3,41 poderia realizar na direção dos suportes 3,26 ou 3,17. Caso supere os 3,55 retomaria sinal de alta com projeções nos 3,72 ou 4,01.</t>
  </si>
  <si>
    <t>M1RN34 está em tendência de alta pelas médias de 21 e 200 dias e vai mantendo sinal de força altista. Acima dos 54,38 pode buscar projeções nos 67,19 ou 87,92. Teria sinal de realização na perda dos 48 mirando os 33,65 ou 27,24. O padrão de volume favorece a alta.</t>
  </si>
  <si>
    <t>MOTV3 está em tendência de alta pelas médias de 21 e 200 dias e vai mantendo sinal de força altista. Acima dos 17,08 pode buscar projeções nos 18,03 ou 19,57. Teria sinal de realização na perda dos 16,6 mirando os 15,54 ou 15,06. O padrão de volume favorece a alta. O IFR sobrecomprado alerta realizações se perder 16,6.</t>
  </si>
  <si>
    <t>MDNE3 está em clara tendência de baixa pelas médias de 21 e 200 dias e segue em movimento de baixa. Abaixo dos 24,78 pode buscar suportes 23,4 ou 22,41. Teria sinal de repique altista fechando acima dos 26,6 mirando resistências em 28,57 ou 31,77.</t>
  </si>
  <si>
    <t>MOVI3 apesar de estar em tendência de baixa no longo prazo pela média de 200 dias, no curto prazo está com sinal de recuperação favorecendo repiques de alta. Acima dos 10,44 pode seguir repique altista na direção resistências nos 12,25 ou 15,18. Caso perca os 9,74 teria sinal de baixa projetando de 7,51 a 6,6. O padrão de volume favorece a alta. O IFR sobrecomprado alerta realizações se perder 9,74.</t>
  </si>
  <si>
    <t>MRVE3 está em clara tendência de baixa pelas médias de 21 e 200 dias e segue em movimento de baixa. Abaixo dos 5,32 pode buscar suportes 5,07 ou 4,79. Teria sinal de repique altista fechando acima dos 5,52 mirando resistências em 5,97 ou 6,52.</t>
  </si>
  <si>
    <t>MLAS3 está em tendência de alta pelas médias de 21 e 200 dias e vai mantendo sinal de força altista. Acima dos 2 pode buscar projeções nos 2,12 ou 2,32. Teria sinal de realização na perda dos 1,8 mirando os 1,73 ou 1,67. O padrão de volume favorece a alta.</t>
  </si>
  <si>
    <t>MULT3 está em tendência de alta pelas médias de 21 e 200 dias e vai mantendo sinal de força altista. Acima dos 31,97 pode buscar projeções nos 33,9 ou 37,03. Teria sinal de realização na perda dos 31,19 mirando os 28,84 ou 27,87. O padrão de volume favorece a alta. O IFR sobrecomprado alerta realizações se perder 31,19.</t>
  </si>
  <si>
    <t>NATU3 está em clara tendência de baixa pelas médias de 21 e 200 dias e segue em movimento de baixa. Abaixo dos 6,42 pode buscar suportes 5,48 ou 4,54. Teria sinal de repique altista fechando acima dos 6,95 mirando resistências em 9,45 ou 11,32. O IFR sobrevendido alerta para recuperações se superar 6,95</t>
  </si>
  <si>
    <t>NFLX34 está em clara tendência de baixa pelas médias de 21 e 200 dias e segue em movimento de baixa. Abaixo dos 7,08 pode buscar suportes 6,63 ou 6,18. Teria sinal de repique altista fechando acima dos 7,28 mirando resistências em 8,53 ou 9,42.</t>
  </si>
  <si>
    <t>NIKE34 está em clara tendência de baixa pelas médias de 21 e 200 dias e segue em movimento de baixa. Abaixo dos 18,09 pode buscar suportes 17,47 ou 16,85. Teria sinal de repique altista fechando acima dos 18,94 mirando resistências em 20,09 ou 21,32.</t>
  </si>
  <si>
    <t>ROXO34 está em tendência de baixa pelas médias de 21 e 200 dias, mas começa a dar sinais de repiques de alta. Acima dos 11,5 teria sinal de repique altista mirando resistências nos 13,4 ou 15,22. Já uma perda dos 11,06 traria de volta o sinal de baixa projetando de 10,45 a 9,53.</t>
  </si>
  <si>
    <t>NVDC34 está em tendência de alta pelas médias de 21 e 200 dias e vai mantendo sinal de força altista. Acima dos 25,35 pode buscar projeções nos 27,11 ou 29,96. Teria sinal de realização na perda dos 24,71 mirando os 22,5 ou 21,61. O padrão de volume favorece a alta. O IFR sobrecomprado alerta realizações se perder 24,71.</t>
  </si>
  <si>
    <t>OPCT3 está em clara tendência de baixa pelas médias de 21 e 200 dias e segue em movimento de baixa. Abaixo dos 8,09 pode buscar suportes 6,97 ou 5,86. Teria sinal de repique altista fechando acima dos 8,94 mirando resistências em 11,69 ou 13,91.</t>
  </si>
  <si>
    <t>ONCO3 está em clara tendência de baixa pelas médias de 21 e 200 dias e segue em movimento de baixa. Abaixo dos 0,99 pode buscar suportes 0,82 ou 0,66. Teria sinal de repique altista fechando acima dos 1,02 mirando resistências em 1,52 ou 1,84.</t>
  </si>
  <si>
    <t>ORCL34 está em tendência de baixa pelas médias de 21 e 200 dias, mas começa a dar sinais de repiques de alta. Acima dos 121,04 teria sinal de repique altista mirando resistências nos 144,45 ou 162,84. Já uma perda dos 114,69 traria de volta o sinal de baixa projetando de 105,49 a 96,29.</t>
  </si>
  <si>
    <t>OBTC3 está em tendência de alta pelas médias de 21 e 200 dias e vai mantendo sinal de força altista. Acima dos 8 pode buscar projeções nos 9,17 ou 11,07. Teria sinal de realização na perda dos 7,58 mirando os 6,1 ou 5,51.</t>
  </si>
  <si>
    <t>ORVR3 está em tendência de baixa pela média de 200 dias, a parece ter completado movimento de repique de alta de curto prazo e pode estar retomando o movimento baixista. Abaixo dos 17,16 pode seguir em queda na direção dos suportes 16,08 ou 15,5. Teria sinal de repique altista fechando acima dos 17,94 mirando resistências em 19,08 ou 20,94.</t>
  </si>
  <si>
    <t>PCAR3 está em tendência de alta pelas médias de 21 e 200 dias, mas começa a dar sinal de possível realização. Abaixo dos 3,21 poderia realizar na direção dos suportes 2,67 ou 2,41. Caso supere os 3,49 retomaria sinal de alta com projeções nos 3,99 ou 4,81.</t>
  </si>
  <si>
    <t>PAGS34 está em clara tendência de baixa pelas médias de 21 e 200 dias e segue em movimento de baixa. Abaixo dos 9,04 pode buscar suportes 8,67 ou 8,31. Teria sinal de repique altista fechando acima dos 9,44 mirando resistências em 10,21 ou 10,93.</t>
  </si>
  <si>
    <t>PGMN3 está em tendência de baixa pelas médias de 21 e 200 dias, mas começa a dar sinais de repiques de alta. Acima dos 3,57 teria sinal de repique altista mirando resistências nos 4,05 ou 4,53. Já uma perda dos 3,27 traria de volta o sinal de baixa projetando de 3,02 a 2,78.</t>
  </si>
  <si>
    <t>P2LT34 está em tendência de alta pelas médias de 21 e 200 dias e vai mantendo sinal de força altista. Acima dos 336,99 pode buscar projeções nos 371,8 ou 428,14. Teria sinal de realização na perda dos 322,85 mirando os 280,65 ou 263,24.</t>
  </si>
  <si>
    <t>PMAM3 está em clara tendência de baixa pelas médias de 21 e 200 dias e segue em movimento de baixa. Abaixo dos 0,36 pode buscar suportes 0,19 ou -0,09. Teria sinal de repique altista fechando acima dos 0,44 mirando resistências em 1,1 ou 1,66.</t>
  </si>
  <si>
    <t>PETR3 está em tendência de alta pelas médias de 21 e 200 dias e vai mantendo sinal de força altista. Acima dos 55,14 pode buscar projeções nos 56,65 ou 59,79. Teria sinal de realização na perda dos 53,98 mirando os 51,56 ou 49,98.</t>
  </si>
  <si>
    <t>PETR4 está em tendência de alta pelas médias de 21 e 200 dias e vai mantendo sinal de força altista. Acima dos 50,7 pode buscar projeções nos 53,15 ou 57,13. Teria sinal de realização na perda dos 49,13 mirando os 46,72 ou 45,49.</t>
  </si>
  <si>
    <t>RECV3 está em tendência de alta no longo prazo, teve uma correção no curto prazo, mas pode estar retomando sinal de altas. Acima dos 11,04 pode buscar 11,8 ou 12,62. Abaixo dos 10,47 retomaria sinal de realização mirando suportes em 10,05 ou 9,64.</t>
  </si>
  <si>
    <t>PRIO3 está em tendência de alta no longo prazo, teve uma correção no curto prazo, mas pode estar retomando sinal de altas. Acima dos 62,25 pode buscar 66,08 ou 70,4. Abaixo dos 61,12 retomaria sinal de realização mirando suportes em 59,08 ou 56,91.</t>
  </si>
  <si>
    <t>AUAU3 está em tendência de alta pelas médias de 21 e 200 dias e vai mantendo sinal de força altista. Acima dos 4,5 pode buscar projeções nos 4,93 ou 5,64. Teria sinal de realização na perda dos 4,35 mirando os 3,79 ou 3,57. O padrão de volume favorece a alta. O IFR sobrecomprado alerta realizações se perder 4,35.</t>
  </si>
  <si>
    <t>PINE4 está em tendência de baixa pela média de 200 dias, a parece ter completado movimento de repique de alta de curto prazo e pode estar retomando o movimento baixista. Abaixo dos 12,15 pode seguir em queda na direção dos suportes 10,93 ou 10,34. Teria sinal de repique altista fechando acima dos 12,82 mirando resistências em 13,98 ou 15,87.</t>
  </si>
  <si>
    <t>PLPL3 está em tendência de baixa pelas médias de 21 e 200 dias, mas começa a dar sinais de repiques de alta. Acima dos 6,89 teria sinal de repique altista mirando resistências nos 7,76 ou 8,65. Já uma perda dos 6,31 traria de volta o sinal de baixa projetando de 5,86 a 5,41.</t>
  </si>
  <si>
    <t>PSSA3 está em tendência de baixa pelas médias de 21 e 200 dias, mas começa a dar sinais de repiques de alta. Acima dos 47,91 teria sinal de repique altista mirando resistências nos 51,85 ou 55,1. Já uma perda dos 46,58 traria de volta o sinal de baixa projetando de 44,95 a 43,32.</t>
  </si>
  <si>
    <t>POSI3 está em tendência de baixa pela média de 200 dias, a parece ter completado movimento de repique de alta de curto prazo e pode estar retomando o movimento baixista. Abaixo dos 3,55 pode seguir em queda na direção dos suportes 3,34 ou 3,21. Teria sinal de repique altista fechando acima dos 3,76 mirando resistências em 4,01 ou 4,43.</t>
  </si>
  <si>
    <t>PRNR3 está em tendência de alta pelas médias de 21 e 200 dias, mas começa a dar sinal de possível realização. Abaixo dos 18,13 poderia realizar na direção dos suportes 17,46 ou 16,84. Caso supere os 19,46 retomaria sinal de alta com projeções nos 20,69 ou 22,69.</t>
  </si>
  <si>
    <t>QCOM34 está em tendência de alta pelas médias de 21 e 200 dias, mas começa a dar sinal de possível realização. Abaixo dos 79,22 poderia realizar na direção dos suportes 70 ou 64,12. Caso supere os 81 retomaria sinal de alta com projeções nos 89 ou 100,74.</t>
  </si>
  <si>
    <t>QUAL3 está em tendência de baixa pela média de 200 dias, a parece ter completado movimento de repique de alta de curto prazo e pode estar retomando o movimento baixista. Abaixo dos 1,64 pode seguir em queda na direção dos suportes 1,45 ou 1,36. Teria sinal de repique altista fechando acima dos 1,74 mirando resistências em 1,91 ou 2,2.</t>
  </si>
  <si>
    <t>LJQQ3 está em tendência de baixa pela média de 200 dias, a parece ter completado movimento de repique de alta de curto prazo e pode estar retomando o movimento baixista. Abaixo dos 1,41 pode seguir em queda na direção dos suportes 1,21 ou 1,11. Teria sinal de repique altista fechando acima dos 1,53 mirando resistências em 1,72 ou 2,04.</t>
  </si>
  <si>
    <t>RADL3 está em tendência de baixa pelas médias de 21 e 200 dias, mas começa a dar sinais de repiques de alta. Acima dos 18,84 teria sinal de repique altista mirando resistências nos 20,73 ou 22,69. Já uma perda dos 17,55 traria de volta o sinal de baixa projetando de 16,56 a 15,58.</t>
  </si>
  <si>
    <t>RAIZ4 apesar de estar em tendência de baixa no longo prazo pela média de 200 dias, no curto prazo está com sinal de recuperação favorecendo repiques de alta. Acima dos 0,34 pode seguir repique altista na direção resistências nos 0,39 ou 0,48. Caso perca os 0,31 teria sinal de baixa projetando de 0,25 a 0,22. O padrão de volume favorece a alta. O IFR sobrecomprado alerta realizações se perder 0,31.</t>
  </si>
  <si>
    <t>RAPT4 apesar de estar em tendência de baixa no longo prazo pela média de 200 dias, no curto prazo está com sinal de recuperação favorecendo repiques de alta. Acima dos 5,37 pode seguir repique altista na direção resistências nos 5,82 ou 6,55. Caso perca os 5,12 teria sinal de baixa projetando de 4,64 a 4,41.</t>
  </si>
  <si>
    <t>RDOR3 está em tendência de alta pelas médias de 21 e 200 dias e vai mantendo sinal de força altista. Acima dos 38,7 pode buscar projeções nos 40,28 ou 42,85. Teria sinal de realização na perda dos 37,62 mirando os 36,13 ou 35,33.</t>
  </si>
  <si>
    <t>RIAA3 apesar de estar em tendência de baixa no longo prazo pela média de 200 dias, no curto prazo está com sinal de recuperação favorecendo repiques de alta. Acima dos 7,55 pode seguir repique altista na direção resistências nos 8,11 ou 9,02. Caso perca os 7,09 teria sinal de baixa projetando de 6,64 a 6,35. O padrão de volume favorece a alta.</t>
  </si>
  <si>
    <t>RAIL3 está em tendência de alta pelas médias de 21 e 200 dias e vai mantendo sinal de força altista. Acima dos 16,6 pode buscar projeções nos 18,01 ou 20,3. Teria sinal de realização na perda dos 16,23 mirando os 14,31 ou 13,6. O padrão de volume favorece a alta. O IFR sobrecomprado alerta realizações se perder 16,23.</t>
  </si>
  <si>
    <t>SBSP3 apesar de estar em tendência de baixa no longo prazo pela média de 200 dias, no curto prazo está com sinal de recuperação favorecendo repiques de alta. Acima dos 28,08 pode seguir repique altista na direção resistências nos 29,5 ou 31,8. Caso perca os 27,02 teria sinal de baixa projetando de 25,78 a 25,06. O padrão de volume favorece a alta.</t>
  </si>
  <si>
    <t>SAPR3 está em tendência de baixa pelas médias de 21 e 200 dias, mas começa a dar sinais de repiques de alta. Acima dos 7,33 teria sinal de repique altista mirando resistências nos 7,98 ou 8,59. Já uma perda dos 6,99 traria de volta o sinal de baixa projetando de 6,68 a 6,37.</t>
  </si>
  <si>
    <t>SAPR4 está em tendência de baixa pelas médias de 21 e 200 dias, mas começa a dar sinais de repiques de alta. Acima dos 6,63 teria sinal de repique altista mirando resistências nos 7,1 ou 7,54. Já uma perda dos 6,38 traria de volta o sinal de baixa projetando de 6,15 a 5,93.</t>
  </si>
  <si>
    <t>SAPR11 está em tendência de baixa pelas médias de 21 e 200 dias, mas começa a dar sinais de repiques de alta. Acima dos 33,73 teria sinal de repique altista mirando resistências nos 36,45 ou 38,95. Já uma perda dos 32,39 traria de volta o sinal de baixa projetando de 31,13 a 29,88.</t>
  </si>
  <si>
    <t>SANB3 está em clara tendência de baixa pelas médias de 21 e 200 dias e segue em movimento de baixa. Abaixo dos 13,79 pode buscar suportes 13,28 ou 12,78. Teria sinal de repique altista fechando acima dos 14,43 mirando resistências em 15,41 ou 16,41. O IFR sobrevendido alerta para recuperações se superar 14,43</t>
  </si>
  <si>
    <t>SANB4 está em clara tendência de baixa pelas médias de 21 e 200 dias e segue em movimento de baixa. Abaixo dos 13,74 pode buscar suportes 13,26 ou 12,79. Teria sinal de repique altista fechando acima dos 14,24 mirando resistências em 15,27 ou 16,21. O IFR sobrevendido alerta para recuperações se superar 14,24</t>
  </si>
  <si>
    <t>SANB11 está em clara tendência de baixa pelas médias de 21 e 200 dias e segue em movimento de baixa. Abaixo dos 27,58 pode buscar suportes 26,6 ou 25,62. Teria sinal de repique altista fechando acima dos 28,59 mirando resistências em 30,75 ou 32,7. O IFR sobrevendido alerta para recuperações se superar 28,59</t>
  </si>
  <si>
    <t>SMTO3 está em tendência de alta no longo prazo, teve uma correção no curto prazo, mas pode estar retomando sinal de altas. Acima dos 18,47 pode buscar 21,22 ou 23,75. Abaixo dos 17,11 retomaria sinal de realização mirando suportes em 15,84 ou 14,57.</t>
  </si>
  <si>
    <t>SHUL4 apesar de estar em tendência de baixa no longo prazo pela média de 200 dias, no curto prazo está com sinal de recuperação favorecendo repiques de alta. Acima dos 4,55 pode seguir repique altista na direção resistências nos 4,76 ou 5,11. Caso perca os 4,43 teria sinal de baixa projetando de 4,2 a 4,09. O IFR sobrecomprado alerta realizações se perder 4,43.</t>
  </si>
  <si>
    <t>Seagate Technology Holdings Plc</t>
  </si>
  <si>
    <t>S1TX34</t>
  </si>
  <si>
    <t>S1TX34 está em tendência de alta pelas médias de 21 e 200 dias e vai mantendo sinal de força altista. Acima dos 89,59 pode buscar projeções nos 101,1 ou 119,74. Teria sinal de realização na perda dos 83,09 mirando os 70,95 ou 65,19. O padrão de volume favorece a alta.</t>
  </si>
  <si>
    <t>SEER3 está em tendência de alta pelas médias de 21 e 200 dias e vai mantendo sinal de força altista. Acima dos 14,42 pode buscar projeções nos 15,46 ou 17,15. Teria sinal de realização na perda dos 13,46 mirando os 12,73 ou 12,2. O padrão de volume favorece a alta.</t>
  </si>
  <si>
    <t>CSNA3 está em tendência de baixa pelas médias de 21 e 200 dias, mas começa a dar sinais de repiques de alta. Acima dos 6,05 teria sinal de repique altista mirando resistências nos 7,26 ou 8,5. Já uma perda dos 5,67 traria de volta o sinal de baixa projetando de 5,25 a 4,62.</t>
  </si>
  <si>
    <t>S2GM34 está em clara tendência de baixa pelas médias de 21 e 200 dias e segue em movimento de baixa. Abaixo dos 13,6 pode buscar suportes 11 ou 8,4. Teria sinal de repique altista fechando acima dos 15,9 mirando resistências em 22 ou 27,19. O IFR sobrevendido alerta para recuperações se superar 15,9</t>
  </si>
  <si>
    <t>SIMH3 está em tendência de alta pelas médias de 21 e 200 dias e vai mantendo sinal de força altista. Acima dos 10,33 pode buscar projeções nos 12,22 ou 15,29. Teria sinal de realização na perda dos 9,58 mirando os 7,26 ou 6,31. O padrão de volume favorece a alta. O IFR sobrecomprado alerta realizações se perder 9,58.</t>
  </si>
  <si>
    <t>Sk Hynix Inc.</t>
  </si>
  <si>
    <t>SKHY34</t>
  </si>
  <si>
    <t>SKHY34 apesar de estar em tendência de baixa no longo prazo pela média de 200 dias, no curto prazo está com sinal de recuperação favorecendo repiques de alta. Acima dos 65,2 pode seguir repique altista na direção resistências nos 74,28 ou 88,98. Caso perca os 59,63 teria sinal de baixa projetando de 50,5 a 45,95. O padrão de volume favorece a alta.</t>
  </si>
  <si>
    <t>SLCE3 apesar de estar em tendência de alta no longo prazo pela média de 200 dias, no curto prazo está em realização. Abaixo dos 16,21 pode seguir em baixa no curto prazo mirando suportes em 15,44 ou 14,67. Teria sinal de retomada altista fechando acima dos 16,96 mirando resistências em 18,7 ou 20,23.</t>
  </si>
  <si>
    <t>SMFT3 está em clara tendência de baixa pelas médias de 21 e 200 dias e segue em movimento de baixa. Abaixo dos 16,55 pode buscar suportes 15,89 ou 15,23. Teria sinal de repique altista fechando acima dos 17,71 mirando resistências em 18,68 ou 19,99.</t>
  </si>
  <si>
    <t>SPCX34 está em tendência de baixa pela média de 200 dias, a parece ter completado movimento de repique de alta de curto prazo e pode estar retomando o movimento baixista. Abaixo dos 51,75 pode seguir em queda na direção dos suportes 47,81 ou 45,9. Teria sinal de repique altista fechando acima dos 53,96 mirando resistências em 57,76 ou 63,91.</t>
  </si>
  <si>
    <t>STOC34 está em tendência de baixa pelas médias de 21 e 200 dias, mas começa a dar sinais de repiques de alta. Acima dos 50,08 teria sinal de repique altista mirando resistências nos 54,83 ou 59,74. Já uma perda dos 46,87 traria de volta o sinal de baixa projetando de 44,41 a 41,95.</t>
  </si>
  <si>
    <t>M2ST34 está em tendência de alta pelas médias de 21 e 200 dias e vai mantendo sinal de força altista. Acima dos 12,52 pode buscar projeções nos 14,63 ou 18,05. Teria sinal de realização na perda dos 11,33 mirando os 9,1 ou 8,04. O padrão de volume favorece a alta.</t>
  </si>
  <si>
    <t>SUZB3 está em clara tendência de baixa pelas médias de 21 e 200 dias e segue em movimento de baixa. Abaixo dos 42,9 pode buscar suportes 41,11 ou 39,32. Teria sinal de repique altista fechando acima dos 44,55 mirando resistências em 48,69 ou 52,26. O IFR sobrevendido alerta para recuperações se superar 44,55</t>
  </si>
  <si>
    <t>SYNE3 está em clara tendência de baixa pelas médias de 21 e 200 dias e segue em movimento de baixa. Abaixo dos 3,45 pode buscar suportes 3,29 ou 3,13. Teria sinal de repique altista fechando acima dos 3,62 mirando resistências em 3,96 ou 4,27.</t>
  </si>
  <si>
    <t>TAEE4 está em tendência de alta pelas médias de 21 e 200 dias e vai mantendo sinal de força altista. Acima dos 14,21 pode buscar projeções nos 14,7 ou 15,5. Teria sinal de realização na perda dos 13,86 mirando os 13,41 ou 13,16. O padrão de volume favorece a alta.</t>
  </si>
  <si>
    <t>TAEE11 está em tendência de alta pelas médias de 21 e 200 dias e vai mantendo sinal de força altista. Acima dos 42,41 pode buscar projeções nos 44,04 ou 46,68. Teria sinal de realização na perda dos 41,33 mirando os 39,77 ou 38,95. O padrão de volume favorece a alta.</t>
  </si>
  <si>
    <t>TSMC34 está em tendência de alta pelas médias de 21 e 200 dias e vai mantendo sinal de força altista. Acima dos 300,31 pode buscar projeções nos 325,36 ou 365,91. Teria sinal de realização na perda dos 294,4 mirando os 259,76 ou 247,23. O IFR sobrecomprado alerta realizações se perder 294,4.</t>
  </si>
  <si>
    <t>TASA4 está em tendência de alta pelas médias de 21 e 200 dias, mas começa a dar sinal de possível realização. Abaixo dos 7,92 poderia realizar na direção dos suportes 5,39 ou 4,12. Caso supere os 8,51 retomaria sinal de alta com projeções nos 9,49 ou 12,02.</t>
  </si>
  <si>
    <t>TGMA3 está em tendência de alta pelas médias de 21 e 200 dias e vai mantendo sinal de força altista. Acima dos 38,58 pode buscar projeções nos 41,65 ou 46,63. Teria sinal de realização na perda dos 37,61 mirando os 33,6 ou 32,06. O padrão de volume favorece a alta. O IFR sobrecomprado alerta realizações se perder 37,61.</t>
  </si>
  <si>
    <t>VIVT3 está em clara tendência de baixa pelas médias de 21 e 200 dias e segue em movimento de baixa. Abaixo dos 29,36 pode buscar suportes 28,81 ou 28,27. Teria sinal de repique altista fechando acima dos 30,11 mirando resistências em 31,12 ou 32,2.</t>
  </si>
  <si>
    <t>TEND3 está em tendência de baixa pelas médias de 21 e 200 dias, mas começa a dar sinais de repiques de alta. Acima dos 28,1 teria sinal de repique altista mirando resistências nos 35,63 ou 41,7. Já uma perda dos 25,8 traria de volta o sinal de baixa projetando de 22,76 a 19,72.</t>
  </si>
  <si>
    <t>TSLA34 está em tendência de baixa pelas médias de 21 e 200 dias, mas começa a dar sinais de repiques de alta. Acima dos 58,65 teria sinal de repique altista mirando resistências nos 62,8 ou 66,96. Já uma perda dos 56,06 traria de volta o sinal de baixa projetando de 53,97 a 51,89.</t>
  </si>
  <si>
    <t>GSGI34 está em tendência de baixa pelas médias de 21 e 200 dias, mas começa a dar sinais de repiques de alta. Acima dos 156,89 teria sinal de repique altista mirando resistências nos 178,43 ou 194,32. Já uma perda dos 152,71 traria de volta o sinal de baixa projetando de 144,76 a 136,81.</t>
  </si>
  <si>
    <t>TIMS3 está em clara tendência de baixa pelas médias de 21 e 200 dias e segue em movimento de baixa. Abaixo dos 18 pode buscar suportes 17,52 ou 17,04. Teria sinal de repique altista fechando acima dos 18,53 mirando resistências em 19,54 ou 20,49. O IFR sobrevendido alerta para recuperações se superar 18,53</t>
  </si>
  <si>
    <t>TOTS3 apesar de estar em tendência de baixa no longo prazo pela média de 200 dias, no curto prazo está com sinal de recuperação favorecendo repiques de alta. Acima dos 36,18 pode seguir repique altista na direção resistências nos 38,83 ou 43,12. Caso perca os 33,48 teria sinal de baixa projetando de 31,89 a 30,56. O padrão de volume favorece a alta.</t>
  </si>
  <si>
    <t>TFCO4 está em tendência de baixa pela média de 200 dias, a parece ter completado movimento de repique de alta de curto prazo e pode estar retomando o movimento baixista. Abaixo dos 13 pode seguir em queda na direção dos suportes 12,22 ou 11,79. Teria sinal de repique altista fechando acima dos 13,6 mirando resistências em 14,45 ou 15,83.</t>
  </si>
  <si>
    <t>TUPY3 está em tendência de alta pelas médias de 21 e 200 dias e vai mantendo sinal de força altista. Acima dos 16,98 pode buscar projeções nos 18,06 ou 19,82. Teria sinal de realização na perda dos 16,57 mirando os 15,22 ou 14,67. O padrão de volume favorece a alta.</t>
  </si>
  <si>
    <t>U1BE34 está em clara tendência de baixa pelas médias de 21 e 200 dias e segue em movimento de baixa. Abaixo dos 87,93 pode buscar suportes 84,18 ou 80,43. Teria sinal de repique altista fechando acima dos 91,94 mirando resistências em 100,05 ou 107,54.</t>
  </si>
  <si>
    <t>UGPA3 está em tendência de alta no longo prazo, teve uma correção no curto prazo, mas pode estar retomando sinal de altas. Acima dos 38,36 pode buscar 40,22 ou 42,99. Abaixo dos 37,63 retomaria sinal de realização mirando suportes em 35,73 ou 34,34.</t>
  </si>
  <si>
    <t>FIQE3 está em clara tendência de baixa pelas médias de 21 e 200 dias e segue em movimento de baixa. Abaixo dos 4,84 pode buscar suportes 4,71 ou 4,58. Teria sinal de repique altista fechando acima dos 5,09 mirando resistências em 5,26 ou 5,51.</t>
  </si>
  <si>
    <t>UNIP6 está em clara tendência de baixa pelas médias de 21 e 200 dias e segue em movimento de baixa. Abaixo dos 55,73 pode buscar suportes 54,75 ou 53,78. Teria sinal de repique altista fechando acima dos 56,66 mirando resistências em 58,88 ou 60,82.</t>
  </si>
  <si>
    <t>USIM3 está em tendência de baixa pelas médias de 21 e 200 dias, mas começa a dar sinais de repiques de alta. Acima dos 6,71 teria sinal de repique altista mirando resistências nos 7,44 ou 8,19. Já uma perda dos 6,22 traria de volta o sinal de baixa projetando de 5,84 a 5,46.</t>
  </si>
  <si>
    <t>USIM5 está em tendência de baixa pelas médias de 21 e 200 dias, mas começa a dar sinais de repiques de alta. Acima dos 7,28 teria sinal de repique altista mirando resistências nos 8,08 ou 8,94. Já uma perda dos 6,68 traria de volta o sinal de baixa projetando de 6,24 a 5,81.</t>
  </si>
  <si>
    <t>VALE3 está em tendência de baixa pelas médias de 21 e 200 dias, mas começa a dar sinais de repiques de alta. Acima dos 70,4 teria sinal de repique altista mirando resistências nos 81,99 ou 90,22. Já uma perda dos 68,67 traria de volta o sinal de baixa projetando de 64,55 a 60,43.</t>
  </si>
  <si>
    <t>VLID3 está em clara tendência de baixa pelas médias de 21 e 200 dias e segue em movimento de baixa. Abaixo dos 17,03 pode buscar suportes 16,63 ou 16,23. Teria sinal de repique altista fechando acima dos 17,67 mirando resistências em 18,31 ou 19,1.</t>
  </si>
  <si>
    <t>VAMO3 está em tendência de alta pelas médias de 21 e 200 dias e vai mantendo sinal de força altista. Acima dos 4,52 pode buscar projeções nos 5,37 ou 6,76. Teria sinal de realização na perda dos 4,28 mirando os 3,13 ou 2,7. O padrão de volume favorece a alta. O IFR sobrecomprado alerta realizações se perder 4,28.</t>
  </si>
  <si>
    <t>VBBR3 está em tendência de alta no longo prazo, teve uma correção no curto prazo, mas pode estar retomando sinal de altas. Acima dos 37,99 pode buscar 40,48 ou 43,4. Abaixo dos 35,75 retomaria sinal de realização mirando suportes em 34,28 ou 32,82.</t>
  </si>
  <si>
    <t>VTRU3 está em tendência de alta pelas médias de 21 e 200 dias e vai mantendo sinal de força altista. Acima dos 15,6 pode buscar projeções nos 16,57 ou 18,15. Teria sinal de realização na perda dos 14,84 mirando os 14,02 ou 13,53. O padrão de volume favorece a alta.</t>
  </si>
  <si>
    <t>VIVA3 apesar de estar em tendência de baixa no longo prazo pela média de 200 dias, no curto prazo está com sinal de recuperação favorecendo repiques de alta. Acima dos 24,88 pode seguir repique altista na direção resistências nos 27,14 ou 30,81. Caso perca os 23,32 teria sinal de baixa projetando de 21,21 a 20,07.</t>
  </si>
  <si>
    <t>VULC3 está em tendência de baixa pela média de 200 dias, a parece ter completado movimento de repique de alta de curto prazo e pode estar retomando o movimento baixista. Abaixo dos 13,52 pode seguir em queda na direção dos suportes 12,72 ou 12,28. Teria sinal de repique altista fechando acima dos 14,12 mirando resistências em 14,98 ou 16,38.</t>
  </si>
  <si>
    <t>WEGE3 está em tendência de alta no longo prazo, teve uma correção no curto prazo, mas pode estar retomando sinal de altas. Acima dos 50,06 pode buscar 52,88 ou 55,16. Abaixo dos 49,18 retomaria sinal de realização mirando suportes em 48,03 ou 46,89.</t>
  </si>
  <si>
    <t>WIZC3 apesar de estar em tendência de baixa no longo prazo pela média de 200 dias, no curto prazo está com sinal de recuperação favorecendo repiques de alta. Acima dos 8 pode seguir repique altista na direção resistências nos 8,25 ou 8,6. Caso perca os 7,67 teria sinal de baixa projetando de 7,49 a 7,31.</t>
  </si>
  <si>
    <t>YDUQ3 está em tendência de alta pelas médias de 21 e 200 dias, mas começa a dar sinal de possível realização. Abaixo dos 10,81 poderia realizar na direção dos suportes 9,33 ou 8,61. Caso supere os 11,64 retomaria sinal de alta com projeções nos 13,06 ou 15,37.</t>
  </si>
  <si>
    <t>BDEF11 está em tendência de alta pelas médias de 21 e 200 dias e vai mantendo sinal de força altista. Acima dos 169,99 pode buscar projeções nos 171,82 ou 177,27. Teria sinal de realização na perda dos 168 mirando os 163 ou 160,27. O padrão de volume favorece a alta.</t>
  </si>
  <si>
    <t>DOLA11 está em tendência de alta pelas médias de 21 e 200 dias e vai mantendo sinal de força altista. Acima dos 10,42 pode buscar projeções nos 10,63 ou 10,98. Teria sinal de realização na perda dos 10,26 mirando os 10,07 ou 9,96.</t>
  </si>
  <si>
    <t>BBOV11 está em tendência de alta pelas médias de 21 e 200 dias e vai mantendo sinal de força altista. Acima dos 99,5 pode buscar projeções nos 102,03 ou 106,14. Teria sinal de realização na perda dos 97,24 mirando os 95,39 ou 94,12. O padrão de volume favorece a alta.</t>
  </si>
  <si>
    <t>SPBZ11 está em tendência de alta pelas médias de 21 e 200 dias e vai mantendo sinal de força altista. Acima dos 123,1 pode buscar projeções nos 124,36 ou 127,05. Teria sinal de realização na perda dos 120 mirando os 118,65 ou 117,3. O padrão de volume favorece a alta.</t>
  </si>
  <si>
    <t>AUVP11 está em tendência de alta pelas médias de 21 e 200 dias e vai mantendo sinal de força altista. Acima dos 134,29 pode buscar projeções nos 138,31 ou 144,83. Teria sinal de realização na perda dos 131,39 mirando os 127,77 ou 125,75. O padrão de volume favorece a alta.</t>
  </si>
  <si>
    <t>Etf Brad Bov</t>
  </si>
  <si>
    <t>BOVB11</t>
  </si>
  <si>
    <t>BOVB11 está em tendência de alta pelas médias de 21 e 200 dias e vai mantendo sinal de força altista. Acima dos 194 pode buscar projeções nos 198,57 ou 205,98. Teria sinal de realização na perda dos 189,59 mirando os 186,59 ou 184,3.</t>
  </si>
  <si>
    <t>COIN11 está em tendência de alta pelas médias de 21 e 200 dias e vai mantendo sinal de força altista. Acima dos 46,7 pode buscar projeções nos 50,06 ou 55,51. Teria sinal de realização na perda dos 45,9 mirando os 41,25 ou 39,56. O IFR sobrecomprado alerta realizações se perder 45,9.</t>
  </si>
  <si>
    <t>Etf BV Spyi</t>
  </si>
  <si>
    <t>SPYI11</t>
  </si>
  <si>
    <t>SPYI11 está em tendência de alta pelas médias de 21 e 200 dias e vai mantendo sinal de força altista. Acima dos 109,9 pode buscar projeções nos 112,54 ou 116,82. Teria sinal de realização na perda dos 108,4 mirando os 105,62 ou 104,29. O padrão de volume favorece a alta.</t>
  </si>
  <si>
    <t>QQQI11 está em tendência de alta pelas médias de 21 e 200 dias e vai mantendo sinal de força altista. Acima dos 99,55 pode buscar projeções nos 103,51 ou 109,93. Teria sinal de realização na perda dos 98,09 mirando os 93,13 ou 91,14. O padrão de volume favorece a alta. O IFR sobrecomprado alerta realizações se perder 98,09.</t>
  </si>
  <si>
    <t>BITH11 está em tendência de alta pelas médias de 21 e 200 dias e vai mantendo sinal de força altista. Acima dos 100,16 pode buscar projeções nos 108,49 ou 121,98. Teria sinal de realização na perda dos 97,27 mirando os 86,67 ou 82,5.</t>
  </si>
  <si>
    <t>ETHE11 está em tendência de alta pelas médias de 21 e 200 dias e vai mantendo sinal de força altista. Acima dos 41,49 pode buscar projeções nos 45,39 ou 51,71. Teria sinal de realização na perda dos 39,9 mirando os 35,17 ou 33,21.</t>
  </si>
  <si>
    <t>HASH11 está em tendência de alta pelas médias de 21 e 200 dias e vai mantendo sinal de força altista. Acima dos 58,27 pode buscar projeções nos 63,18 ou 71,13. Teria sinal de realização na perda dos 56,84 mirando os 50,32 ou 47,86. O IFR sobrecomprado alerta realizações se perder 56,84.</t>
  </si>
  <si>
    <t>CHIP11 está em tendência de alta pelas médias de 21 e 200 dias e vai mantendo sinal de força altista. Acima dos 39,88 pode buscar projeções nos 43,58 ou 49,58. Teria sinal de realização na perda dos 38,75 mirando os 33,88 ou 32,02. O padrão de volume favorece a alta. O IFR sobrecomprado alerta realizações se perder 38,75.</t>
  </si>
  <si>
    <t>WRLD11 está em tendência de alta pelas médias de 21 e 200 dias e vai mantendo sinal de força altista. Acima dos 149,53 pode buscar projeções nos 151,1 ou 154,25. Teria sinal de realização na perda dos 147,81 mirando os 146 ou 144,42. O padrão de volume favorece a alta.</t>
  </si>
  <si>
    <t>GPUS11 está em tendência de alta pelas médias de 21 e 200 dias e vai mantendo sinal de força altista. Acima dos 122,25 pode buscar projeções nos 125,58 ou 130,97. Teria sinal de realização na perda dos 120,13 mirando os 116,86 ou 115,19.</t>
  </si>
  <si>
    <t>UTLL11 está em tendência de alta pelas médias de 21 e 200 dias e vai mantendo sinal de força altista. Acima dos 126,83 pode buscar projeções nos 130 ou 135,4. Teria sinal de realização na perda dos 124,1 mirando os 121,26 ou 118,55.</t>
  </si>
  <si>
    <t>VWRA11 está em tendência de alta pelas médias de 21 e 200 dias e vai mantendo sinal de força altista. Acima dos 116 pode buscar projeções nos 118,47 ou 122,47. Teria sinal de realização na perda dos 113,83 mirando os 112 ou 110,76.</t>
  </si>
  <si>
    <t>IBIT39 está em tendência de alta pelas médias de 21 e 200 dias e vai mantendo sinal de força altista. Acima dos 84 pode buscar projeções nos 90,86 ou 101,97. Teria sinal de realização na perda dos 81,6 mirando os 72,89 ou 69,45.</t>
  </si>
  <si>
    <t>BOVA11 está em tendência de alta pelas médias de 21 e 200 dias e vai mantendo sinal de força altista. Acima dos 186,6 pode buscar projeções nos 191,49 ou 199,41. Teria sinal de realização na perda dos 181,88 mirando os 178,68 ou 176,23.</t>
  </si>
  <si>
    <t>Ishares Eqwe</t>
  </si>
  <si>
    <t>EWBZ11</t>
  </si>
  <si>
    <t>EWBZ11 está em tendência de alta pelas médias de 21 e 200 dias e vai mantendo sinal de força altista. Acima dos 132,84 pode buscar projeções nos 134,6 ou 138,63. Teria sinal de realização na perda dos 131,05 mirando os 128,07 ou 126,05. O padrão de volume favorece a alta.</t>
  </si>
  <si>
    <t>BIAU39 está em tendência de baixa pelas médias de 21 e 200 dias, mas começa a dar sinais de repiques de alta. Acima dos 102,54 teria sinal de repique altista mirando resistências nos 108 ou 112,46. Já uma perda dos 100,77 traria de volta o sinal de baixa projetando de 98,53 a 96,3.</t>
  </si>
  <si>
    <t>iShares MSCI Acwi (All Country World Index)</t>
  </si>
  <si>
    <t>BACW39</t>
  </si>
  <si>
    <t>BACW39 está em tendência de alta pelas médias de 21 e 200 dias e vai mantendo sinal de força altista. Acima dos 83,31 pode buscar projeções nos 84,29 ou 86,34. Teria sinal de realização na perda dos 82,35 mirando os 80,97 ou 79,94. O padrão de volume favorece a alta.</t>
  </si>
  <si>
    <t>BEWY39 está em tendência de alta pelas médias de 21 e 200 dias e vai mantendo sinal de força altista. Acima dos 123,35 pode buscar projeções nos 130,23 ou 141,37. Teria sinal de realização na perda dos 118,17 mirando os 112,21 ou 108,76. O padrão de volume favorece a alta.</t>
  </si>
  <si>
    <t>IVVB11 está em tendência de alta pelas médias de 21 e 200 dias e vai mantendo sinal de força altista. Acima dos 454,67 pode buscar projeções nos 469,08 ou 492,4. Teria sinal de realização na perda dos 447,17 mirando os 431,35 ou 424,14. O padrão de volume favorece a alta.</t>
  </si>
  <si>
    <t>BSLV39 está em tendência de baixa pelas médias de 21 e 200 dias, mas começa a dar sinais de repiques de alta. Acima dos 96,5 teria sinal de repique altista mirando resistências nos 104,77 ou 111,73. Já uma perda dos 93,5 traria de volta o sinal de baixa projetando de 90,01 a 86,53.</t>
  </si>
  <si>
    <t>SMAL11 apesar de estar em tendência de baixa no longo prazo pela média de 200 dias, no curto prazo está com sinal de recuperação favorecendo repiques de alta. Acima dos 113,66 pode seguir repique altista na direção resistências nos 117,15 ou 122,81. Caso perca os 111,18 teria sinal de baixa projetando de 108 a 106,25. O padrão de volume favorece a alta.</t>
  </si>
  <si>
    <t>DIVD11 está em tendência de alta pelas médias de 21 e 200 dias e vai mantendo sinal de força altista. Acima dos 64,6 pode buscar projeções nos 65,7 ou 67,78. Teria sinal de realização na perda dos 63,52 mirando os 62,33 ou 61,28.</t>
  </si>
  <si>
    <t>BOVV11 está em tendência de alta pelas médias de 21 e 200 dias e vai mantendo sinal de força altista. Acima dos 195,77 pode buscar projeções nos 200,88 ou 209,15. Teria sinal de realização na perda dos 190,76 mirando os 187,5 ou 184,94.</t>
  </si>
  <si>
    <t>DIVO11 está em tendência de alta pelas médias de 21 e 200 dias e vai mantendo sinal de força altista. Acima dos 133,55 pode buscar projeções nos 135,38 ou 139,44. Teria sinal de realização na perda dos 131,35 mirando os 128,8 ou 126,76. O padrão de volume favorece a alta.</t>
  </si>
  <si>
    <t>FIND11 está em tendência de alta pelas médias de 21 e 200 dias e vai mantendo sinal de força altista. Acima dos 196,37 pode buscar projeções nos 203,99 ou 216,33. Teria sinal de realização na perda dos 192,48 mirando os 184,03 ou 180,21. O padrão de volume favorece a alta.</t>
  </si>
  <si>
    <t>SMAC11 apesar de estar em tendência de baixa no longo prazo pela média de 200 dias, no curto prazo está com sinal de recuperação favorecendo repiques de alta. Acima dos 59 pode seguir repique altista na direção resistências nos 60,75 ou 63,59. Caso perca os 58,34 teria sinal de baixa projetando de 56,16 a 55,28.</t>
  </si>
  <si>
    <t>SPXR11 está em tendência de alta pelas médias de 21 e 200 dias e vai mantendo sinal de força altista. Acima dos 75,95 pode buscar projeções nos 77 ou 79. Teria sinal de realização na perda dos 75,21 mirando os 73,75 ou 72,74. O padrão de volume favorece a alta.</t>
  </si>
  <si>
    <t>SPXI11 está em tendência de alta pelas médias de 21 e 200 dias e vai mantendo sinal de força altista. Acima dos 55,48 pode buscar projeções nos 56,94 ou 59,31. Teria sinal de realização na perda dos 54,39 mirando os 53,11 ou 52,37. O padrão de volume favorece a alta.</t>
  </si>
  <si>
    <t>TECK11 está em tendência de alta pelas médias de 21 e 200 dias e vai mantendo sinal de força altista. Acima dos 131,19 pode buscar projeções nos 136,99 ou 146,39. Teria sinal de realização na perda dos 127,93 mirando os 121,79 ou 118,88. O padrão de volume favorece a alta.</t>
  </si>
  <si>
    <t>UTLI11 apesar de estar em tendência de baixa no longo prazo pela média de 200 dias, no curto prazo está com sinal de recuperação favorecendo repiques de alta. Acima dos 52,6 pode seguir repique altista na direção resistências nos 53,55 ou 55,5. Caso perca os 52,03 teria sinal de baixa projetando de 50,39 a 49,41.</t>
  </si>
  <si>
    <t>Nu Ibov Div</t>
  </si>
  <si>
    <t>NSDV11</t>
  </si>
  <si>
    <t>NSDV11 está em tendência de alta no longo prazo, teve uma correção no curto prazo, mas pode estar retomando sinal de altas. Acima dos 157,1 pode buscar 165,85 ou 174,56. Abaixo dos 154,36 retomaria sinal de realização mirando suportes em 151,74 ou 147,38.</t>
  </si>
  <si>
    <t>HIGH11 apesar de estar em tendência de baixa no longo prazo pela média de 200 dias, no curto prazo está com sinal de recuperação favorecendo repiques de alta. Acima dos 88,84 pode seguir repique altista na direção resistências nos 93,41 ou 100,81. Caso perca os 86,84 teria sinal de baixa projetando de 81,44 a 79,15. O padrão de volume favorece a alta. O IFR sobrecomprado alerta realizações se perder 86,84.</t>
  </si>
  <si>
    <t>IBOB11 está em tendência de alta pelas médias de 21 e 200 dias e vai mantendo sinal de força altista. Acima dos 155,94 pode buscar projeções nos 159,73 ou 165,87. Teria sinal de realização na perda dos 152,2 mirando os 149,8 ou 147,9.</t>
  </si>
  <si>
    <t>QBTC11 está em tendência de alta pelas médias de 21 e 200 dias e vai mantendo sinal de força altista. Acima dos 26,87 pode buscar projeções nos 29,03 ou 32,53. Teria sinal de realização na perda dos 25,89 mirando os 23,37 ou 22,28.</t>
  </si>
  <si>
    <t>Trd Spx Usd Ci</t>
  </si>
  <si>
    <t>SPXU11</t>
  </si>
  <si>
    <t>SPXU11 está em tendência de alta pelas médias de 21 e 200 dias e vai mantendo sinal de força altista. Acima dos 17,18 pode buscar projeções nos 18,01 ou 19,01. Teria sinal de realização na perda dos 17 mirando os 16,38 ou 15,87.</t>
  </si>
  <si>
    <t>ACWI11 está em tendência de alta pelas médias de 21 e 200 dias e vai mantendo sinal de força altista. Acima dos 17,49 pode buscar projeções nos 17,87 ou 18,4. Teria sinal de realização na perda dos 17,29 mirando os 17 ou 16,73.</t>
  </si>
  <si>
    <t>BOVX11 está em tendência de alta pelas médias de 21 e 200 dias e vai mantendo sinal de força altista. Acima dos 19,47 pode buscar projeções nos 19,97 ou 20,79. Teria sinal de realização na perda dos 18,98 mirando os 18,65 ou 18,39. O padrão de volume favorece a alta.</t>
  </si>
  <si>
    <t>NASD11 está em tendência de alta pelas médias de 21 e 200 dias e vai mantendo sinal de força altista. Acima dos 22,28 pode buscar projeções nos 23,28 ou 24,9. Teria sinal de realização na perda dos 21,93 mirando os 20,66 ou 20,15. O padrão de volume favorece a alta. O IFR sobrecomprado alerta realizações se perder 21,93.</t>
  </si>
  <si>
    <t>GOLD11 está em tendência de baixa pelas médias de 21 e 200 dias, mas começa a dar sinais de repiques de alta. Acima dos 22,64 teria sinal de repique altista mirando resistências nos 23,92 ou 24,97. Já uma perda dos 22,22 traria de volta o sinal de baixa projetando de 21,69 a 21,16.</t>
  </si>
  <si>
    <t>GOLX11 está em tendência de baixa pelas médias de 21 e 200 dias, mas começa a dar sinais de repiques de alta. Acima dos 50,11 teria sinal de repique altista mirando resistências nos 55,24 ou 58,97. Já uma perda dos 49,19 traria de volta o sinal de baixa projetando de 47,32 a 45,45.</t>
  </si>
  <si>
    <t>UTEC11 está em tendência de alta pelas médias de 21 e 200 dias e vai mantendo sinal de força altista. Acima dos 31,6 pode buscar projeções nos 33,31 ou 36,09. Teria sinal de realização na perda dos 31,11 mirando os 28,82 ou 27,96. O padrão de volume favorece a alta. O IFR sobrecomprado alerta realizações se perder 31,11.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</si>
</sst>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W12" sqref="W12"/>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152</v>
      </c>
      <c r="X3" s="50">
        <f>X7-X10</f>
        <v>84</v>
      </c>
      <c r="Y3" s="51">
        <f>W3/(X3+W3)</f>
        <v>0.64406779661016944</v>
      </c>
      <c r="Z3" s="35" t="s">
        <v>11</v>
      </c>
    </row>
    <row r="4" spans="2:28" ht="15" customHeight="1" x14ac:dyDescent="0.25">
      <c r="B4" s="3"/>
      <c r="C4" s="26"/>
      <c r="D4" s="27"/>
      <c r="E4" s="27"/>
      <c r="F4" s="27"/>
      <c r="G4" s="27"/>
      <c r="H4" s="27"/>
      <c r="I4" s="27"/>
      <c r="J4" s="27"/>
      <c r="K4" s="27"/>
      <c r="L4" s="27"/>
      <c r="M4" s="27"/>
      <c r="N4" s="27"/>
      <c r="O4" s="28"/>
      <c r="P4" s="53"/>
      <c r="Q4" s="27"/>
      <c r="R4" s="29"/>
      <c r="S4" s="20"/>
      <c r="Y4" s="52">
        <f>U10</f>
        <v>0.55813953488372092</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176</v>
      </c>
      <c r="X7" s="33">
        <f>COUNTIF($Q$17:$Q$352,"Baixa")</f>
        <v>103</v>
      </c>
      <c r="Y7" s="33"/>
      <c r="Z7" s="33">
        <f>W7+X7</f>
        <v>279</v>
      </c>
    </row>
    <row r="8" spans="2:28" ht="15" customHeight="1" x14ac:dyDescent="0.25">
      <c r="B8" s="3"/>
      <c r="C8" s="26"/>
      <c r="D8" s="27"/>
      <c r="E8" s="27"/>
      <c r="F8" s="27"/>
      <c r="G8" s="27"/>
      <c r="H8" s="27"/>
      <c r="I8" s="27"/>
      <c r="J8" s="27"/>
      <c r="K8" s="27"/>
      <c r="L8" s="27"/>
      <c r="M8" s="27"/>
      <c r="N8" s="27"/>
      <c r="O8" s="28"/>
      <c r="P8" s="53"/>
      <c r="Q8" s="27"/>
      <c r="R8" s="29"/>
      <c r="S8" s="20"/>
      <c r="W8" s="34">
        <f>W7/Z7</f>
        <v>0.63082437275985659</v>
      </c>
      <c r="X8" s="34">
        <f>X7/Z7</f>
        <v>0.36917562724014336</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43</v>
      </c>
      <c r="V9" s="49" t="s">
        <v>14</v>
      </c>
      <c r="W9" s="45">
        <f>SUMIF(D17:D352,"=*34*",E17:E352)/U9</f>
        <v>5.8837209302325579</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0.55813953488372092</v>
      </c>
      <c r="V10" s="44" t="s">
        <v>9</v>
      </c>
      <c r="W10" s="47">
        <f>COUNTIFS(D17:D352,"=*34*",Q17:Q352,"Alta")</f>
        <v>24</v>
      </c>
      <c r="X10" s="48">
        <f>U9-W10</f>
        <v>19</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46297</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baixa pelas médias de 21 e 200 dias, mas começa a dar sinais de repiques de alta. Acima dos 16,9 teria sinal de repique altista mirando resistências nos 18,93 ou 20,58. Já uma perda dos 16,25 traria de volta o sinal de baixa projetando de 15,42 a 14,59.</v>
      </c>
    </row>
    <row r="17" spans="2:260" s="12" customFormat="1" ht="65.099999999999994" customHeight="1" x14ac:dyDescent="0.25">
      <c r="B17" s="3"/>
      <c r="C17" s="9" t="s">
        <v>24</v>
      </c>
      <c r="D17" s="16" t="s">
        <v>25</v>
      </c>
      <c r="E17" s="16">
        <v>3</v>
      </c>
      <c r="F17" s="15">
        <v>10.17</v>
      </c>
      <c r="G17" s="15">
        <v>8.2200000000000006</v>
      </c>
      <c r="H17" s="15">
        <v>6.27</v>
      </c>
      <c r="I17" s="14"/>
      <c r="J17" s="15">
        <v>10.44</v>
      </c>
      <c r="K17" s="15">
        <v>14.33</v>
      </c>
      <c r="L17" s="15">
        <v>20.63</v>
      </c>
      <c r="M17" s="54"/>
      <c r="N17" s="15">
        <v>46.855776513999999</v>
      </c>
      <c r="O17" s="15">
        <v>21.437789809999998</v>
      </c>
      <c r="P17" s="15" t="s">
        <v>26</v>
      </c>
      <c r="Q17" s="16" t="s">
        <v>26</v>
      </c>
      <c r="R17" s="37" t="s">
        <v>555</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7</v>
      </c>
      <c r="F18" s="14">
        <v>25.43</v>
      </c>
      <c r="G18" s="14">
        <v>24.19</v>
      </c>
      <c r="H18" s="14">
        <v>22.95</v>
      </c>
      <c r="I18" s="14"/>
      <c r="J18" s="14">
        <v>26.11</v>
      </c>
      <c r="K18" s="14">
        <v>28.58</v>
      </c>
      <c r="L18" s="14">
        <v>32.58</v>
      </c>
      <c r="M18" s="54"/>
      <c r="N18" s="14">
        <v>65.627819944999999</v>
      </c>
      <c r="O18" s="31">
        <v>13.743513141999999</v>
      </c>
      <c r="P18" s="31" t="s">
        <v>27</v>
      </c>
      <c r="Q18" s="17" t="s">
        <v>27</v>
      </c>
      <c r="R18" s="38" t="s">
        <v>556</v>
      </c>
      <c r="S18" s="10"/>
      <c r="T18" s="11"/>
      <c r="U18" s="11"/>
      <c r="V18" s="11"/>
      <c r="W18" s="36">
        <f>SUM(E17:E352)/X18</f>
        <v>5.946996466431095</v>
      </c>
      <c r="X18" s="11">
        <f>COUNT(E17:E352)</f>
        <v>283</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10</v>
      </c>
      <c r="F19" s="15">
        <v>390.5</v>
      </c>
      <c r="G19" s="15">
        <v>346.11</v>
      </c>
      <c r="H19" s="15">
        <v>301.73</v>
      </c>
      <c r="I19" s="14"/>
      <c r="J19" s="15">
        <v>416.13</v>
      </c>
      <c r="K19" s="15">
        <v>504.89</v>
      </c>
      <c r="L19" s="15">
        <v>648.52</v>
      </c>
      <c r="M19" s="54"/>
      <c r="N19" s="15">
        <v>73.285303515999999</v>
      </c>
      <c r="O19" s="15">
        <v>31.356044177000001</v>
      </c>
      <c r="P19" s="15" t="s">
        <v>27</v>
      </c>
      <c r="Q19" s="16" t="s">
        <v>27</v>
      </c>
      <c r="R19" s="37" t="s">
        <v>557</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32</v>
      </c>
      <c r="D20" s="17" t="s">
        <v>33</v>
      </c>
      <c r="E20" s="17">
        <v>0</v>
      </c>
      <c r="F20" s="14">
        <v>19.91</v>
      </c>
      <c r="G20" s="14">
        <v>17.68</v>
      </c>
      <c r="H20" s="14">
        <v>15.45</v>
      </c>
      <c r="I20" s="14"/>
      <c r="J20" s="14">
        <v>20.3</v>
      </c>
      <c r="K20" s="14">
        <v>24.75</v>
      </c>
      <c r="L20" s="14">
        <v>31.96</v>
      </c>
      <c r="M20" s="54"/>
      <c r="N20" s="14">
        <v>38.568228707999999</v>
      </c>
      <c r="O20" s="31">
        <v>4.9473610194999997</v>
      </c>
      <c r="P20" s="31" t="s">
        <v>26</v>
      </c>
      <c r="Q20" s="17" t="s">
        <v>26</v>
      </c>
      <c r="R20" s="38" t="s">
        <v>558</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521</v>
      </c>
      <c r="D21" s="16" t="s">
        <v>522</v>
      </c>
      <c r="E21" s="16">
        <v>4</v>
      </c>
      <c r="F21" s="15">
        <v>5.2</v>
      </c>
      <c r="G21" s="15">
        <v>4.76</v>
      </c>
      <c r="H21" s="15">
        <v>4.32</v>
      </c>
      <c r="I21" s="14"/>
      <c r="J21" s="15">
        <v>5.45</v>
      </c>
      <c r="K21" s="15">
        <v>6.32</v>
      </c>
      <c r="L21" s="15">
        <v>7.74</v>
      </c>
      <c r="M21" s="54"/>
      <c r="N21" s="15">
        <v>69.721807304999999</v>
      </c>
      <c r="O21" s="15">
        <v>3.0272772380999999</v>
      </c>
      <c r="P21" s="15" t="s">
        <v>26</v>
      </c>
      <c r="Q21" s="16" t="s">
        <v>27</v>
      </c>
      <c r="R21" s="37" t="s">
        <v>559</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34</v>
      </c>
      <c r="D22" s="17" t="s">
        <v>35</v>
      </c>
      <c r="E22" s="17">
        <v>10</v>
      </c>
      <c r="F22" s="14">
        <v>29.13</v>
      </c>
      <c r="G22" s="14">
        <v>27.55</v>
      </c>
      <c r="H22" s="14">
        <v>25.98</v>
      </c>
      <c r="I22" s="14"/>
      <c r="J22" s="14">
        <v>29.76</v>
      </c>
      <c r="K22" s="14">
        <v>32.9</v>
      </c>
      <c r="L22" s="14">
        <v>37.99</v>
      </c>
      <c r="M22" s="54"/>
      <c r="N22" s="14">
        <v>68.746093748000007</v>
      </c>
      <c r="O22" s="31">
        <v>158.51192529000002</v>
      </c>
      <c r="P22" s="31" t="s">
        <v>27</v>
      </c>
      <c r="Q22" s="17" t="s">
        <v>27</v>
      </c>
      <c r="R22" s="38" t="s">
        <v>560</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36</v>
      </c>
      <c r="D23" s="16" t="s">
        <v>37</v>
      </c>
      <c r="E23" s="16">
        <v>10</v>
      </c>
      <c r="F23" s="15">
        <v>14.19</v>
      </c>
      <c r="G23" s="15">
        <v>12.84</v>
      </c>
      <c r="H23" s="15">
        <v>11.5</v>
      </c>
      <c r="I23" s="14"/>
      <c r="J23" s="15">
        <v>14.65</v>
      </c>
      <c r="K23" s="15">
        <v>17.329999999999998</v>
      </c>
      <c r="L23" s="15">
        <v>21.68</v>
      </c>
      <c r="M23" s="54"/>
      <c r="N23" s="15">
        <v>67.540085343000001</v>
      </c>
      <c r="O23" s="15">
        <v>33.239389095</v>
      </c>
      <c r="P23" s="15" t="s">
        <v>27</v>
      </c>
      <c r="Q23" s="16" t="s">
        <v>27</v>
      </c>
      <c r="R23" s="37" t="s">
        <v>561</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38</v>
      </c>
      <c r="D24" s="17" t="s">
        <v>39</v>
      </c>
      <c r="E24" s="17">
        <v>4</v>
      </c>
      <c r="F24" s="14">
        <v>146.4</v>
      </c>
      <c r="G24" s="14">
        <v>137</v>
      </c>
      <c r="H24" s="14">
        <v>127.6</v>
      </c>
      <c r="I24" s="14"/>
      <c r="J24" s="14">
        <v>153</v>
      </c>
      <c r="K24" s="14">
        <v>171.79</v>
      </c>
      <c r="L24" s="14">
        <v>202.19</v>
      </c>
      <c r="M24" s="54"/>
      <c r="N24" s="14">
        <v>46.897369572999999</v>
      </c>
      <c r="O24" s="31">
        <v>48.682017211999998</v>
      </c>
      <c r="P24" s="31" t="s">
        <v>27</v>
      </c>
      <c r="Q24" s="17" t="s">
        <v>26</v>
      </c>
      <c r="R24" s="38" t="s">
        <v>562</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40</v>
      </c>
      <c r="D25" s="16" t="s">
        <v>41</v>
      </c>
      <c r="E25" s="16">
        <v>3</v>
      </c>
      <c r="F25" s="15">
        <v>32.1</v>
      </c>
      <c r="G25" s="15">
        <v>31.01</v>
      </c>
      <c r="H25" s="15">
        <v>29.92</v>
      </c>
      <c r="I25" s="14"/>
      <c r="J25" s="15">
        <v>32.79</v>
      </c>
      <c r="K25" s="15">
        <v>34.96</v>
      </c>
      <c r="L25" s="15">
        <v>38.479999999999997</v>
      </c>
      <c r="M25" s="54"/>
      <c r="N25" s="15">
        <v>52.528815770000001</v>
      </c>
      <c r="O25" s="15">
        <v>35.581354333</v>
      </c>
      <c r="P25" s="15" t="s">
        <v>26</v>
      </c>
      <c r="Q25" s="16" t="s">
        <v>26</v>
      </c>
      <c r="R25" s="37" t="s">
        <v>563</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42</v>
      </c>
      <c r="D26" s="17" t="s">
        <v>43</v>
      </c>
      <c r="E26" s="17">
        <v>9</v>
      </c>
      <c r="F26" s="14">
        <v>64.09</v>
      </c>
      <c r="G26" s="14">
        <v>59.5</v>
      </c>
      <c r="H26" s="14">
        <v>54.91</v>
      </c>
      <c r="I26" s="14"/>
      <c r="J26" s="14">
        <v>66.81</v>
      </c>
      <c r="K26" s="14">
        <v>75.98</v>
      </c>
      <c r="L26" s="14">
        <v>90.82</v>
      </c>
      <c r="M26" s="54"/>
      <c r="N26" s="14">
        <v>52.091871539000003</v>
      </c>
      <c r="O26" s="31">
        <v>41.410315410000003</v>
      </c>
      <c r="P26" s="31" t="s">
        <v>27</v>
      </c>
      <c r="Q26" s="17" t="s">
        <v>27</v>
      </c>
      <c r="R26" s="38" t="s">
        <v>564</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44</v>
      </c>
      <c r="D27" s="16" t="s">
        <v>45</v>
      </c>
      <c r="E27" s="16">
        <v>6</v>
      </c>
      <c r="F27" s="15">
        <v>15.23</v>
      </c>
      <c r="G27" s="15">
        <v>14.53</v>
      </c>
      <c r="H27" s="15">
        <v>13.83</v>
      </c>
      <c r="I27" s="14"/>
      <c r="J27" s="15">
        <v>15.45</v>
      </c>
      <c r="K27" s="15">
        <v>16.84</v>
      </c>
      <c r="L27" s="15">
        <v>19.079999999999998</v>
      </c>
      <c r="M27" s="54"/>
      <c r="N27" s="15">
        <v>51.618814716999999</v>
      </c>
      <c r="O27" s="15">
        <v>382.51391343</v>
      </c>
      <c r="P27" s="15" t="s">
        <v>27</v>
      </c>
      <c r="Q27" s="16" t="s">
        <v>26</v>
      </c>
      <c r="R27" s="37" t="s">
        <v>565</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46</v>
      </c>
      <c r="D28" s="17" t="s">
        <v>47</v>
      </c>
      <c r="E28" s="17">
        <v>7</v>
      </c>
      <c r="F28" s="14">
        <v>5.22</v>
      </c>
      <c r="G28" s="14">
        <v>4.5</v>
      </c>
      <c r="H28" s="14">
        <v>3.79</v>
      </c>
      <c r="I28" s="14"/>
      <c r="J28" s="14">
        <v>5.68</v>
      </c>
      <c r="K28" s="14">
        <v>7.1</v>
      </c>
      <c r="L28" s="14">
        <v>9.41</v>
      </c>
      <c r="M28" s="54"/>
      <c r="N28" s="14">
        <v>56.358603318</v>
      </c>
      <c r="O28" s="31">
        <v>7.3092962857000003</v>
      </c>
      <c r="P28" s="31" t="s">
        <v>27</v>
      </c>
      <c r="Q28" s="17" t="s">
        <v>27</v>
      </c>
      <c r="R28" s="38" t="s">
        <v>566</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48</v>
      </c>
      <c r="D29" s="16" t="s">
        <v>49</v>
      </c>
      <c r="E29" s="16">
        <v>7</v>
      </c>
      <c r="F29" s="15">
        <v>2.94</v>
      </c>
      <c r="G29" s="15">
        <v>2.5</v>
      </c>
      <c r="H29" s="15">
        <v>2.06</v>
      </c>
      <c r="I29" s="14"/>
      <c r="J29" s="15">
        <v>3.1</v>
      </c>
      <c r="K29" s="15">
        <v>3.97</v>
      </c>
      <c r="L29" s="15">
        <v>5.38</v>
      </c>
      <c r="M29" s="54"/>
      <c r="N29" s="15">
        <v>67.900450516999996</v>
      </c>
      <c r="O29" s="15">
        <v>16.767545286000001</v>
      </c>
      <c r="P29" s="15" t="s">
        <v>26</v>
      </c>
      <c r="Q29" s="16" t="s">
        <v>27</v>
      </c>
      <c r="R29" s="37" t="s">
        <v>567</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50</v>
      </c>
      <c r="D30" s="17" t="s">
        <v>51</v>
      </c>
      <c r="E30" s="17">
        <v>7</v>
      </c>
      <c r="F30" s="14">
        <v>85.29</v>
      </c>
      <c r="G30" s="14">
        <v>79.55</v>
      </c>
      <c r="H30" s="14">
        <v>73.81</v>
      </c>
      <c r="I30" s="14"/>
      <c r="J30" s="14">
        <v>89.4</v>
      </c>
      <c r="K30" s="14">
        <v>100.87</v>
      </c>
      <c r="L30" s="14">
        <v>119.44</v>
      </c>
      <c r="M30" s="54"/>
      <c r="N30" s="14">
        <v>52.333751685000003</v>
      </c>
      <c r="O30" s="31">
        <v>25.893709218000001</v>
      </c>
      <c r="P30" s="31" t="s">
        <v>27</v>
      </c>
      <c r="Q30" s="17" t="s">
        <v>27</v>
      </c>
      <c r="R30" s="38" t="s">
        <v>568</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569</v>
      </c>
      <c r="D31" s="16" t="s">
        <v>570</v>
      </c>
      <c r="E31" s="16">
        <v>10</v>
      </c>
      <c r="F31" s="15">
        <v>267.70999999999998</v>
      </c>
      <c r="G31" s="15">
        <v>215.32</v>
      </c>
      <c r="H31" s="15">
        <v>162.94</v>
      </c>
      <c r="I31" s="14"/>
      <c r="J31" s="15">
        <v>278.39999999999998</v>
      </c>
      <c r="K31" s="15">
        <v>383.16</v>
      </c>
      <c r="L31" s="15">
        <v>552.69000000000005</v>
      </c>
      <c r="M31" s="54"/>
      <c r="N31" s="15">
        <v>76.572754473000003</v>
      </c>
      <c r="O31" s="15">
        <v>1.9241236176000001</v>
      </c>
      <c r="P31" s="15" t="s">
        <v>27</v>
      </c>
      <c r="Q31" s="16" t="s">
        <v>27</v>
      </c>
      <c r="R31" s="37" t="s">
        <v>571</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52</v>
      </c>
      <c r="D32" s="17" t="s">
        <v>53</v>
      </c>
      <c r="E32" s="17">
        <v>9</v>
      </c>
      <c r="F32" s="14">
        <v>4.17</v>
      </c>
      <c r="G32" s="14">
        <v>3.52</v>
      </c>
      <c r="H32" s="14">
        <v>2.87</v>
      </c>
      <c r="I32" s="14"/>
      <c r="J32" s="14">
        <v>4.75</v>
      </c>
      <c r="K32" s="14">
        <v>6.04</v>
      </c>
      <c r="L32" s="14">
        <v>8.1300000000000008</v>
      </c>
      <c r="M32" s="54"/>
      <c r="N32" s="14">
        <v>59.744273339999999</v>
      </c>
      <c r="O32" s="31">
        <v>5.2793327142999997</v>
      </c>
      <c r="P32" s="31" t="s">
        <v>27</v>
      </c>
      <c r="Q32" s="17" t="s">
        <v>27</v>
      </c>
      <c r="R32" s="38" t="s">
        <v>572</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464</v>
      </c>
      <c r="D33" s="16" t="s">
        <v>465</v>
      </c>
      <c r="E33" s="16">
        <v>10</v>
      </c>
      <c r="F33" s="15">
        <v>169.79</v>
      </c>
      <c r="G33" s="15">
        <v>155.16999999999999</v>
      </c>
      <c r="H33" s="15">
        <v>140.55000000000001</v>
      </c>
      <c r="I33" s="14"/>
      <c r="J33" s="15">
        <v>174.78</v>
      </c>
      <c r="K33" s="15">
        <v>204.01</v>
      </c>
      <c r="L33" s="15">
        <v>251.32</v>
      </c>
      <c r="M33" s="54"/>
      <c r="N33" s="15">
        <v>68.957788519000005</v>
      </c>
      <c r="O33" s="15">
        <v>6.1438745152000003</v>
      </c>
      <c r="P33" s="15" t="s">
        <v>27</v>
      </c>
      <c r="Q33" s="16" t="s">
        <v>27</v>
      </c>
      <c r="R33" s="37" t="s">
        <v>573</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54</v>
      </c>
      <c r="D34" s="17" t="s">
        <v>55</v>
      </c>
      <c r="E34" s="17">
        <v>10</v>
      </c>
      <c r="F34" s="14">
        <v>10.88</v>
      </c>
      <c r="G34" s="14">
        <v>9.68</v>
      </c>
      <c r="H34" s="14">
        <v>8.48</v>
      </c>
      <c r="I34" s="14"/>
      <c r="J34" s="14">
        <v>11.46</v>
      </c>
      <c r="K34" s="14">
        <v>13.85</v>
      </c>
      <c r="L34" s="14">
        <v>17.72</v>
      </c>
      <c r="M34" s="54"/>
      <c r="N34" s="14">
        <v>79.146615057000005</v>
      </c>
      <c r="O34" s="31">
        <v>130.00603022999999</v>
      </c>
      <c r="P34" s="31" t="s">
        <v>27</v>
      </c>
      <c r="Q34" s="17" t="s">
        <v>27</v>
      </c>
      <c r="R34" s="38" t="s">
        <v>574</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56</v>
      </c>
      <c r="D35" s="16" t="s">
        <v>57</v>
      </c>
      <c r="E35" s="16">
        <v>5</v>
      </c>
      <c r="F35" s="15">
        <v>134</v>
      </c>
      <c r="G35" s="15">
        <v>109.64</v>
      </c>
      <c r="H35" s="15">
        <v>85.28</v>
      </c>
      <c r="I35" s="14"/>
      <c r="J35" s="15">
        <v>138.9</v>
      </c>
      <c r="K35" s="15">
        <v>187.61</v>
      </c>
      <c r="L35" s="15">
        <v>266.45</v>
      </c>
      <c r="M35" s="54"/>
      <c r="N35" s="15">
        <v>40.259412417999997</v>
      </c>
      <c r="O35" s="15">
        <v>125.00815156</v>
      </c>
      <c r="P35" s="15" t="s">
        <v>27</v>
      </c>
      <c r="Q35" s="16" t="s">
        <v>26</v>
      </c>
      <c r="R35" s="37" t="s">
        <v>575</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58</v>
      </c>
      <c r="D36" s="17" t="s">
        <v>59</v>
      </c>
      <c r="E36" s="17">
        <v>10</v>
      </c>
      <c r="F36" s="14">
        <v>12.92</v>
      </c>
      <c r="G36" s="14">
        <v>11.9</v>
      </c>
      <c r="H36" s="14">
        <v>10.88</v>
      </c>
      <c r="I36" s="14"/>
      <c r="J36" s="14">
        <v>13.28</v>
      </c>
      <c r="K36" s="14">
        <v>15.31</v>
      </c>
      <c r="L36" s="14">
        <v>18.61</v>
      </c>
      <c r="M36" s="54"/>
      <c r="N36" s="14">
        <v>71.748069543</v>
      </c>
      <c r="O36" s="31">
        <v>39.344108286000001</v>
      </c>
      <c r="P36" s="31" t="s">
        <v>27</v>
      </c>
      <c r="Q36" s="17" t="s">
        <v>27</v>
      </c>
      <c r="R36" s="38" t="s">
        <v>576</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60</v>
      </c>
      <c r="D37" s="16" t="s">
        <v>61</v>
      </c>
      <c r="E37" s="16">
        <v>7</v>
      </c>
      <c r="F37" s="15">
        <v>54.4</v>
      </c>
      <c r="G37" s="15">
        <v>51.73</v>
      </c>
      <c r="H37" s="15">
        <v>49.06</v>
      </c>
      <c r="I37" s="14"/>
      <c r="J37" s="15">
        <v>57.27</v>
      </c>
      <c r="K37" s="15">
        <v>62.6</v>
      </c>
      <c r="L37" s="15">
        <v>71.23</v>
      </c>
      <c r="M37" s="54"/>
      <c r="N37" s="15">
        <v>56.533070688000002</v>
      </c>
      <c r="O37" s="15">
        <v>787.1957812899999</v>
      </c>
      <c r="P37" s="15" t="s">
        <v>27</v>
      </c>
      <c r="Q37" s="16" t="s">
        <v>27</v>
      </c>
      <c r="R37" s="37" t="s">
        <v>577</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60</v>
      </c>
      <c r="D38" s="17" t="s">
        <v>62</v>
      </c>
      <c r="E38" s="17">
        <v>4</v>
      </c>
      <c r="F38" s="14">
        <v>54.89</v>
      </c>
      <c r="G38" s="14">
        <v>52.01</v>
      </c>
      <c r="H38" s="14">
        <v>49.13</v>
      </c>
      <c r="I38" s="14"/>
      <c r="J38" s="14">
        <v>57.33</v>
      </c>
      <c r="K38" s="14">
        <v>63.08</v>
      </c>
      <c r="L38" s="14">
        <v>72.400000000000006</v>
      </c>
      <c r="M38" s="54"/>
      <c r="N38" s="14">
        <v>55.144919385000001</v>
      </c>
      <c r="O38" s="31">
        <v>131.25404581000001</v>
      </c>
      <c r="P38" s="31" t="s">
        <v>26</v>
      </c>
      <c r="Q38" s="17" t="s">
        <v>27</v>
      </c>
      <c r="R38" s="38" t="s">
        <v>578</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63</v>
      </c>
      <c r="D39" s="16" t="s">
        <v>64</v>
      </c>
      <c r="E39" s="16">
        <v>3</v>
      </c>
      <c r="F39" s="15">
        <v>6.63</v>
      </c>
      <c r="G39" s="15">
        <v>2.37</v>
      </c>
      <c r="H39" s="15">
        <v>-1.87</v>
      </c>
      <c r="I39" s="14"/>
      <c r="J39" s="15">
        <v>7.03</v>
      </c>
      <c r="K39" s="15">
        <v>15.53</v>
      </c>
      <c r="L39" s="15">
        <v>29.3</v>
      </c>
      <c r="M39" s="54"/>
      <c r="N39" s="15">
        <v>45.443602994999999</v>
      </c>
      <c r="O39" s="15">
        <v>7.5028900476000002</v>
      </c>
      <c r="P39" s="15" t="s">
        <v>27</v>
      </c>
      <c r="Q39" s="16" t="s">
        <v>26</v>
      </c>
      <c r="R39" s="37" t="s">
        <v>579</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476</v>
      </c>
      <c r="D40" s="17" t="s">
        <v>477</v>
      </c>
      <c r="E40" s="17">
        <v>4</v>
      </c>
      <c r="F40" s="14">
        <v>17.850000000000001</v>
      </c>
      <c r="G40" s="14">
        <v>14.68</v>
      </c>
      <c r="H40" s="14">
        <v>11.52</v>
      </c>
      <c r="I40" s="14"/>
      <c r="J40" s="14">
        <v>20.29</v>
      </c>
      <c r="K40" s="14">
        <v>26.61</v>
      </c>
      <c r="L40" s="14">
        <v>36.840000000000003</v>
      </c>
      <c r="M40" s="54"/>
      <c r="N40" s="14">
        <v>55.421709643</v>
      </c>
      <c r="O40" s="31">
        <v>2.4829184286000001</v>
      </c>
      <c r="P40" s="31" t="s">
        <v>26</v>
      </c>
      <c r="Q40" s="17" t="s">
        <v>27</v>
      </c>
      <c r="R40" s="38" t="s">
        <v>580</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65</v>
      </c>
      <c r="D41" s="16" t="s">
        <v>66</v>
      </c>
      <c r="E41" s="16">
        <v>7</v>
      </c>
      <c r="F41" s="15">
        <v>17.399999999999999</v>
      </c>
      <c r="G41" s="15">
        <v>15.56</v>
      </c>
      <c r="H41" s="15">
        <v>13.73</v>
      </c>
      <c r="I41" s="14"/>
      <c r="J41" s="15">
        <v>19.13</v>
      </c>
      <c r="K41" s="15">
        <v>22.79</v>
      </c>
      <c r="L41" s="15">
        <v>28.72</v>
      </c>
      <c r="M41" s="54"/>
      <c r="N41" s="15">
        <v>71.775609993000003</v>
      </c>
      <c r="O41" s="15">
        <v>72.934772570999996</v>
      </c>
      <c r="P41" s="15" t="s">
        <v>26</v>
      </c>
      <c r="Q41" s="16" t="s">
        <v>27</v>
      </c>
      <c r="R41" s="37" t="s">
        <v>581</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67</v>
      </c>
      <c r="D42" s="17" t="s">
        <v>68</v>
      </c>
      <c r="E42" s="17">
        <v>9</v>
      </c>
      <c r="F42" s="14">
        <v>18.11</v>
      </c>
      <c r="G42" s="14">
        <v>16.63</v>
      </c>
      <c r="H42" s="14">
        <v>15.16</v>
      </c>
      <c r="I42" s="14"/>
      <c r="J42" s="14">
        <v>18.600000000000001</v>
      </c>
      <c r="K42" s="14">
        <v>21.54</v>
      </c>
      <c r="L42" s="14">
        <v>26.32</v>
      </c>
      <c r="M42" s="54"/>
      <c r="N42" s="14">
        <v>72.856460405999997</v>
      </c>
      <c r="O42" s="31">
        <v>791.6236361</v>
      </c>
      <c r="P42" s="31" t="s">
        <v>27</v>
      </c>
      <c r="Q42" s="17" t="s">
        <v>27</v>
      </c>
      <c r="R42" s="38" t="s">
        <v>582</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69</v>
      </c>
      <c r="D43" s="16" t="s">
        <v>70</v>
      </c>
      <c r="E43" s="16">
        <v>10</v>
      </c>
      <c r="F43" s="15">
        <v>6.26</v>
      </c>
      <c r="G43" s="15">
        <v>5.7</v>
      </c>
      <c r="H43" s="15">
        <v>5.15</v>
      </c>
      <c r="I43" s="14"/>
      <c r="J43" s="15">
        <v>6.52</v>
      </c>
      <c r="K43" s="15">
        <v>7.62</v>
      </c>
      <c r="L43" s="15">
        <v>9.42</v>
      </c>
      <c r="M43" s="54"/>
      <c r="N43" s="15">
        <v>78.980037441999997</v>
      </c>
      <c r="O43" s="15">
        <v>9.6299263333000003</v>
      </c>
      <c r="P43" s="15" t="s">
        <v>27</v>
      </c>
      <c r="Q43" s="16" t="s">
        <v>27</v>
      </c>
      <c r="R43" s="37" t="s">
        <v>583</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523</v>
      </c>
      <c r="D44" s="17" t="s">
        <v>524</v>
      </c>
      <c r="E44" s="17">
        <v>0</v>
      </c>
      <c r="F44" s="14">
        <v>68.849999999999994</v>
      </c>
      <c r="G44" s="14">
        <v>62.32</v>
      </c>
      <c r="H44" s="14">
        <v>55.79</v>
      </c>
      <c r="I44" s="14"/>
      <c r="J44" s="14">
        <v>70.45</v>
      </c>
      <c r="K44" s="14">
        <v>83.5</v>
      </c>
      <c r="L44" s="14">
        <v>104.63</v>
      </c>
      <c r="M44" s="54"/>
      <c r="N44" s="14">
        <v>24.424938736000001</v>
      </c>
      <c r="O44" s="31">
        <v>2.1466694876000001</v>
      </c>
      <c r="P44" s="31" t="s">
        <v>26</v>
      </c>
      <c r="Q44" s="17" t="s">
        <v>26</v>
      </c>
      <c r="R44" s="38" t="s">
        <v>584</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71</v>
      </c>
      <c r="D45" s="16" t="s">
        <v>72</v>
      </c>
      <c r="E45" s="16">
        <v>7</v>
      </c>
      <c r="F45" s="15">
        <v>15.25</v>
      </c>
      <c r="G45" s="15">
        <v>14.27</v>
      </c>
      <c r="H45" s="15">
        <v>13.29</v>
      </c>
      <c r="I45" s="14"/>
      <c r="J45" s="15">
        <v>15.99</v>
      </c>
      <c r="K45" s="15">
        <v>17.940000000000001</v>
      </c>
      <c r="L45" s="15">
        <v>21.09</v>
      </c>
      <c r="M45" s="54"/>
      <c r="N45" s="15">
        <v>53.372833593000003</v>
      </c>
      <c r="O45" s="15">
        <v>47.719416475999999</v>
      </c>
      <c r="P45" s="15" t="s">
        <v>27</v>
      </c>
      <c r="Q45" s="16" t="s">
        <v>27</v>
      </c>
      <c r="R45" s="37" t="s">
        <v>585</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73</v>
      </c>
      <c r="D46" s="17" t="s">
        <v>74</v>
      </c>
      <c r="E46" s="17">
        <v>5</v>
      </c>
      <c r="F46" s="14">
        <v>38.9</v>
      </c>
      <c r="G46" s="14">
        <v>35.76</v>
      </c>
      <c r="H46" s="14">
        <v>32.630000000000003</v>
      </c>
      <c r="I46" s="14"/>
      <c r="J46" s="14">
        <v>39.47</v>
      </c>
      <c r="K46" s="14">
        <v>45.73</v>
      </c>
      <c r="L46" s="14">
        <v>55.86</v>
      </c>
      <c r="M46" s="54"/>
      <c r="N46" s="14">
        <v>46.190912165</v>
      </c>
      <c r="O46" s="31">
        <v>244.92795637999998</v>
      </c>
      <c r="P46" s="31" t="s">
        <v>27</v>
      </c>
      <c r="Q46" s="17" t="s">
        <v>26</v>
      </c>
      <c r="R46" s="38" t="s">
        <v>586</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75</v>
      </c>
      <c r="D47" s="16" t="s">
        <v>76</v>
      </c>
      <c r="E47" s="16">
        <v>7</v>
      </c>
      <c r="F47" s="15">
        <v>27.62</v>
      </c>
      <c r="G47" s="15">
        <v>25.55</v>
      </c>
      <c r="H47" s="15">
        <v>23.49</v>
      </c>
      <c r="I47" s="14"/>
      <c r="J47" s="15">
        <v>28.68</v>
      </c>
      <c r="K47" s="15">
        <v>32.799999999999997</v>
      </c>
      <c r="L47" s="15">
        <v>39.479999999999997</v>
      </c>
      <c r="M47" s="54"/>
      <c r="N47" s="15">
        <v>60.593685848</v>
      </c>
      <c r="O47" s="15">
        <v>21.571826286</v>
      </c>
      <c r="P47" s="15" t="s">
        <v>27</v>
      </c>
      <c r="Q47" s="16" t="s">
        <v>27</v>
      </c>
      <c r="R47" s="37" t="s">
        <v>587</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77</v>
      </c>
      <c r="D48" s="17" t="s">
        <v>78</v>
      </c>
      <c r="E48" s="17">
        <v>9</v>
      </c>
      <c r="F48" s="14">
        <v>128.65</v>
      </c>
      <c r="G48" s="14">
        <v>122.57</v>
      </c>
      <c r="H48" s="14">
        <v>116.5</v>
      </c>
      <c r="I48" s="14"/>
      <c r="J48" s="14">
        <v>135</v>
      </c>
      <c r="K48" s="14">
        <v>147.13999999999999</v>
      </c>
      <c r="L48" s="14">
        <v>166.8</v>
      </c>
      <c r="M48" s="54"/>
      <c r="N48" s="14">
        <v>53.400726304999999</v>
      </c>
      <c r="O48" s="31">
        <v>6.6909034528999998</v>
      </c>
      <c r="P48" s="31" t="s">
        <v>27</v>
      </c>
      <c r="Q48" s="17" t="s">
        <v>27</v>
      </c>
      <c r="R48" s="38" t="s">
        <v>588</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79</v>
      </c>
      <c r="D49" s="16" t="s">
        <v>80</v>
      </c>
      <c r="E49" s="16">
        <v>9</v>
      </c>
      <c r="F49" s="15">
        <v>10.62</v>
      </c>
      <c r="G49" s="15">
        <v>9.69</v>
      </c>
      <c r="H49" s="15">
        <v>8.76</v>
      </c>
      <c r="I49" s="14"/>
      <c r="J49" s="15">
        <v>10.88</v>
      </c>
      <c r="K49" s="15">
        <v>12.73</v>
      </c>
      <c r="L49" s="15">
        <v>15.73</v>
      </c>
      <c r="M49" s="54"/>
      <c r="N49" s="15">
        <v>73.020404975999995</v>
      </c>
      <c r="O49" s="15">
        <v>2.7376279048000001</v>
      </c>
      <c r="P49" s="15" t="s">
        <v>27</v>
      </c>
      <c r="Q49" s="16" t="s">
        <v>27</v>
      </c>
      <c r="R49" s="37" t="s">
        <v>589</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81</v>
      </c>
      <c r="D50" s="17" t="s">
        <v>82</v>
      </c>
      <c r="E50" s="17">
        <v>3</v>
      </c>
      <c r="F50" s="14">
        <v>7.4</v>
      </c>
      <c r="G50" s="14">
        <v>6.38</v>
      </c>
      <c r="H50" s="14">
        <v>5.36</v>
      </c>
      <c r="I50" s="14"/>
      <c r="J50" s="14">
        <v>7.64</v>
      </c>
      <c r="K50" s="14">
        <v>9.67</v>
      </c>
      <c r="L50" s="14">
        <v>12.97</v>
      </c>
      <c r="M50" s="54"/>
      <c r="N50" s="14">
        <v>43.121363627000001</v>
      </c>
      <c r="O50" s="31">
        <v>5.7848246667000005</v>
      </c>
      <c r="P50" s="31" t="s">
        <v>27</v>
      </c>
      <c r="Q50" s="17" t="s">
        <v>26</v>
      </c>
      <c r="R50" s="38" t="s">
        <v>590</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83</v>
      </c>
      <c r="D51" s="16" t="s">
        <v>84</v>
      </c>
      <c r="E51" s="16">
        <v>7</v>
      </c>
      <c r="F51" s="15">
        <v>14.5</v>
      </c>
      <c r="G51" s="15">
        <v>13.18</v>
      </c>
      <c r="H51" s="15">
        <v>11.86</v>
      </c>
      <c r="I51" s="14"/>
      <c r="J51" s="15">
        <v>15.2</v>
      </c>
      <c r="K51" s="15">
        <v>17.829999999999998</v>
      </c>
      <c r="L51" s="15">
        <v>22.1</v>
      </c>
      <c r="M51" s="54"/>
      <c r="N51" s="15">
        <v>62.536911861</v>
      </c>
      <c r="O51" s="15">
        <v>4.4363497618999999</v>
      </c>
      <c r="P51" s="15" t="s">
        <v>26</v>
      </c>
      <c r="Q51" s="16" t="s">
        <v>27</v>
      </c>
      <c r="R51" s="37" t="s">
        <v>591</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85</v>
      </c>
      <c r="D52" s="17" t="s">
        <v>86</v>
      </c>
      <c r="E52" s="17">
        <v>10</v>
      </c>
      <c r="F52" s="14">
        <v>15.93</v>
      </c>
      <c r="G52" s="14">
        <v>15.05</v>
      </c>
      <c r="H52" s="14">
        <v>14.18</v>
      </c>
      <c r="I52" s="14"/>
      <c r="J52" s="14">
        <v>16.440000000000001</v>
      </c>
      <c r="K52" s="14">
        <v>18.18</v>
      </c>
      <c r="L52" s="14">
        <v>21.01</v>
      </c>
      <c r="M52" s="54"/>
      <c r="N52" s="14">
        <v>62.750979602999998</v>
      </c>
      <c r="O52" s="31">
        <v>181.53407261999999</v>
      </c>
      <c r="P52" s="31" t="s">
        <v>27</v>
      </c>
      <c r="Q52" s="17" t="s">
        <v>27</v>
      </c>
      <c r="R52" s="38" t="s">
        <v>592</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85</v>
      </c>
      <c r="D53" s="16" t="s">
        <v>87</v>
      </c>
      <c r="E53" s="16">
        <v>10</v>
      </c>
      <c r="F53" s="15">
        <v>18.100000000000001</v>
      </c>
      <c r="G53" s="15">
        <v>17.04</v>
      </c>
      <c r="H53" s="15">
        <v>15.98</v>
      </c>
      <c r="I53" s="14"/>
      <c r="J53" s="15">
        <v>18.72</v>
      </c>
      <c r="K53" s="15">
        <v>20.83</v>
      </c>
      <c r="L53" s="15">
        <v>24.25</v>
      </c>
      <c r="M53" s="54"/>
      <c r="N53" s="15">
        <v>64.042794439000005</v>
      </c>
      <c r="O53" s="15">
        <v>829.14162899999997</v>
      </c>
      <c r="P53" s="15" t="s">
        <v>27</v>
      </c>
      <c r="Q53" s="16" t="s">
        <v>27</v>
      </c>
      <c r="R53" s="37" t="s">
        <v>593</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88</v>
      </c>
      <c r="D54" s="17" t="s">
        <v>89</v>
      </c>
      <c r="E54" s="17">
        <v>3</v>
      </c>
      <c r="F54" s="14">
        <v>19.95</v>
      </c>
      <c r="G54" s="14">
        <v>18.77</v>
      </c>
      <c r="H54" s="14">
        <v>17.59</v>
      </c>
      <c r="I54" s="14"/>
      <c r="J54" s="14">
        <v>20.37</v>
      </c>
      <c r="K54" s="14">
        <v>22.72</v>
      </c>
      <c r="L54" s="14">
        <v>26.53</v>
      </c>
      <c r="M54" s="54"/>
      <c r="N54" s="14">
        <v>36.178090570000002</v>
      </c>
      <c r="O54" s="31">
        <v>53.345711000000001</v>
      </c>
      <c r="P54" s="31" t="s">
        <v>26</v>
      </c>
      <c r="Q54" s="17" t="s">
        <v>26</v>
      </c>
      <c r="R54" s="38" t="s">
        <v>594</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90</v>
      </c>
      <c r="D55" s="16" t="s">
        <v>91</v>
      </c>
      <c r="E55" s="16">
        <v>2</v>
      </c>
      <c r="F55" s="15">
        <v>13.17</v>
      </c>
      <c r="G55" s="15">
        <v>11.9</v>
      </c>
      <c r="H55" s="15">
        <v>10.64</v>
      </c>
      <c r="I55" s="14"/>
      <c r="J55" s="15">
        <v>13.55</v>
      </c>
      <c r="K55" s="15">
        <v>16.07</v>
      </c>
      <c r="L55" s="15">
        <v>20.149999999999999</v>
      </c>
      <c r="M55" s="54"/>
      <c r="N55" s="15">
        <v>33.978904344999997</v>
      </c>
      <c r="O55" s="15">
        <v>106.91157576000001</v>
      </c>
      <c r="P55" s="15" t="s">
        <v>26</v>
      </c>
      <c r="Q55" s="16" t="s">
        <v>26</v>
      </c>
      <c r="R55" s="37" t="s">
        <v>595</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11</v>
      </c>
      <c r="D56" s="17" t="s">
        <v>92</v>
      </c>
      <c r="E56" s="17">
        <v>7</v>
      </c>
      <c r="F56" s="14">
        <v>22.66</v>
      </c>
      <c r="G56" s="14">
        <v>20.89</v>
      </c>
      <c r="H56" s="14">
        <v>19.13</v>
      </c>
      <c r="I56" s="14"/>
      <c r="J56" s="14">
        <v>23.38</v>
      </c>
      <c r="K56" s="14">
        <v>26.9</v>
      </c>
      <c r="L56" s="14">
        <v>32.61</v>
      </c>
      <c r="M56" s="54"/>
      <c r="N56" s="14">
        <v>64.024752034000002</v>
      </c>
      <c r="O56" s="31">
        <v>861.44406571000002</v>
      </c>
      <c r="P56" s="31" t="s">
        <v>27</v>
      </c>
      <c r="Q56" s="17" t="s">
        <v>27</v>
      </c>
      <c r="R56" s="38" t="s">
        <v>596</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93</v>
      </c>
      <c r="D57" s="16" t="s">
        <v>94</v>
      </c>
      <c r="E57" s="16">
        <v>2</v>
      </c>
      <c r="F57" s="15">
        <v>17.510000000000002</v>
      </c>
      <c r="G57" s="15">
        <v>16.75</v>
      </c>
      <c r="H57" s="15">
        <v>16</v>
      </c>
      <c r="I57" s="14"/>
      <c r="J57" s="15">
        <v>17.82</v>
      </c>
      <c r="K57" s="15">
        <v>19.32</v>
      </c>
      <c r="L57" s="15">
        <v>21.75</v>
      </c>
      <c r="M57" s="54"/>
      <c r="N57" s="15">
        <v>32.472829709000003</v>
      </c>
      <c r="O57" s="15">
        <v>4.6341201905</v>
      </c>
      <c r="P57" s="15" t="s">
        <v>26</v>
      </c>
      <c r="Q57" s="16" t="s">
        <v>26</v>
      </c>
      <c r="R57" s="37" t="s">
        <v>597</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95</v>
      </c>
      <c r="D58" s="17" t="s">
        <v>96</v>
      </c>
      <c r="E58" s="17">
        <v>0</v>
      </c>
      <c r="F58" s="14">
        <v>3.94</v>
      </c>
      <c r="G58" s="14">
        <v>1.58</v>
      </c>
      <c r="H58" s="14">
        <v>-0.76</v>
      </c>
      <c r="I58" s="14"/>
      <c r="J58" s="14">
        <v>4.1399999999999997</v>
      </c>
      <c r="K58" s="14">
        <v>8.84</v>
      </c>
      <c r="L58" s="14">
        <v>16.45</v>
      </c>
      <c r="M58" s="54"/>
      <c r="N58" s="14">
        <v>43.154601597000003</v>
      </c>
      <c r="O58" s="31">
        <v>24.006167762</v>
      </c>
      <c r="P58" s="31" t="s">
        <v>26</v>
      </c>
      <c r="Q58" s="17" t="s">
        <v>26</v>
      </c>
      <c r="R58" s="38" t="s">
        <v>598</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97</v>
      </c>
      <c r="D59" s="16" t="s">
        <v>98</v>
      </c>
      <c r="E59" s="16">
        <v>7</v>
      </c>
      <c r="F59" s="15">
        <v>18.13</v>
      </c>
      <c r="G59" s="15">
        <v>16.73</v>
      </c>
      <c r="H59" s="15">
        <v>15.33</v>
      </c>
      <c r="I59" s="14"/>
      <c r="J59" s="15">
        <v>19.2</v>
      </c>
      <c r="K59" s="15">
        <v>21.99</v>
      </c>
      <c r="L59" s="15">
        <v>26.52</v>
      </c>
      <c r="M59" s="54"/>
      <c r="N59" s="15">
        <v>55.779061087000002</v>
      </c>
      <c r="O59" s="15">
        <v>63.678276713999999</v>
      </c>
      <c r="P59" s="15" t="s">
        <v>26</v>
      </c>
      <c r="Q59" s="16" t="s">
        <v>27</v>
      </c>
      <c r="R59" s="37" t="s">
        <v>599</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99</v>
      </c>
      <c r="D60" s="17" t="s">
        <v>100</v>
      </c>
      <c r="E60" s="17">
        <v>0</v>
      </c>
      <c r="F60" s="14">
        <v>25.7</v>
      </c>
      <c r="G60" s="14">
        <v>22.33</v>
      </c>
      <c r="H60" s="14">
        <v>18.97</v>
      </c>
      <c r="I60" s="14"/>
      <c r="J60" s="14">
        <v>26.34</v>
      </c>
      <c r="K60" s="14">
        <v>33.06</v>
      </c>
      <c r="L60" s="14">
        <v>43.94</v>
      </c>
      <c r="M60" s="54"/>
      <c r="N60" s="14">
        <v>41.168109336000001</v>
      </c>
      <c r="O60" s="31">
        <v>7.7130256176000005</v>
      </c>
      <c r="P60" s="31" t="s">
        <v>26</v>
      </c>
      <c r="Q60" s="17" t="s">
        <v>26</v>
      </c>
      <c r="R60" s="38" t="s">
        <v>600</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101</v>
      </c>
      <c r="D61" s="16" t="s">
        <v>102</v>
      </c>
      <c r="E61" s="16">
        <v>7</v>
      </c>
      <c r="F61" s="15">
        <v>63.07</v>
      </c>
      <c r="G61" s="15">
        <v>57.89</v>
      </c>
      <c r="H61" s="15">
        <v>52.71</v>
      </c>
      <c r="I61" s="14"/>
      <c r="J61" s="15">
        <v>64.790000000000006</v>
      </c>
      <c r="K61" s="15">
        <v>75.14</v>
      </c>
      <c r="L61" s="15">
        <v>91.91</v>
      </c>
      <c r="M61" s="54"/>
      <c r="N61" s="15">
        <v>68.309084842999994</v>
      </c>
      <c r="O61" s="15">
        <v>638.00237100000004</v>
      </c>
      <c r="P61" s="15" t="s">
        <v>27</v>
      </c>
      <c r="Q61" s="16" t="s">
        <v>27</v>
      </c>
      <c r="R61" s="37" t="s">
        <v>601</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103</v>
      </c>
      <c r="D62" s="17" t="s">
        <v>104</v>
      </c>
      <c r="E62" s="17">
        <v>5</v>
      </c>
      <c r="F62" s="14">
        <v>19.68</v>
      </c>
      <c r="G62" s="14">
        <v>18.07</v>
      </c>
      <c r="H62" s="14">
        <v>16.47</v>
      </c>
      <c r="I62" s="14"/>
      <c r="J62" s="14">
        <v>19.98</v>
      </c>
      <c r="K62" s="14">
        <v>23.18</v>
      </c>
      <c r="L62" s="14">
        <v>28.37</v>
      </c>
      <c r="M62" s="54"/>
      <c r="N62" s="14">
        <v>44.002746645999999</v>
      </c>
      <c r="O62" s="31">
        <v>113.56054985</v>
      </c>
      <c r="P62" s="31" t="s">
        <v>27</v>
      </c>
      <c r="Q62" s="17" t="s">
        <v>26</v>
      </c>
      <c r="R62" s="38" t="s">
        <v>602</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105</v>
      </c>
      <c r="D63" s="16" t="s">
        <v>106</v>
      </c>
      <c r="E63" s="16">
        <v>7</v>
      </c>
      <c r="F63" s="15">
        <v>5.28</v>
      </c>
      <c r="G63" s="15">
        <v>4.78</v>
      </c>
      <c r="H63" s="15">
        <v>4.28</v>
      </c>
      <c r="I63" s="14"/>
      <c r="J63" s="15">
        <v>5.43</v>
      </c>
      <c r="K63" s="15">
        <v>6.42</v>
      </c>
      <c r="L63" s="15">
        <v>8.0299999999999994</v>
      </c>
      <c r="M63" s="54"/>
      <c r="N63" s="15">
        <v>68.688584349999999</v>
      </c>
      <c r="O63" s="15">
        <v>4.7438128095000005</v>
      </c>
      <c r="P63" s="15" t="s">
        <v>26</v>
      </c>
      <c r="Q63" s="16" t="s">
        <v>27</v>
      </c>
      <c r="R63" s="37" t="s">
        <v>603</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107</v>
      </c>
      <c r="D64" s="17" t="s">
        <v>108</v>
      </c>
      <c r="E64" s="17">
        <v>7</v>
      </c>
      <c r="F64" s="14">
        <v>1.23</v>
      </c>
      <c r="G64" s="14">
        <v>0.87</v>
      </c>
      <c r="H64" s="14">
        <v>0.51</v>
      </c>
      <c r="I64" s="14"/>
      <c r="J64" s="14">
        <v>1.44</v>
      </c>
      <c r="K64" s="14">
        <v>2.15</v>
      </c>
      <c r="L64" s="14">
        <v>3.3</v>
      </c>
      <c r="M64" s="54"/>
      <c r="N64" s="14">
        <v>84.521527707999994</v>
      </c>
      <c r="O64" s="31">
        <v>11.234020381000001</v>
      </c>
      <c r="P64" s="31" t="s">
        <v>26</v>
      </c>
      <c r="Q64" s="17" t="s">
        <v>27</v>
      </c>
      <c r="R64" s="38" t="s">
        <v>604</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605</v>
      </c>
      <c r="D65" s="16" t="s">
        <v>606</v>
      </c>
      <c r="E65" s="16">
        <v>9</v>
      </c>
      <c r="F65" s="15">
        <v>260.77999999999997</v>
      </c>
      <c r="G65" s="15">
        <v>227.99</v>
      </c>
      <c r="H65" s="15">
        <v>195.2</v>
      </c>
      <c r="I65" s="14"/>
      <c r="J65" s="15">
        <v>272</v>
      </c>
      <c r="K65" s="15">
        <v>337.57</v>
      </c>
      <c r="L65" s="15">
        <v>443.68</v>
      </c>
      <c r="M65" s="54"/>
      <c r="N65" s="15">
        <v>63.447768549000003</v>
      </c>
      <c r="O65" s="15">
        <v>1.4144345724</v>
      </c>
      <c r="P65" s="15" t="s">
        <v>27</v>
      </c>
      <c r="Q65" s="16" t="s">
        <v>27</v>
      </c>
      <c r="R65" s="37" t="s">
        <v>607</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109</v>
      </c>
      <c r="D66" s="17" t="s">
        <v>110</v>
      </c>
      <c r="E66" s="17">
        <v>7</v>
      </c>
      <c r="F66" s="14">
        <v>11.2</v>
      </c>
      <c r="G66" s="14">
        <v>11</v>
      </c>
      <c r="H66" s="14">
        <v>10.8</v>
      </c>
      <c r="I66" s="14"/>
      <c r="J66" s="14">
        <v>11.29</v>
      </c>
      <c r="K66" s="14">
        <v>11.68</v>
      </c>
      <c r="L66" s="14">
        <v>12.32</v>
      </c>
      <c r="M66" s="54"/>
      <c r="N66" s="14">
        <v>50.842076394000003</v>
      </c>
      <c r="O66" s="31">
        <v>23.568728381</v>
      </c>
      <c r="P66" s="31" t="s">
        <v>27</v>
      </c>
      <c r="Q66" s="17" t="s">
        <v>27</v>
      </c>
      <c r="R66" s="38" t="s">
        <v>608</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111</v>
      </c>
      <c r="D67" s="16" t="s">
        <v>112</v>
      </c>
      <c r="E67" s="16">
        <v>4</v>
      </c>
      <c r="F67" s="15">
        <v>9.6999999999999993</v>
      </c>
      <c r="G67" s="15">
        <v>8.2799999999999994</v>
      </c>
      <c r="H67" s="15">
        <v>6.86</v>
      </c>
      <c r="I67" s="14"/>
      <c r="J67" s="15">
        <v>10.199999999999999</v>
      </c>
      <c r="K67" s="15">
        <v>13.03</v>
      </c>
      <c r="L67" s="15">
        <v>17.61</v>
      </c>
      <c r="M67" s="54"/>
      <c r="N67" s="15">
        <v>69.360523784999998</v>
      </c>
      <c r="O67" s="15">
        <v>83.321561524000003</v>
      </c>
      <c r="P67" s="15" t="s">
        <v>26</v>
      </c>
      <c r="Q67" s="16" t="s">
        <v>27</v>
      </c>
      <c r="R67" s="37" t="s">
        <v>609</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113</v>
      </c>
      <c r="D68" s="17" t="s">
        <v>482</v>
      </c>
      <c r="E68" s="17">
        <v>8</v>
      </c>
      <c r="F68" s="14">
        <v>16.649999999999999</v>
      </c>
      <c r="G68" s="14">
        <v>15.68</v>
      </c>
      <c r="H68" s="14">
        <v>14.72</v>
      </c>
      <c r="I68" s="14"/>
      <c r="J68" s="14">
        <v>17.670000000000002</v>
      </c>
      <c r="K68" s="14">
        <v>19.59</v>
      </c>
      <c r="L68" s="14">
        <v>22.69</v>
      </c>
      <c r="M68" s="54"/>
      <c r="N68" s="14">
        <v>56.920459159000004</v>
      </c>
      <c r="O68" s="31">
        <v>2.2811103333</v>
      </c>
      <c r="P68" s="31" t="s">
        <v>27</v>
      </c>
      <c r="Q68" s="17" t="s">
        <v>27</v>
      </c>
      <c r="R68" s="38" t="s">
        <v>610</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113</v>
      </c>
      <c r="D69" s="16" t="s">
        <v>114</v>
      </c>
      <c r="E69" s="16">
        <v>7</v>
      </c>
      <c r="F69" s="15">
        <v>10.99</v>
      </c>
      <c r="G69" s="15">
        <v>10.4</v>
      </c>
      <c r="H69" s="15">
        <v>9.81</v>
      </c>
      <c r="I69" s="14"/>
      <c r="J69" s="15">
        <v>11.71</v>
      </c>
      <c r="K69" s="15">
        <v>12.88</v>
      </c>
      <c r="L69" s="15">
        <v>14.79</v>
      </c>
      <c r="M69" s="54"/>
      <c r="N69" s="15">
        <v>56.247495692000001</v>
      </c>
      <c r="O69" s="15">
        <v>169.75152814</v>
      </c>
      <c r="P69" s="15" t="s">
        <v>27</v>
      </c>
      <c r="Q69" s="16" t="s">
        <v>27</v>
      </c>
      <c r="R69" s="37" t="s">
        <v>611</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525</v>
      </c>
      <c r="D70" s="17" t="s">
        <v>526</v>
      </c>
      <c r="E70" s="17">
        <v>3</v>
      </c>
      <c r="F70" s="14">
        <v>107.48</v>
      </c>
      <c r="G70" s="14">
        <v>100.28</v>
      </c>
      <c r="H70" s="14">
        <v>93.09</v>
      </c>
      <c r="I70" s="14"/>
      <c r="J70" s="14">
        <v>111.82</v>
      </c>
      <c r="K70" s="14">
        <v>126.2</v>
      </c>
      <c r="L70" s="14">
        <v>149.47</v>
      </c>
      <c r="M70" s="54"/>
      <c r="N70" s="14">
        <v>34.908257825</v>
      </c>
      <c r="O70" s="31">
        <v>2.2528009528999999</v>
      </c>
      <c r="P70" s="31" t="s">
        <v>27</v>
      </c>
      <c r="Q70" s="17" t="s">
        <v>26</v>
      </c>
      <c r="R70" s="38" t="s">
        <v>612</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470</v>
      </c>
      <c r="D71" s="16" t="s">
        <v>471</v>
      </c>
      <c r="E71" s="16">
        <v>5</v>
      </c>
      <c r="F71" s="15">
        <v>74.430000000000007</v>
      </c>
      <c r="G71" s="15">
        <v>69.760000000000005</v>
      </c>
      <c r="H71" s="15">
        <v>65.099999999999994</v>
      </c>
      <c r="I71" s="14"/>
      <c r="J71" s="15">
        <v>75.510000000000005</v>
      </c>
      <c r="K71" s="15">
        <v>84.83</v>
      </c>
      <c r="L71" s="15">
        <v>99.91</v>
      </c>
      <c r="M71" s="54"/>
      <c r="N71" s="15">
        <v>43.868312594999999</v>
      </c>
      <c r="O71" s="15">
        <v>2.3749011389999999</v>
      </c>
      <c r="P71" s="15" t="s">
        <v>27</v>
      </c>
      <c r="Q71" s="16" t="s">
        <v>26</v>
      </c>
      <c r="R71" s="37" t="s">
        <v>613</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115</v>
      </c>
      <c r="D72" s="17" t="s">
        <v>116</v>
      </c>
      <c r="E72" s="17">
        <v>7</v>
      </c>
      <c r="F72" s="14">
        <v>2.2599999999999998</v>
      </c>
      <c r="G72" s="14">
        <v>2.09</v>
      </c>
      <c r="H72" s="14">
        <v>1.92</v>
      </c>
      <c r="I72" s="14"/>
      <c r="J72" s="14">
        <v>2.52</v>
      </c>
      <c r="K72" s="14">
        <v>2.85</v>
      </c>
      <c r="L72" s="14">
        <v>3.4</v>
      </c>
      <c r="M72" s="54"/>
      <c r="N72" s="14">
        <v>57.419927336999997</v>
      </c>
      <c r="O72" s="31">
        <v>84.59879514299999</v>
      </c>
      <c r="P72" s="31" t="s">
        <v>26</v>
      </c>
      <c r="Q72" s="17" t="s">
        <v>27</v>
      </c>
      <c r="R72" s="38" t="s">
        <v>614</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117</v>
      </c>
      <c r="D73" s="16" t="s">
        <v>118</v>
      </c>
      <c r="E73" s="16">
        <v>6</v>
      </c>
      <c r="F73" s="15" t="s">
        <v>119</v>
      </c>
      <c r="G73" s="15" t="s">
        <v>119</v>
      </c>
      <c r="H73" s="15" t="s">
        <v>119</v>
      </c>
      <c r="I73" s="14"/>
      <c r="J73" s="15" t="s">
        <v>119</v>
      </c>
      <c r="K73" s="15" t="s">
        <v>119</v>
      </c>
      <c r="L73" s="15" t="s">
        <v>119</v>
      </c>
      <c r="M73" s="54"/>
      <c r="N73" s="15" t="s">
        <v>119</v>
      </c>
      <c r="O73" s="15" t="s">
        <v>119</v>
      </c>
      <c r="P73" s="15" t="s">
        <v>119</v>
      </c>
      <c r="Q73" s="16" t="s">
        <v>119</v>
      </c>
      <c r="R73" s="37" t="s">
        <v>120</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121</v>
      </c>
      <c r="D74" s="17" t="s">
        <v>122</v>
      </c>
      <c r="E74" s="17">
        <v>8</v>
      </c>
      <c r="F74" s="14">
        <v>55.3</v>
      </c>
      <c r="G74" s="14">
        <v>50.23</v>
      </c>
      <c r="H74" s="14">
        <v>45.16</v>
      </c>
      <c r="I74" s="14"/>
      <c r="J74" s="14">
        <v>58.06</v>
      </c>
      <c r="K74" s="14">
        <v>68.19</v>
      </c>
      <c r="L74" s="14">
        <v>84.6</v>
      </c>
      <c r="M74" s="54"/>
      <c r="N74" s="14">
        <v>51.574446043999998</v>
      </c>
      <c r="O74" s="31">
        <v>206.61187423999999</v>
      </c>
      <c r="P74" s="31" t="s">
        <v>27</v>
      </c>
      <c r="Q74" s="17" t="s">
        <v>27</v>
      </c>
      <c r="R74" s="38" t="s">
        <v>615</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123</v>
      </c>
      <c r="D75" s="16" t="s">
        <v>124</v>
      </c>
      <c r="E75" s="16">
        <v>9</v>
      </c>
      <c r="F75" s="15">
        <v>15.83</v>
      </c>
      <c r="G75" s="15">
        <v>14.94</v>
      </c>
      <c r="H75" s="15">
        <v>14.06</v>
      </c>
      <c r="I75" s="14"/>
      <c r="J75" s="15">
        <v>16.260000000000002</v>
      </c>
      <c r="K75" s="15">
        <v>18.02</v>
      </c>
      <c r="L75" s="15">
        <v>20.87</v>
      </c>
      <c r="M75" s="54"/>
      <c r="N75" s="15">
        <v>63.618509099999997</v>
      </c>
      <c r="O75" s="15">
        <v>275.68620566999999</v>
      </c>
      <c r="P75" s="15" t="s">
        <v>27</v>
      </c>
      <c r="Q75" s="16" t="s">
        <v>27</v>
      </c>
      <c r="R75" s="37" t="s">
        <v>616</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125</v>
      </c>
      <c r="D76" s="17" t="s">
        <v>126</v>
      </c>
      <c r="E76" s="17">
        <v>7</v>
      </c>
      <c r="F76" s="14">
        <v>3.84</v>
      </c>
      <c r="G76" s="14">
        <v>3.5</v>
      </c>
      <c r="H76" s="14">
        <v>3.16</v>
      </c>
      <c r="I76" s="14"/>
      <c r="J76" s="14">
        <v>4.03</v>
      </c>
      <c r="K76" s="14">
        <v>4.7</v>
      </c>
      <c r="L76" s="14">
        <v>5.8</v>
      </c>
      <c r="M76" s="54"/>
      <c r="N76" s="14">
        <v>65.468232727</v>
      </c>
      <c r="O76" s="31">
        <v>130.06753795</v>
      </c>
      <c r="P76" s="31" t="s">
        <v>26</v>
      </c>
      <c r="Q76" s="17" t="s">
        <v>27</v>
      </c>
      <c r="R76" s="38" t="s">
        <v>617</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127</v>
      </c>
      <c r="D77" s="16" t="s">
        <v>128</v>
      </c>
      <c r="E77" s="16">
        <v>9</v>
      </c>
      <c r="F77" s="15">
        <v>45.46</v>
      </c>
      <c r="G77" s="15">
        <v>43.09</v>
      </c>
      <c r="H77" s="15">
        <v>40.729999999999997</v>
      </c>
      <c r="I77" s="14"/>
      <c r="J77" s="15">
        <v>47.77</v>
      </c>
      <c r="K77" s="15">
        <v>52.49</v>
      </c>
      <c r="L77" s="15">
        <v>60.13</v>
      </c>
      <c r="M77" s="54"/>
      <c r="N77" s="15">
        <v>65.290389157999996</v>
      </c>
      <c r="O77" s="15">
        <v>89.306148667000002</v>
      </c>
      <c r="P77" s="15" t="s">
        <v>27</v>
      </c>
      <c r="Q77" s="16" t="s">
        <v>27</v>
      </c>
      <c r="R77" s="37" t="s">
        <v>618</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467</v>
      </c>
      <c r="D78" s="17" t="s">
        <v>468</v>
      </c>
      <c r="E78" s="17">
        <v>6</v>
      </c>
      <c r="F78" s="14">
        <v>5.16</v>
      </c>
      <c r="G78" s="14">
        <v>4.4400000000000004</v>
      </c>
      <c r="H78" s="14">
        <v>3.73</v>
      </c>
      <c r="I78" s="14"/>
      <c r="J78" s="14">
        <v>5.35</v>
      </c>
      <c r="K78" s="14">
        <v>6.77</v>
      </c>
      <c r="L78" s="14">
        <v>9.07</v>
      </c>
      <c r="M78" s="54"/>
      <c r="N78" s="14">
        <v>55.752320550999997</v>
      </c>
      <c r="O78" s="31">
        <v>2.0831961904999998</v>
      </c>
      <c r="P78" s="31" t="s">
        <v>27</v>
      </c>
      <c r="Q78" s="17" t="s">
        <v>26</v>
      </c>
      <c r="R78" s="38" t="s">
        <v>619</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129</v>
      </c>
      <c r="D79" s="16" t="s">
        <v>130</v>
      </c>
      <c r="E79" s="16">
        <v>0</v>
      </c>
      <c r="F79" s="15">
        <v>4.87</v>
      </c>
      <c r="G79" s="15">
        <v>3.94</v>
      </c>
      <c r="H79" s="15">
        <v>3.02</v>
      </c>
      <c r="I79" s="14"/>
      <c r="J79" s="15">
        <v>5.0199999999999996</v>
      </c>
      <c r="K79" s="15">
        <v>6.86</v>
      </c>
      <c r="L79" s="15">
        <v>9.85</v>
      </c>
      <c r="M79" s="54"/>
      <c r="N79" s="15">
        <v>31.184014585</v>
      </c>
      <c r="O79" s="15">
        <v>54.905504999999998</v>
      </c>
      <c r="P79" s="15" t="s">
        <v>26</v>
      </c>
      <c r="Q79" s="16" t="s">
        <v>26</v>
      </c>
      <c r="R79" s="37" t="s">
        <v>620</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131</v>
      </c>
      <c r="D80" s="17" t="s">
        <v>132</v>
      </c>
      <c r="E80" s="17">
        <v>0</v>
      </c>
      <c r="F80" s="14">
        <v>27.17</v>
      </c>
      <c r="G80" s="14">
        <v>24.51</v>
      </c>
      <c r="H80" s="14">
        <v>21.86</v>
      </c>
      <c r="I80" s="14"/>
      <c r="J80" s="14">
        <v>28.39</v>
      </c>
      <c r="K80" s="14">
        <v>33.69</v>
      </c>
      <c r="L80" s="14">
        <v>42.29</v>
      </c>
      <c r="M80" s="54"/>
      <c r="N80" s="14">
        <v>32.775451605000001</v>
      </c>
      <c r="O80" s="31">
        <v>130.92594080999999</v>
      </c>
      <c r="P80" s="31" t="s">
        <v>26</v>
      </c>
      <c r="Q80" s="17" t="s">
        <v>26</v>
      </c>
      <c r="R80" s="38" t="s">
        <v>621</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133</v>
      </c>
      <c r="D81" s="16" t="s">
        <v>134</v>
      </c>
      <c r="E81" s="16">
        <v>0</v>
      </c>
      <c r="F81" s="15">
        <v>1.44</v>
      </c>
      <c r="G81" s="15">
        <v>1.1599999999999999</v>
      </c>
      <c r="H81" s="15">
        <v>0.89</v>
      </c>
      <c r="I81" s="14"/>
      <c r="J81" s="15">
        <v>1.5</v>
      </c>
      <c r="K81" s="15">
        <v>2.04</v>
      </c>
      <c r="L81" s="15">
        <v>2.92</v>
      </c>
      <c r="M81" s="54"/>
      <c r="N81" s="15">
        <v>43.363259542000002</v>
      </c>
      <c r="O81" s="15">
        <v>21.467005285999999</v>
      </c>
      <c r="P81" s="15" t="s">
        <v>26</v>
      </c>
      <c r="Q81" s="16" t="s">
        <v>26</v>
      </c>
      <c r="R81" s="37" t="s">
        <v>622</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135</v>
      </c>
      <c r="D82" s="17" t="s">
        <v>136</v>
      </c>
      <c r="E82" s="17">
        <v>10</v>
      </c>
      <c r="F82" s="14">
        <v>26.44</v>
      </c>
      <c r="G82" s="14">
        <v>23.9</v>
      </c>
      <c r="H82" s="14">
        <v>21.37</v>
      </c>
      <c r="I82" s="14"/>
      <c r="J82" s="14">
        <v>27.95</v>
      </c>
      <c r="K82" s="14">
        <v>33.01</v>
      </c>
      <c r="L82" s="14">
        <v>41.2</v>
      </c>
      <c r="M82" s="54"/>
      <c r="N82" s="14">
        <v>61.805818694999999</v>
      </c>
      <c r="O82" s="31">
        <v>211.29351214000002</v>
      </c>
      <c r="P82" s="31" t="s">
        <v>27</v>
      </c>
      <c r="Q82" s="17" t="s">
        <v>27</v>
      </c>
      <c r="R82" s="38" t="s">
        <v>623</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135</v>
      </c>
      <c r="D83" s="16" t="s">
        <v>137</v>
      </c>
      <c r="E83" s="16">
        <v>6</v>
      </c>
      <c r="F83" s="15">
        <v>25.34</v>
      </c>
      <c r="G83" s="15">
        <v>22.8</v>
      </c>
      <c r="H83" s="15">
        <v>20.260000000000002</v>
      </c>
      <c r="I83" s="14"/>
      <c r="J83" s="15">
        <v>26.35</v>
      </c>
      <c r="K83" s="15">
        <v>31.42</v>
      </c>
      <c r="L83" s="15">
        <v>39.630000000000003</v>
      </c>
      <c r="M83" s="54"/>
      <c r="N83" s="15">
        <v>62.698943665000002</v>
      </c>
      <c r="O83" s="15">
        <v>7.5004288094999998</v>
      </c>
      <c r="P83" s="15" t="s">
        <v>26</v>
      </c>
      <c r="Q83" s="16" t="s">
        <v>27</v>
      </c>
      <c r="R83" s="37" t="s">
        <v>624</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138</v>
      </c>
      <c r="D84" s="17" t="s">
        <v>139</v>
      </c>
      <c r="E84" s="17">
        <v>7</v>
      </c>
      <c r="F84" s="14">
        <v>3.88</v>
      </c>
      <c r="G84" s="14">
        <v>3.22</v>
      </c>
      <c r="H84" s="14">
        <v>2.56</v>
      </c>
      <c r="I84" s="14"/>
      <c r="J84" s="14">
        <v>4.13</v>
      </c>
      <c r="K84" s="14">
        <v>5.44</v>
      </c>
      <c r="L84" s="14">
        <v>7.57</v>
      </c>
      <c r="M84" s="54"/>
      <c r="N84" s="14">
        <v>76.142979768000004</v>
      </c>
      <c r="O84" s="31">
        <v>3.6304190475999998</v>
      </c>
      <c r="P84" s="31" t="s">
        <v>27</v>
      </c>
      <c r="Q84" s="17" t="s">
        <v>27</v>
      </c>
      <c r="R84" s="38" t="s">
        <v>625</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140</v>
      </c>
      <c r="D85" s="16" t="s">
        <v>141</v>
      </c>
      <c r="E85" s="16">
        <v>9</v>
      </c>
      <c r="F85" s="15">
        <v>108.3</v>
      </c>
      <c r="G85" s="15">
        <v>93.14</v>
      </c>
      <c r="H85" s="15">
        <v>77.98</v>
      </c>
      <c r="I85" s="14"/>
      <c r="J85" s="15">
        <v>122.66</v>
      </c>
      <c r="K85" s="15">
        <v>152.97</v>
      </c>
      <c r="L85" s="15">
        <v>202.03</v>
      </c>
      <c r="M85" s="54"/>
      <c r="N85" s="15">
        <v>52.143502247999997</v>
      </c>
      <c r="O85" s="15">
        <v>4.6062147295000004</v>
      </c>
      <c r="P85" s="15" t="s">
        <v>27</v>
      </c>
      <c r="Q85" s="16" t="s">
        <v>27</v>
      </c>
      <c r="R85" s="37" t="s">
        <v>626</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142</v>
      </c>
      <c r="D86" s="17" t="s">
        <v>143</v>
      </c>
      <c r="E86" s="17">
        <v>10</v>
      </c>
      <c r="F86" s="14">
        <v>19.39</v>
      </c>
      <c r="G86" s="14">
        <v>18.579999999999998</v>
      </c>
      <c r="H86" s="14">
        <v>17.77</v>
      </c>
      <c r="I86" s="14"/>
      <c r="J86" s="14">
        <v>19.73</v>
      </c>
      <c r="K86" s="14">
        <v>21.34</v>
      </c>
      <c r="L86" s="14">
        <v>23.96</v>
      </c>
      <c r="M86" s="54"/>
      <c r="N86" s="14">
        <v>66.517808256999999</v>
      </c>
      <c r="O86" s="31">
        <v>12.714319999999999</v>
      </c>
      <c r="P86" s="31" t="s">
        <v>27</v>
      </c>
      <c r="Q86" s="17" t="s">
        <v>27</v>
      </c>
      <c r="R86" s="38" t="s">
        <v>627</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144</v>
      </c>
      <c r="D87" s="16" t="s">
        <v>145</v>
      </c>
      <c r="E87" s="16">
        <v>10</v>
      </c>
      <c r="F87" s="15">
        <v>5.83</v>
      </c>
      <c r="G87" s="15">
        <v>5.35</v>
      </c>
      <c r="H87" s="15">
        <v>4.88</v>
      </c>
      <c r="I87" s="14"/>
      <c r="J87" s="15">
        <v>6.06</v>
      </c>
      <c r="K87" s="15">
        <v>7</v>
      </c>
      <c r="L87" s="15">
        <v>8.5299999999999994</v>
      </c>
      <c r="M87" s="54"/>
      <c r="N87" s="15">
        <v>76.85449346</v>
      </c>
      <c r="O87" s="15">
        <v>11.817442570999999</v>
      </c>
      <c r="P87" s="15" t="s">
        <v>27</v>
      </c>
      <c r="Q87" s="16" t="s">
        <v>27</v>
      </c>
      <c r="R87" s="37" t="s">
        <v>628</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146</v>
      </c>
      <c r="D88" s="17" t="s">
        <v>147</v>
      </c>
      <c r="E88" s="17">
        <v>6</v>
      </c>
      <c r="F88" s="14">
        <v>12.49</v>
      </c>
      <c r="G88" s="14">
        <v>11.48</v>
      </c>
      <c r="H88" s="14">
        <v>10.47</v>
      </c>
      <c r="I88" s="14"/>
      <c r="J88" s="14">
        <v>12.86</v>
      </c>
      <c r="K88" s="14">
        <v>14.87</v>
      </c>
      <c r="L88" s="14">
        <v>18.13</v>
      </c>
      <c r="M88" s="54"/>
      <c r="N88" s="14">
        <v>54.306923298000001</v>
      </c>
      <c r="O88" s="31">
        <v>12.001235000000001</v>
      </c>
      <c r="P88" s="31" t="s">
        <v>27</v>
      </c>
      <c r="Q88" s="17" t="s">
        <v>26</v>
      </c>
      <c r="R88" s="38" t="s">
        <v>629</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148</v>
      </c>
      <c r="D89" s="16" t="s">
        <v>149</v>
      </c>
      <c r="E89" s="16">
        <v>0</v>
      </c>
      <c r="F89" s="15">
        <v>9.94</v>
      </c>
      <c r="G89" s="15">
        <v>8.43</v>
      </c>
      <c r="H89" s="15">
        <v>6.93</v>
      </c>
      <c r="I89" s="14"/>
      <c r="J89" s="15">
        <v>10.31</v>
      </c>
      <c r="K89" s="15">
        <v>13.31</v>
      </c>
      <c r="L89" s="15">
        <v>18.170000000000002</v>
      </c>
      <c r="M89" s="54"/>
      <c r="N89" s="15">
        <v>43.953990613999999</v>
      </c>
      <c r="O89" s="15">
        <v>122.413634</v>
      </c>
      <c r="P89" s="15" t="s">
        <v>26</v>
      </c>
      <c r="Q89" s="16" t="s">
        <v>26</v>
      </c>
      <c r="R89" s="37" t="s">
        <v>630</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150</v>
      </c>
      <c r="D90" s="17" t="s">
        <v>151</v>
      </c>
      <c r="E90" s="17">
        <v>10</v>
      </c>
      <c r="F90" s="14">
        <v>8.91</v>
      </c>
      <c r="G90" s="14">
        <v>7.83</v>
      </c>
      <c r="H90" s="14">
        <v>6.75</v>
      </c>
      <c r="I90" s="14"/>
      <c r="J90" s="14">
        <v>9.33</v>
      </c>
      <c r="K90" s="14">
        <v>11.48</v>
      </c>
      <c r="L90" s="14">
        <v>14.97</v>
      </c>
      <c r="M90" s="54"/>
      <c r="N90" s="14">
        <v>74.372622421000003</v>
      </c>
      <c r="O90" s="31">
        <v>84.401736952000007</v>
      </c>
      <c r="P90" s="31" t="s">
        <v>27</v>
      </c>
      <c r="Q90" s="17" t="s">
        <v>27</v>
      </c>
      <c r="R90" s="38" t="s">
        <v>631</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152</v>
      </c>
      <c r="D91" s="16" t="s">
        <v>153</v>
      </c>
      <c r="E91" s="16">
        <v>9</v>
      </c>
      <c r="F91" s="15">
        <v>197.76</v>
      </c>
      <c r="G91" s="15">
        <v>183.26</v>
      </c>
      <c r="H91" s="15">
        <v>168.77</v>
      </c>
      <c r="I91" s="14"/>
      <c r="J91" s="15">
        <v>209.26</v>
      </c>
      <c r="K91" s="15">
        <v>238.24</v>
      </c>
      <c r="L91" s="15">
        <v>285.13</v>
      </c>
      <c r="M91" s="54"/>
      <c r="N91" s="15">
        <v>48.290643308</v>
      </c>
      <c r="O91" s="15">
        <v>5.5227152100000003</v>
      </c>
      <c r="P91" s="15" t="s">
        <v>27</v>
      </c>
      <c r="Q91" s="16" t="s">
        <v>27</v>
      </c>
      <c r="R91" s="37" t="s">
        <v>632</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154</v>
      </c>
      <c r="D92" s="17" t="s">
        <v>155</v>
      </c>
      <c r="E92" s="17">
        <v>4</v>
      </c>
      <c r="F92" s="14">
        <v>150</v>
      </c>
      <c r="G92" s="14" t="s">
        <v>119</v>
      </c>
      <c r="H92" s="14" t="s">
        <v>119</v>
      </c>
      <c r="I92" s="14"/>
      <c r="J92" s="14" t="s">
        <v>119</v>
      </c>
      <c r="K92" s="14" t="s">
        <v>119</v>
      </c>
      <c r="L92" s="14" t="s">
        <v>119</v>
      </c>
      <c r="M92" s="54"/>
      <c r="N92" s="14">
        <v>94.064508982000007</v>
      </c>
      <c r="O92" s="31">
        <v>1.0764285713999999</v>
      </c>
      <c r="P92" s="31" t="s">
        <v>26</v>
      </c>
      <c r="Q92" s="17" t="s">
        <v>27</v>
      </c>
      <c r="R92" s="38" t="s">
        <v>119</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156</v>
      </c>
      <c r="D93" s="16" t="s">
        <v>157</v>
      </c>
      <c r="E93" s="16">
        <v>6</v>
      </c>
      <c r="F93" s="15">
        <v>95.62</v>
      </c>
      <c r="G93" s="15">
        <v>85.14</v>
      </c>
      <c r="H93" s="15">
        <v>74.67</v>
      </c>
      <c r="I93" s="14"/>
      <c r="J93" s="15">
        <v>102.25</v>
      </c>
      <c r="K93" s="15">
        <v>123.19</v>
      </c>
      <c r="L93" s="15">
        <v>157.08000000000001</v>
      </c>
      <c r="M93" s="54"/>
      <c r="N93" s="15">
        <v>46.466584855000001</v>
      </c>
      <c r="O93" s="15">
        <v>498.19579375999996</v>
      </c>
      <c r="P93" s="15" t="s">
        <v>27</v>
      </c>
      <c r="Q93" s="16" t="s">
        <v>27</v>
      </c>
      <c r="R93" s="37" t="s">
        <v>633</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158</v>
      </c>
      <c r="D94" s="17" t="s">
        <v>159</v>
      </c>
      <c r="E94" s="17">
        <v>9</v>
      </c>
      <c r="F94" s="14">
        <v>52.46</v>
      </c>
      <c r="G94" s="14">
        <v>49.02</v>
      </c>
      <c r="H94" s="14">
        <v>45.58</v>
      </c>
      <c r="I94" s="14"/>
      <c r="J94" s="14">
        <v>53.51</v>
      </c>
      <c r="K94" s="14">
        <v>60.38</v>
      </c>
      <c r="L94" s="14">
        <v>71.510000000000005</v>
      </c>
      <c r="M94" s="54"/>
      <c r="N94" s="14">
        <v>67.093463808999999</v>
      </c>
      <c r="O94" s="31">
        <v>163.94635456999998</v>
      </c>
      <c r="P94" s="31" t="s">
        <v>27</v>
      </c>
      <c r="Q94" s="17" t="s">
        <v>27</v>
      </c>
      <c r="R94" s="38" t="s">
        <v>634</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160</v>
      </c>
      <c r="D95" s="16" t="s">
        <v>161</v>
      </c>
      <c r="E95" s="16">
        <v>9</v>
      </c>
      <c r="F95" s="15">
        <v>27.47</v>
      </c>
      <c r="G95" s="15">
        <v>26</v>
      </c>
      <c r="H95" s="15">
        <v>24.54</v>
      </c>
      <c r="I95" s="14"/>
      <c r="J95" s="15">
        <v>28.29</v>
      </c>
      <c r="K95" s="15">
        <v>31.21</v>
      </c>
      <c r="L95" s="15">
        <v>35.94</v>
      </c>
      <c r="M95" s="54"/>
      <c r="N95" s="15">
        <v>61.348926998000003</v>
      </c>
      <c r="O95" s="15">
        <v>261.48550667000001</v>
      </c>
      <c r="P95" s="15" t="s">
        <v>27</v>
      </c>
      <c r="Q95" s="16" t="s">
        <v>27</v>
      </c>
      <c r="R95" s="37" t="s">
        <v>635</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162</v>
      </c>
      <c r="D96" s="17" t="s">
        <v>163</v>
      </c>
      <c r="E96" s="17">
        <v>2</v>
      </c>
      <c r="F96" s="14">
        <v>28.93</v>
      </c>
      <c r="G96" s="14">
        <v>26.32</v>
      </c>
      <c r="H96" s="14">
        <v>23.71</v>
      </c>
      <c r="I96" s="14"/>
      <c r="J96" s="14">
        <v>29.79</v>
      </c>
      <c r="K96" s="14">
        <v>35</v>
      </c>
      <c r="L96" s="14">
        <v>43.44</v>
      </c>
      <c r="M96" s="54"/>
      <c r="N96" s="14">
        <v>47.019759004999997</v>
      </c>
      <c r="O96" s="31">
        <v>95.052284333000003</v>
      </c>
      <c r="P96" s="31" t="s">
        <v>26</v>
      </c>
      <c r="Q96" s="17" t="s">
        <v>26</v>
      </c>
      <c r="R96" s="38" t="s">
        <v>636</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164</v>
      </c>
      <c r="D97" s="16" t="s">
        <v>165</v>
      </c>
      <c r="E97" s="16">
        <v>10</v>
      </c>
      <c r="F97" s="15">
        <v>40.090000000000003</v>
      </c>
      <c r="G97" s="15">
        <v>37.75</v>
      </c>
      <c r="H97" s="15">
        <v>35.409999999999997</v>
      </c>
      <c r="I97" s="14"/>
      <c r="J97" s="15">
        <v>41.18</v>
      </c>
      <c r="K97" s="15">
        <v>45.85</v>
      </c>
      <c r="L97" s="15">
        <v>53.42</v>
      </c>
      <c r="M97" s="54"/>
      <c r="N97" s="15">
        <v>67.150928813999997</v>
      </c>
      <c r="O97" s="15">
        <v>348.53011638000004</v>
      </c>
      <c r="P97" s="15" t="s">
        <v>27</v>
      </c>
      <c r="Q97" s="16" t="s">
        <v>27</v>
      </c>
      <c r="R97" s="37" t="s">
        <v>637</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493</v>
      </c>
      <c r="D98" s="17" t="s">
        <v>494</v>
      </c>
      <c r="E98" s="17">
        <v>7</v>
      </c>
      <c r="F98" s="14">
        <v>21.37</v>
      </c>
      <c r="G98" s="14">
        <v>18.64</v>
      </c>
      <c r="H98" s="14">
        <v>15.91</v>
      </c>
      <c r="I98" s="14"/>
      <c r="J98" s="14">
        <v>22.7</v>
      </c>
      <c r="K98" s="14">
        <v>28.15</v>
      </c>
      <c r="L98" s="14">
        <v>36.979999999999997</v>
      </c>
      <c r="M98" s="54"/>
      <c r="N98" s="14">
        <v>51.951172388000003</v>
      </c>
      <c r="O98" s="31">
        <v>1.44679</v>
      </c>
      <c r="P98" s="31" t="s">
        <v>27</v>
      </c>
      <c r="Q98" s="17" t="s">
        <v>27</v>
      </c>
      <c r="R98" s="38" t="s">
        <v>638</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166</v>
      </c>
      <c r="D99" s="16" t="s">
        <v>167</v>
      </c>
      <c r="E99" s="16">
        <v>4</v>
      </c>
      <c r="F99" s="15">
        <v>4.42</v>
      </c>
      <c r="G99" s="15">
        <v>3.78</v>
      </c>
      <c r="H99" s="15">
        <v>3.15</v>
      </c>
      <c r="I99" s="14"/>
      <c r="J99" s="15">
        <v>4.99</v>
      </c>
      <c r="K99" s="15">
        <v>6.25</v>
      </c>
      <c r="L99" s="15">
        <v>8.2899999999999991</v>
      </c>
      <c r="M99" s="54"/>
      <c r="N99" s="15">
        <v>51.946286344000001</v>
      </c>
      <c r="O99" s="15">
        <v>6.3012555713999996</v>
      </c>
      <c r="P99" s="15" t="s">
        <v>26</v>
      </c>
      <c r="Q99" s="16" t="s">
        <v>27</v>
      </c>
      <c r="R99" s="37" t="s">
        <v>639</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527</v>
      </c>
      <c r="D100" s="17" t="s">
        <v>528</v>
      </c>
      <c r="E100" s="17">
        <v>9</v>
      </c>
      <c r="F100" s="14">
        <v>104.25</v>
      </c>
      <c r="G100" s="14">
        <v>96.66</v>
      </c>
      <c r="H100" s="14">
        <v>89.07</v>
      </c>
      <c r="I100" s="14"/>
      <c r="J100" s="14">
        <v>109.5</v>
      </c>
      <c r="K100" s="14">
        <v>124.67</v>
      </c>
      <c r="L100" s="14">
        <v>149.22999999999999</v>
      </c>
      <c r="M100" s="54"/>
      <c r="N100" s="14">
        <v>58.569015774</v>
      </c>
      <c r="O100" s="31">
        <v>1.9599887957000002</v>
      </c>
      <c r="P100" s="31" t="s">
        <v>27</v>
      </c>
      <c r="Q100" s="17" t="s">
        <v>27</v>
      </c>
      <c r="R100" s="38" t="s">
        <v>640</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168</v>
      </c>
      <c r="D101" s="16" t="s">
        <v>169</v>
      </c>
      <c r="E101" s="16">
        <v>8</v>
      </c>
      <c r="F101" s="15">
        <v>13.74</v>
      </c>
      <c r="G101" s="15">
        <v>12.44</v>
      </c>
      <c r="H101" s="15">
        <v>11.15</v>
      </c>
      <c r="I101" s="14"/>
      <c r="J101" s="15">
        <v>14.27</v>
      </c>
      <c r="K101" s="15">
        <v>16.850000000000001</v>
      </c>
      <c r="L101" s="15">
        <v>21.05</v>
      </c>
      <c r="M101" s="54"/>
      <c r="N101" s="15">
        <v>67.118728879000003</v>
      </c>
      <c r="O101" s="15">
        <v>40.733729904999997</v>
      </c>
      <c r="P101" s="15" t="s">
        <v>27</v>
      </c>
      <c r="Q101" s="16" t="s">
        <v>27</v>
      </c>
      <c r="R101" s="37" t="s">
        <v>641</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170</v>
      </c>
      <c r="D102" s="17" t="s">
        <v>171</v>
      </c>
      <c r="E102" s="17">
        <v>2</v>
      </c>
      <c r="F102" s="14">
        <v>5.29</v>
      </c>
      <c r="G102" s="14">
        <v>4.75</v>
      </c>
      <c r="H102" s="14">
        <v>4.21</v>
      </c>
      <c r="I102" s="14"/>
      <c r="J102" s="14">
        <v>5.46</v>
      </c>
      <c r="K102" s="14">
        <v>6.53</v>
      </c>
      <c r="L102" s="14">
        <v>8.27</v>
      </c>
      <c r="M102" s="54"/>
      <c r="N102" s="14">
        <v>42.334767945000003</v>
      </c>
      <c r="O102" s="31">
        <v>6.6599317142999999</v>
      </c>
      <c r="P102" s="31" t="s">
        <v>26</v>
      </c>
      <c r="Q102" s="17" t="s">
        <v>26</v>
      </c>
      <c r="R102" s="38" t="s">
        <v>642</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172</v>
      </c>
      <c r="D103" s="16" t="s">
        <v>173</v>
      </c>
      <c r="E103" s="16">
        <v>10</v>
      </c>
      <c r="F103" s="15">
        <v>22.92</v>
      </c>
      <c r="G103" s="15">
        <v>19.850000000000001</v>
      </c>
      <c r="H103" s="15">
        <v>16.78</v>
      </c>
      <c r="I103" s="14"/>
      <c r="J103" s="15">
        <v>23.93</v>
      </c>
      <c r="K103" s="15">
        <v>30.06</v>
      </c>
      <c r="L103" s="15">
        <v>39.99</v>
      </c>
      <c r="M103" s="54"/>
      <c r="N103" s="15">
        <v>82.822640777999993</v>
      </c>
      <c r="O103" s="15">
        <v>89.839553476000006</v>
      </c>
      <c r="P103" s="15" t="s">
        <v>27</v>
      </c>
      <c r="Q103" s="16" t="s">
        <v>27</v>
      </c>
      <c r="R103" s="37" t="s">
        <v>643</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174</v>
      </c>
      <c r="D104" s="17" t="s">
        <v>175</v>
      </c>
      <c r="E104" s="17">
        <v>5</v>
      </c>
      <c r="F104" s="14">
        <v>22.5</v>
      </c>
      <c r="G104" s="14">
        <v>20.92</v>
      </c>
      <c r="H104" s="14">
        <v>19.350000000000001</v>
      </c>
      <c r="I104" s="14"/>
      <c r="J104" s="14">
        <v>22.9</v>
      </c>
      <c r="K104" s="14">
        <v>26.04</v>
      </c>
      <c r="L104" s="14">
        <v>31.12</v>
      </c>
      <c r="M104" s="54"/>
      <c r="N104" s="14">
        <v>45.674512311999997</v>
      </c>
      <c r="O104" s="31">
        <v>4.7978526190000004</v>
      </c>
      <c r="P104" s="31" t="s">
        <v>27</v>
      </c>
      <c r="Q104" s="17" t="s">
        <v>26</v>
      </c>
      <c r="R104" s="38" t="s">
        <v>644</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500</v>
      </c>
      <c r="D105" s="16" t="s">
        <v>501</v>
      </c>
      <c r="E105" s="16">
        <v>5</v>
      </c>
      <c r="F105" s="15">
        <v>118.4</v>
      </c>
      <c r="G105" s="15">
        <v>105.65</v>
      </c>
      <c r="H105" s="15">
        <v>92.9</v>
      </c>
      <c r="I105" s="14"/>
      <c r="J105" s="15">
        <v>122.06</v>
      </c>
      <c r="K105" s="15">
        <v>147.55000000000001</v>
      </c>
      <c r="L105" s="15">
        <v>188.8</v>
      </c>
      <c r="M105" s="54"/>
      <c r="N105" s="15">
        <v>43.267270074999999</v>
      </c>
      <c r="O105" s="15">
        <v>2.3978564494999999</v>
      </c>
      <c r="P105" s="15" t="s">
        <v>27</v>
      </c>
      <c r="Q105" s="16" t="s">
        <v>26</v>
      </c>
      <c r="R105" s="37" t="s">
        <v>645</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176</v>
      </c>
      <c r="D106" s="17" t="s">
        <v>177</v>
      </c>
      <c r="E106" s="17">
        <v>5</v>
      </c>
      <c r="F106" s="14">
        <v>24.18</v>
      </c>
      <c r="G106" s="14">
        <v>22.32</v>
      </c>
      <c r="H106" s="14">
        <v>20.47</v>
      </c>
      <c r="I106" s="14"/>
      <c r="J106" s="14">
        <v>25.08</v>
      </c>
      <c r="K106" s="14">
        <v>28.78</v>
      </c>
      <c r="L106" s="14">
        <v>34.78</v>
      </c>
      <c r="M106" s="54"/>
      <c r="N106" s="14">
        <v>51.574821636000003</v>
      </c>
      <c r="O106" s="31">
        <v>218.91676471</v>
      </c>
      <c r="P106" s="31" t="s">
        <v>27</v>
      </c>
      <c r="Q106" s="17" t="s">
        <v>26</v>
      </c>
      <c r="R106" s="38" t="s">
        <v>646</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178</v>
      </c>
      <c r="D107" s="16" t="s">
        <v>179</v>
      </c>
      <c r="E107" s="16">
        <v>6</v>
      </c>
      <c r="F107" s="15">
        <v>10.88</v>
      </c>
      <c r="G107" s="15">
        <v>10</v>
      </c>
      <c r="H107" s="15">
        <v>9.1199999999999992</v>
      </c>
      <c r="I107" s="14"/>
      <c r="J107" s="15">
        <v>11.26</v>
      </c>
      <c r="K107" s="15">
        <v>13.01</v>
      </c>
      <c r="L107" s="15">
        <v>15.84</v>
      </c>
      <c r="M107" s="54"/>
      <c r="N107" s="15">
        <v>53.338108165000001</v>
      </c>
      <c r="O107" s="15">
        <v>102.22421433000001</v>
      </c>
      <c r="P107" s="15" t="s">
        <v>27</v>
      </c>
      <c r="Q107" s="16" t="s">
        <v>26</v>
      </c>
      <c r="R107" s="37" t="s">
        <v>647</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180</v>
      </c>
      <c r="D108" s="17" t="s">
        <v>181</v>
      </c>
      <c r="E108" s="17">
        <v>3</v>
      </c>
      <c r="F108" s="14">
        <v>12.37</v>
      </c>
      <c r="G108" s="14">
        <v>11.57</v>
      </c>
      <c r="H108" s="14">
        <v>10.78</v>
      </c>
      <c r="I108" s="14"/>
      <c r="J108" s="14">
        <v>12.7</v>
      </c>
      <c r="K108" s="14">
        <v>14.28</v>
      </c>
      <c r="L108" s="14">
        <v>16.850000000000001</v>
      </c>
      <c r="M108" s="54"/>
      <c r="N108" s="14">
        <v>51.479527025000003</v>
      </c>
      <c r="O108" s="31">
        <v>45.212804237999997</v>
      </c>
      <c r="P108" s="31" t="s">
        <v>26</v>
      </c>
      <c r="Q108" s="17" t="s">
        <v>26</v>
      </c>
      <c r="R108" s="38" t="s">
        <v>648</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182</v>
      </c>
      <c r="D109" s="16" t="s">
        <v>183</v>
      </c>
      <c r="E109" s="16">
        <v>6</v>
      </c>
      <c r="F109" s="15">
        <v>3.79</v>
      </c>
      <c r="G109" s="15">
        <v>3.58</v>
      </c>
      <c r="H109" s="15">
        <v>3.37</v>
      </c>
      <c r="I109" s="14"/>
      <c r="J109" s="15">
        <v>3.89</v>
      </c>
      <c r="K109" s="15">
        <v>4.3</v>
      </c>
      <c r="L109" s="15">
        <v>4.9800000000000004</v>
      </c>
      <c r="M109" s="54"/>
      <c r="N109" s="15">
        <v>71.693196632999999</v>
      </c>
      <c r="O109" s="15">
        <v>9.5063924762000003</v>
      </c>
      <c r="P109" s="15" t="s">
        <v>26</v>
      </c>
      <c r="Q109" s="16" t="s">
        <v>27</v>
      </c>
      <c r="R109" s="37" t="s">
        <v>649</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184</v>
      </c>
      <c r="D110" s="17" t="s">
        <v>185</v>
      </c>
      <c r="E110" s="17">
        <v>7</v>
      </c>
      <c r="F110" s="14">
        <v>4.97</v>
      </c>
      <c r="G110" s="14">
        <v>4.45</v>
      </c>
      <c r="H110" s="14">
        <v>3.93</v>
      </c>
      <c r="I110" s="14"/>
      <c r="J110" s="14">
        <v>5.0999999999999996</v>
      </c>
      <c r="K110" s="14">
        <v>6.13</v>
      </c>
      <c r="L110" s="14">
        <v>7.8</v>
      </c>
      <c r="M110" s="54"/>
      <c r="N110" s="14">
        <v>64.733318560000001</v>
      </c>
      <c r="O110" s="31">
        <v>19.282950856999999</v>
      </c>
      <c r="P110" s="31" t="s">
        <v>27</v>
      </c>
      <c r="Q110" s="17" t="s">
        <v>27</v>
      </c>
      <c r="R110" s="38" t="s">
        <v>650</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186</v>
      </c>
      <c r="D111" s="16" t="s">
        <v>187</v>
      </c>
      <c r="E111" s="16">
        <v>0</v>
      </c>
      <c r="F111" s="15">
        <v>7.91</v>
      </c>
      <c r="G111" s="15">
        <v>6.56</v>
      </c>
      <c r="H111" s="15">
        <v>5.22</v>
      </c>
      <c r="I111" s="14"/>
      <c r="J111" s="15">
        <v>8.2899999999999991</v>
      </c>
      <c r="K111" s="15">
        <v>10.97</v>
      </c>
      <c r="L111" s="15">
        <v>15.32</v>
      </c>
      <c r="M111" s="54"/>
      <c r="N111" s="15">
        <v>47.035970646000003</v>
      </c>
      <c r="O111" s="15">
        <v>28.621189475999998</v>
      </c>
      <c r="P111" s="15" t="s">
        <v>26</v>
      </c>
      <c r="Q111" s="16" t="s">
        <v>26</v>
      </c>
      <c r="R111" s="37" t="s">
        <v>651</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188</v>
      </c>
      <c r="D112" s="17" t="s">
        <v>189</v>
      </c>
      <c r="E112" s="17">
        <v>6</v>
      </c>
      <c r="F112" s="14" t="s">
        <v>119</v>
      </c>
      <c r="G112" s="14" t="s">
        <v>119</v>
      </c>
      <c r="H112" s="14" t="s">
        <v>119</v>
      </c>
      <c r="I112" s="14"/>
      <c r="J112" s="14" t="s">
        <v>119</v>
      </c>
      <c r="K112" s="14" t="s">
        <v>119</v>
      </c>
      <c r="L112" s="14" t="s">
        <v>119</v>
      </c>
      <c r="M112" s="54"/>
      <c r="N112" s="14" t="s">
        <v>119</v>
      </c>
      <c r="O112" s="31" t="s">
        <v>119</v>
      </c>
      <c r="P112" s="31" t="s">
        <v>119</v>
      </c>
      <c r="Q112" s="17" t="s">
        <v>119</v>
      </c>
      <c r="R112" s="38" t="s">
        <v>120</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495</v>
      </c>
      <c r="D113" s="16" t="s">
        <v>496</v>
      </c>
      <c r="E113" s="16">
        <v>1</v>
      </c>
      <c r="F113" s="15">
        <v>2.58</v>
      </c>
      <c r="G113" s="15">
        <v>2.29</v>
      </c>
      <c r="H113" s="15">
        <v>2.0099999999999998</v>
      </c>
      <c r="I113" s="14"/>
      <c r="J113" s="15">
        <v>2.7</v>
      </c>
      <c r="K113" s="15">
        <v>3.26</v>
      </c>
      <c r="L113" s="15">
        <v>4.18</v>
      </c>
      <c r="M113" s="54"/>
      <c r="N113" s="15">
        <v>49.090474671999999</v>
      </c>
      <c r="O113" s="15">
        <v>1.1392975714</v>
      </c>
      <c r="P113" s="15" t="s">
        <v>26</v>
      </c>
      <c r="Q113" s="16" t="s">
        <v>26</v>
      </c>
      <c r="R113" s="37" t="s">
        <v>652</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529</v>
      </c>
      <c r="D114" s="17" t="s">
        <v>530</v>
      </c>
      <c r="E114" s="17">
        <v>1</v>
      </c>
      <c r="F114" s="14">
        <v>2.08</v>
      </c>
      <c r="G114" s="14">
        <v>1.8</v>
      </c>
      <c r="H114" s="14">
        <v>1.52</v>
      </c>
      <c r="I114" s="14"/>
      <c r="J114" s="14">
        <v>2.21</v>
      </c>
      <c r="K114" s="14">
        <v>2.76</v>
      </c>
      <c r="L114" s="14">
        <v>3.65</v>
      </c>
      <c r="M114" s="54"/>
      <c r="N114" s="14">
        <v>48.008080626999998</v>
      </c>
      <c r="O114" s="31">
        <v>1.3763044285999999</v>
      </c>
      <c r="P114" s="31" t="s">
        <v>26</v>
      </c>
      <c r="Q114" s="17" t="s">
        <v>26</v>
      </c>
      <c r="R114" s="38" t="s">
        <v>653</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190</v>
      </c>
      <c r="D115" s="16" t="s">
        <v>191</v>
      </c>
      <c r="E115" s="16">
        <v>2</v>
      </c>
      <c r="F115" s="15">
        <v>3.3</v>
      </c>
      <c r="G115" s="15">
        <v>3.04</v>
      </c>
      <c r="H115" s="15">
        <v>2.79</v>
      </c>
      <c r="I115" s="14"/>
      <c r="J115" s="15">
        <v>3.4</v>
      </c>
      <c r="K115" s="15">
        <v>3.9</v>
      </c>
      <c r="L115" s="15">
        <v>4.71</v>
      </c>
      <c r="M115" s="54"/>
      <c r="N115" s="15">
        <v>47.973822007000003</v>
      </c>
      <c r="O115" s="15">
        <v>5.5500922381000004</v>
      </c>
      <c r="P115" s="15" t="s">
        <v>26</v>
      </c>
      <c r="Q115" s="16" t="s">
        <v>26</v>
      </c>
      <c r="R115" s="37" t="s">
        <v>654</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192</v>
      </c>
      <c r="D116" s="17" t="s">
        <v>193</v>
      </c>
      <c r="E116" s="17">
        <v>10</v>
      </c>
      <c r="F116" s="14">
        <v>24.43</v>
      </c>
      <c r="G116" s="14">
        <v>22.7</v>
      </c>
      <c r="H116" s="14">
        <v>20.97</v>
      </c>
      <c r="I116" s="14"/>
      <c r="J116" s="14">
        <v>25.02</v>
      </c>
      <c r="K116" s="14">
        <v>28.47</v>
      </c>
      <c r="L116" s="14">
        <v>34.06</v>
      </c>
      <c r="M116" s="54"/>
      <c r="N116" s="14">
        <v>66.692021742999998</v>
      </c>
      <c r="O116" s="31">
        <v>79.890889762</v>
      </c>
      <c r="P116" s="31" t="s">
        <v>27</v>
      </c>
      <c r="Q116" s="17" t="s">
        <v>27</v>
      </c>
      <c r="R116" s="38" t="s">
        <v>655</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194</v>
      </c>
      <c r="D117" s="16" t="s">
        <v>195</v>
      </c>
      <c r="E117" s="16">
        <v>10</v>
      </c>
      <c r="F117" s="15">
        <v>26.88</v>
      </c>
      <c r="G117" s="15">
        <v>25.35</v>
      </c>
      <c r="H117" s="15">
        <v>23.83</v>
      </c>
      <c r="I117" s="14"/>
      <c r="J117" s="15">
        <v>27.49</v>
      </c>
      <c r="K117" s="15">
        <v>30.53</v>
      </c>
      <c r="L117" s="15">
        <v>35.450000000000003</v>
      </c>
      <c r="M117" s="54"/>
      <c r="N117" s="15">
        <v>64.922780715000002</v>
      </c>
      <c r="O117" s="15">
        <v>76.840620666999996</v>
      </c>
      <c r="P117" s="15" t="s">
        <v>27</v>
      </c>
      <c r="Q117" s="16" t="s">
        <v>27</v>
      </c>
      <c r="R117" s="37" t="s">
        <v>656</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196</v>
      </c>
      <c r="D118" s="17" t="s">
        <v>197</v>
      </c>
      <c r="E118" s="17">
        <v>10</v>
      </c>
      <c r="F118" s="14">
        <v>101.5</v>
      </c>
      <c r="G118" s="14">
        <v>85.2</v>
      </c>
      <c r="H118" s="14">
        <v>68.91</v>
      </c>
      <c r="I118" s="14"/>
      <c r="J118" s="14">
        <v>111.1</v>
      </c>
      <c r="K118" s="14">
        <v>143.68</v>
      </c>
      <c r="L118" s="14">
        <v>196.41</v>
      </c>
      <c r="M118" s="54"/>
      <c r="N118" s="14">
        <v>65.685734490000002</v>
      </c>
      <c r="O118" s="31">
        <v>45.317873087999999</v>
      </c>
      <c r="P118" s="31" t="s">
        <v>27</v>
      </c>
      <c r="Q118" s="17" t="s">
        <v>27</v>
      </c>
      <c r="R118" s="38" t="s">
        <v>657</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198</v>
      </c>
      <c r="D119" s="16" t="s">
        <v>199</v>
      </c>
      <c r="E119" s="16">
        <v>9</v>
      </c>
      <c r="F119" s="15">
        <v>14.04</v>
      </c>
      <c r="G119" s="15">
        <v>12.97</v>
      </c>
      <c r="H119" s="15">
        <v>11.91</v>
      </c>
      <c r="I119" s="14"/>
      <c r="J119" s="15">
        <v>15.5</v>
      </c>
      <c r="K119" s="15">
        <v>17.62</v>
      </c>
      <c r="L119" s="15">
        <v>21.07</v>
      </c>
      <c r="M119" s="54"/>
      <c r="N119" s="15">
        <v>58.146695759000004</v>
      </c>
      <c r="O119" s="15">
        <v>15.471403475999999</v>
      </c>
      <c r="P119" s="15" t="s">
        <v>27</v>
      </c>
      <c r="Q119" s="16" t="s">
        <v>27</v>
      </c>
      <c r="R119" s="37" t="s">
        <v>658</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200</v>
      </c>
      <c r="D120" s="17" t="s">
        <v>201</v>
      </c>
      <c r="E120" s="17">
        <v>2</v>
      </c>
      <c r="F120" s="14">
        <v>26.72</v>
      </c>
      <c r="G120" s="14">
        <v>24.76</v>
      </c>
      <c r="H120" s="14">
        <v>22.8</v>
      </c>
      <c r="I120" s="14"/>
      <c r="J120" s="14">
        <v>27.99</v>
      </c>
      <c r="K120" s="14">
        <v>31.9</v>
      </c>
      <c r="L120" s="14">
        <v>38.229999999999997</v>
      </c>
      <c r="M120" s="54"/>
      <c r="N120" s="14">
        <v>49.882701834999999</v>
      </c>
      <c r="O120" s="31">
        <v>77.45577205699999</v>
      </c>
      <c r="P120" s="31" t="s">
        <v>26</v>
      </c>
      <c r="Q120" s="17" t="s">
        <v>26</v>
      </c>
      <c r="R120" s="38" t="s">
        <v>659</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202</v>
      </c>
      <c r="D121" s="16" t="s">
        <v>203</v>
      </c>
      <c r="E121" s="16">
        <v>0</v>
      </c>
      <c r="F121" s="15">
        <v>9.08</v>
      </c>
      <c r="G121" s="15">
        <v>8.6300000000000008</v>
      </c>
      <c r="H121" s="15">
        <v>8.18</v>
      </c>
      <c r="I121" s="14"/>
      <c r="J121" s="15">
        <v>9.31</v>
      </c>
      <c r="K121" s="15">
        <v>10.199999999999999</v>
      </c>
      <c r="L121" s="15">
        <v>11.65</v>
      </c>
      <c r="M121" s="54"/>
      <c r="N121" s="15">
        <v>40.169277813999997</v>
      </c>
      <c r="O121" s="15">
        <v>7.0497888094999999</v>
      </c>
      <c r="P121" s="15" t="s">
        <v>26</v>
      </c>
      <c r="Q121" s="16" t="s">
        <v>26</v>
      </c>
      <c r="R121" s="37" t="s">
        <v>660</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204</v>
      </c>
      <c r="D122" s="17" t="s">
        <v>205</v>
      </c>
      <c r="E122" s="17">
        <v>0</v>
      </c>
      <c r="F122" s="14">
        <v>7.68</v>
      </c>
      <c r="G122" s="14">
        <v>7.34</v>
      </c>
      <c r="H122" s="14">
        <v>7</v>
      </c>
      <c r="I122" s="14"/>
      <c r="J122" s="14">
        <v>7.81</v>
      </c>
      <c r="K122" s="14">
        <v>8.48</v>
      </c>
      <c r="L122" s="14">
        <v>9.56</v>
      </c>
      <c r="M122" s="54"/>
      <c r="N122" s="14">
        <v>36.4258515</v>
      </c>
      <c r="O122" s="31">
        <v>4.7457044285999999</v>
      </c>
      <c r="P122" s="31" t="s">
        <v>26</v>
      </c>
      <c r="Q122" s="17" t="s">
        <v>26</v>
      </c>
      <c r="R122" s="38" t="s">
        <v>661</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206</v>
      </c>
      <c r="D123" s="16" t="s">
        <v>207</v>
      </c>
      <c r="E123" s="16">
        <v>9</v>
      </c>
      <c r="F123" s="15">
        <v>61.41</v>
      </c>
      <c r="G123" s="15">
        <v>56.33</v>
      </c>
      <c r="H123" s="15">
        <v>51.26</v>
      </c>
      <c r="I123" s="14"/>
      <c r="J123" s="15">
        <v>65.05</v>
      </c>
      <c r="K123" s="15">
        <v>75.19</v>
      </c>
      <c r="L123" s="15">
        <v>91.6</v>
      </c>
      <c r="M123" s="54"/>
      <c r="N123" s="15">
        <v>57.578833134</v>
      </c>
      <c r="O123" s="15">
        <v>60.795710428999996</v>
      </c>
      <c r="P123" s="15" t="s">
        <v>27</v>
      </c>
      <c r="Q123" s="16" t="s">
        <v>27</v>
      </c>
      <c r="R123" s="37" t="s">
        <v>662</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208</v>
      </c>
      <c r="D124" s="17" t="s">
        <v>209</v>
      </c>
      <c r="E124" s="17">
        <v>6</v>
      </c>
      <c r="F124" s="14">
        <v>27.41</v>
      </c>
      <c r="G124" s="14">
        <v>25.81</v>
      </c>
      <c r="H124" s="14">
        <v>24.21</v>
      </c>
      <c r="I124" s="14"/>
      <c r="J124" s="14">
        <v>28.28</v>
      </c>
      <c r="K124" s="14">
        <v>31.47</v>
      </c>
      <c r="L124" s="14">
        <v>36.64</v>
      </c>
      <c r="M124" s="54"/>
      <c r="N124" s="14">
        <v>63.802853812000002</v>
      </c>
      <c r="O124" s="31">
        <v>120.79180466</v>
      </c>
      <c r="P124" s="31" t="s">
        <v>26</v>
      </c>
      <c r="Q124" s="17" t="s">
        <v>27</v>
      </c>
      <c r="R124" s="38" t="s">
        <v>663</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210</v>
      </c>
      <c r="D125" s="16" t="s">
        <v>462</v>
      </c>
      <c r="E125" s="16">
        <v>7</v>
      </c>
      <c r="F125" s="15">
        <v>14.45</v>
      </c>
      <c r="G125" s="15">
        <v>13.69</v>
      </c>
      <c r="H125" s="15">
        <v>12.94</v>
      </c>
      <c r="I125" s="14"/>
      <c r="J125" s="15">
        <v>14.81</v>
      </c>
      <c r="K125" s="15">
        <v>16.309999999999999</v>
      </c>
      <c r="L125" s="15">
        <v>18.739999999999998</v>
      </c>
      <c r="M125" s="54"/>
      <c r="N125" s="15">
        <v>65.486392265000006</v>
      </c>
      <c r="O125" s="15">
        <v>1.9512695238</v>
      </c>
      <c r="P125" s="15" t="s">
        <v>27</v>
      </c>
      <c r="Q125" s="16" t="s">
        <v>27</v>
      </c>
      <c r="R125" s="37" t="s">
        <v>664</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210</v>
      </c>
      <c r="D126" s="17" t="s">
        <v>211</v>
      </c>
      <c r="E126" s="17">
        <v>7</v>
      </c>
      <c r="F126" s="14">
        <v>14.28</v>
      </c>
      <c r="G126" s="14">
        <v>13.46</v>
      </c>
      <c r="H126" s="14">
        <v>12.64</v>
      </c>
      <c r="I126" s="14"/>
      <c r="J126" s="14">
        <v>14.75</v>
      </c>
      <c r="K126" s="14">
        <v>16.38</v>
      </c>
      <c r="L126" s="14">
        <v>19.04</v>
      </c>
      <c r="M126" s="54"/>
      <c r="N126" s="14">
        <v>60.795626964999997</v>
      </c>
      <c r="O126" s="31">
        <v>372.93412132999998</v>
      </c>
      <c r="P126" s="31" t="s">
        <v>27</v>
      </c>
      <c r="Q126" s="17" t="s">
        <v>27</v>
      </c>
      <c r="R126" s="38" t="s">
        <v>665</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212</v>
      </c>
      <c r="D127" s="16" t="s">
        <v>213</v>
      </c>
      <c r="E127" s="16">
        <v>7</v>
      </c>
      <c r="F127" s="15">
        <v>47.67</v>
      </c>
      <c r="G127" s="15">
        <v>44.62</v>
      </c>
      <c r="H127" s="15">
        <v>41.58</v>
      </c>
      <c r="I127" s="14"/>
      <c r="J127" s="15">
        <v>49.06</v>
      </c>
      <c r="K127" s="15">
        <v>55.14</v>
      </c>
      <c r="L127" s="15">
        <v>64.989999999999995</v>
      </c>
      <c r="M127" s="54"/>
      <c r="N127" s="15">
        <v>68.652968766000001</v>
      </c>
      <c r="O127" s="15">
        <v>87.114707143000004</v>
      </c>
      <c r="P127" s="15" t="s">
        <v>27</v>
      </c>
      <c r="Q127" s="16" t="s">
        <v>27</v>
      </c>
      <c r="R127" s="37" t="s">
        <v>666</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212</v>
      </c>
      <c r="D128" s="17" t="s">
        <v>214</v>
      </c>
      <c r="E128" s="17">
        <v>7</v>
      </c>
      <c r="F128" s="14">
        <v>43.41</v>
      </c>
      <c r="G128" s="14">
        <v>41.14</v>
      </c>
      <c r="H128" s="14">
        <v>38.869999999999997</v>
      </c>
      <c r="I128" s="14"/>
      <c r="J128" s="14">
        <v>44.65</v>
      </c>
      <c r="K128" s="14">
        <v>49.18</v>
      </c>
      <c r="L128" s="14">
        <v>56.51</v>
      </c>
      <c r="M128" s="54"/>
      <c r="N128" s="14">
        <v>68.871816159999995</v>
      </c>
      <c r="O128" s="31">
        <v>1197.0160102</v>
      </c>
      <c r="P128" s="31" t="s">
        <v>27</v>
      </c>
      <c r="Q128" s="17" t="s">
        <v>27</v>
      </c>
      <c r="R128" s="38" t="s">
        <v>667</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215</v>
      </c>
      <c r="D129" s="16" t="s">
        <v>216</v>
      </c>
      <c r="E129" s="16">
        <v>6</v>
      </c>
      <c r="F129" s="15">
        <v>2.35</v>
      </c>
      <c r="G129" s="15">
        <v>2.06</v>
      </c>
      <c r="H129" s="15">
        <v>1.78</v>
      </c>
      <c r="I129" s="14"/>
      <c r="J129" s="15">
        <v>2.71</v>
      </c>
      <c r="K129" s="15">
        <v>3.27</v>
      </c>
      <c r="L129" s="15">
        <v>4.18</v>
      </c>
      <c r="M129" s="54"/>
      <c r="N129" s="15">
        <v>59.799964168999999</v>
      </c>
      <c r="O129" s="15">
        <v>2.4626064761999999</v>
      </c>
      <c r="P129" s="15" t="s">
        <v>26</v>
      </c>
      <c r="Q129" s="16" t="s">
        <v>27</v>
      </c>
      <c r="R129" s="37" t="s">
        <v>668</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217</v>
      </c>
      <c r="D130" s="17" t="s">
        <v>218</v>
      </c>
      <c r="E130" s="17">
        <v>0</v>
      </c>
      <c r="F130" s="14">
        <v>55.44</v>
      </c>
      <c r="G130" s="14">
        <v>49.75</v>
      </c>
      <c r="H130" s="14">
        <v>44.06</v>
      </c>
      <c r="I130" s="14"/>
      <c r="J130" s="14">
        <v>58.4</v>
      </c>
      <c r="K130" s="14">
        <v>69.77</v>
      </c>
      <c r="L130" s="14">
        <v>88.18</v>
      </c>
      <c r="M130" s="54"/>
      <c r="N130" s="14">
        <v>17.844022756000001</v>
      </c>
      <c r="O130" s="31">
        <v>107.56326813</v>
      </c>
      <c r="P130" s="31" t="s">
        <v>26</v>
      </c>
      <c r="Q130" s="17" t="s">
        <v>26</v>
      </c>
      <c r="R130" s="38" t="s">
        <v>669</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219</v>
      </c>
      <c r="D131" s="16" t="s">
        <v>220</v>
      </c>
      <c r="E131" s="16">
        <v>9</v>
      </c>
      <c r="F131" s="15">
        <v>11.43</v>
      </c>
      <c r="G131" s="15">
        <v>10.63</v>
      </c>
      <c r="H131" s="15">
        <v>9.84</v>
      </c>
      <c r="I131" s="14"/>
      <c r="J131" s="15">
        <v>12.18</v>
      </c>
      <c r="K131" s="15">
        <v>13.76</v>
      </c>
      <c r="L131" s="15">
        <v>16.329999999999998</v>
      </c>
      <c r="M131" s="54"/>
      <c r="N131" s="15">
        <v>57.768636115</v>
      </c>
      <c r="O131" s="15">
        <v>48.347174333000005</v>
      </c>
      <c r="P131" s="15" t="s">
        <v>27</v>
      </c>
      <c r="Q131" s="16" t="s">
        <v>27</v>
      </c>
      <c r="R131" s="37" t="s">
        <v>670</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221</v>
      </c>
      <c r="D132" s="17" t="s">
        <v>222</v>
      </c>
      <c r="E132" s="17">
        <v>6</v>
      </c>
      <c r="F132" s="14">
        <v>169.39</v>
      </c>
      <c r="G132" s="14">
        <v>156.01</v>
      </c>
      <c r="H132" s="14">
        <v>142.63999999999999</v>
      </c>
      <c r="I132" s="14"/>
      <c r="J132" s="14">
        <v>174.56</v>
      </c>
      <c r="K132" s="14">
        <v>201.3</v>
      </c>
      <c r="L132" s="14">
        <v>244.59</v>
      </c>
      <c r="M132" s="54"/>
      <c r="N132" s="14">
        <v>42.080653919</v>
      </c>
      <c r="O132" s="31">
        <v>5.4311539266999995</v>
      </c>
      <c r="P132" s="31" t="s">
        <v>27</v>
      </c>
      <c r="Q132" s="17" t="s">
        <v>26</v>
      </c>
      <c r="R132" s="38" t="s">
        <v>671</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223</v>
      </c>
      <c r="D133" s="16" t="s">
        <v>224</v>
      </c>
      <c r="E133" s="16">
        <v>10</v>
      </c>
      <c r="F133" s="15">
        <v>7.22</v>
      </c>
      <c r="G133" s="15">
        <v>6.24</v>
      </c>
      <c r="H133" s="15">
        <v>5.27</v>
      </c>
      <c r="I133" s="14"/>
      <c r="J133" s="15">
        <v>7.82</v>
      </c>
      <c r="K133" s="15">
        <v>9.76</v>
      </c>
      <c r="L133" s="15">
        <v>12.9</v>
      </c>
      <c r="M133" s="54"/>
      <c r="N133" s="15">
        <v>84.579852336000002</v>
      </c>
      <c r="O133" s="15">
        <v>8.5593394285999995</v>
      </c>
      <c r="P133" s="15" t="s">
        <v>27</v>
      </c>
      <c r="Q133" s="16" t="s">
        <v>27</v>
      </c>
      <c r="R133" s="37" t="s">
        <v>672</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225</v>
      </c>
      <c r="D134" s="17" t="s">
        <v>226</v>
      </c>
      <c r="E134" s="17">
        <v>1</v>
      </c>
      <c r="F134" s="14">
        <v>6.46</v>
      </c>
      <c r="G134" s="14">
        <v>5.98</v>
      </c>
      <c r="H134" s="14">
        <v>5.51</v>
      </c>
      <c r="I134" s="14"/>
      <c r="J134" s="14">
        <v>6.59</v>
      </c>
      <c r="K134" s="14">
        <v>7.53</v>
      </c>
      <c r="L134" s="14">
        <v>9.06</v>
      </c>
      <c r="M134" s="54"/>
      <c r="N134" s="14">
        <v>49.877002296999997</v>
      </c>
      <c r="O134" s="31">
        <v>8.1687474762000001</v>
      </c>
      <c r="P134" s="31" t="s">
        <v>26</v>
      </c>
      <c r="Q134" s="17" t="s">
        <v>26</v>
      </c>
      <c r="R134" s="38" t="s">
        <v>673</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227</v>
      </c>
      <c r="D135" s="16" t="s">
        <v>487</v>
      </c>
      <c r="E135" s="16">
        <v>0</v>
      </c>
      <c r="F135" s="15">
        <v>3.68</v>
      </c>
      <c r="G135" s="15">
        <v>3.4</v>
      </c>
      <c r="H135" s="15">
        <v>3.13</v>
      </c>
      <c r="I135" s="14"/>
      <c r="J135" s="15">
        <v>3.79</v>
      </c>
      <c r="K135" s="15">
        <v>4.33</v>
      </c>
      <c r="L135" s="15">
        <v>5.21</v>
      </c>
      <c r="M135" s="54"/>
      <c r="N135" s="15">
        <v>28.043615848000002</v>
      </c>
      <c r="O135" s="15">
        <v>2.5628648570999997</v>
      </c>
      <c r="P135" s="15" t="s">
        <v>26</v>
      </c>
      <c r="Q135" s="16" t="s">
        <v>26</v>
      </c>
      <c r="R135" s="37" t="s">
        <v>674</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227</v>
      </c>
      <c r="D136" s="17" t="s">
        <v>228</v>
      </c>
      <c r="E136" s="17">
        <v>0</v>
      </c>
      <c r="F136" s="14">
        <v>3.55</v>
      </c>
      <c r="G136" s="14">
        <v>3.35</v>
      </c>
      <c r="H136" s="14">
        <v>3.16</v>
      </c>
      <c r="I136" s="14"/>
      <c r="J136" s="14">
        <v>3.63</v>
      </c>
      <c r="K136" s="14">
        <v>4.01</v>
      </c>
      <c r="L136" s="14">
        <v>4.6399999999999997</v>
      </c>
      <c r="M136" s="54"/>
      <c r="N136" s="14">
        <v>28.893325039</v>
      </c>
      <c r="O136" s="31">
        <v>12.538767619</v>
      </c>
      <c r="P136" s="31" t="s">
        <v>26</v>
      </c>
      <c r="Q136" s="17" t="s">
        <v>26</v>
      </c>
      <c r="R136" s="38" t="s">
        <v>675</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227</v>
      </c>
      <c r="D137" s="16" t="s">
        <v>229</v>
      </c>
      <c r="E137" s="16">
        <v>0</v>
      </c>
      <c r="F137" s="15">
        <v>17.84</v>
      </c>
      <c r="G137" s="15">
        <v>16.79</v>
      </c>
      <c r="H137" s="15">
        <v>15.75</v>
      </c>
      <c r="I137" s="14"/>
      <c r="J137" s="15">
        <v>18.21</v>
      </c>
      <c r="K137" s="15">
        <v>20.29</v>
      </c>
      <c r="L137" s="15">
        <v>23.66</v>
      </c>
      <c r="M137" s="54"/>
      <c r="N137" s="15">
        <v>27.297579932000001</v>
      </c>
      <c r="O137" s="15">
        <v>102.64158304</v>
      </c>
      <c r="P137" s="15" t="s">
        <v>26</v>
      </c>
      <c r="Q137" s="16" t="s">
        <v>26</v>
      </c>
      <c r="R137" s="37" t="s">
        <v>676</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230</v>
      </c>
      <c r="D138" s="17" t="s">
        <v>231</v>
      </c>
      <c r="E138" s="17">
        <v>6</v>
      </c>
      <c r="F138" s="14">
        <v>10.77</v>
      </c>
      <c r="G138" s="14">
        <v>9.89</v>
      </c>
      <c r="H138" s="14">
        <v>9.01</v>
      </c>
      <c r="I138" s="14"/>
      <c r="J138" s="14">
        <v>11.18</v>
      </c>
      <c r="K138" s="14">
        <v>12.93</v>
      </c>
      <c r="L138" s="14">
        <v>15.77</v>
      </c>
      <c r="M138" s="54"/>
      <c r="N138" s="14">
        <v>61.170939347000001</v>
      </c>
      <c r="O138" s="31">
        <v>6.5907669999999996</v>
      </c>
      <c r="P138" s="31" t="s">
        <v>26</v>
      </c>
      <c r="Q138" s="17" t="s">
        <v>27</v>
      </c>
      <c r="R138" s="38" t="s">
        <v>677</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232</v>
      </c>
      <c r="D139" s="16" t="s">
        <v>233</v>
      </c>
      <c r="E139" s="16">
        <v>4</v>
      </c>
      <c r="F139" s="15">
        <v>3.61</v>
      </c>
      <c r="G139" s="15">
        <v>3.17</v>
      </c>
      <c r="H139" s="15">
        <v>2.74</v>
      </c>
      <c r="I139" s="14"/>
      <c r="J139" s="15">
        <v>3.81</v>
      </c>
      <c r="K139" s="15">
        <v>4.67</v>
      </c>
      <c r="L139" s="15">
        <v>6.07</v>
      </c>
      <c r="M139" s="54"/>
      <c r="N139" s="15">
        <v>58.411928351999997</v>
      </c>
      <c r="O139" s="15">
        <v>8.8742708571000009</v>
      </c>
      <c r="P139" s="15" t="s">
        <v>26</v>
      </c>
      <c r="Q139" s="16" t="s">
        <v>27</v>
      </c>
      <c r="R139" s="37" t="s">
        <v>678</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234</v>
      </c>
      <c r="D140" s="17" t="s">
        <v>235</v>
      </c>
      <c r="E140" s="17">
        <v>4</v>
      </c>
      <c r="F140" s="14">
        <v>39.93</v>
      </c>
      <c r="G140" s="14">
        <v>36.51</v>
      </c>
      <c r="H140" s="14">
        <v>33.1</v>
      </c>
      <c r="I140" s="14"/>
      <c r="J140" s="14">
        <v>41.65</v>
      </c>
      <c r="K140" s="14">
        <v>48.47</v>
      </c>
      <c r="L140" s="14">
        <v>59.52</v>
      </c>
      <c r="M140" s="54"/>
      <c r="N140" s="14">
        <v>74.060285976000003</v>
      </c>
      <c r="O140" s="31">
        <v>472.21701938000001</v>
      </c>
      <c r="P140" s="31" t="s">
        <v>26</v>
      </c>
      <c r="Q140" s="17" t="s">
        <v>27</v>
      </c>
      <c r="R140" s="38" t="s">
        <v>679</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234</v>
      </c>
      <c r="D141" s="16" t="s">
        <v>478</v>
      </c>
      <c r="E141" s="16">
        <v>6</v>
      </c>
      <c r="F141" s="15">
        <v>38.869999999999997</v>
      </c>
      <c r="G141" s="15">
        <v>35.72</v>
      </c>
      <c r="H141" s="15">
        <v>32.57</v>
      </c>
      <c r="I141" s="14"/>
      <c r="J141" s="15">
        <v>40.380000000000003</v>
      </c>
      <c r="K141" s="15">
        <v>46.67</v>
      </c>
      <c r="L141" s="15">
        <v>56.86</v>
      </c>
      <c r="M141" s="54"/>
      <c r="N141" s="15">
        <v>75.723251786999995</v>
      </c>
      <c r="O141" s="15">
        <v>7.7894941428999998</v>
      </c>
      <c r="P141" s="15" t="s">
        <v>26</v>
      </c>
      <c r="Q141" s="16" t="s">
        <v>27</v>
      </c>
      <c r="R141" s="37" t="s">
        <v>680</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236</v>
      </c>
      <c r="D142" s="17" t="s">
        <v>237</v>
      </c>
      <c r="E142" s="17">
        <v>7</v>
      </c>
      <c r="F142" s="14">
        <v>24.5</v>
      </c>
      <c r="G142" s="14">
        <v>22.65</v>
      </c>
      <c r="H142" s="14">
        <v>20.8</v>
      </c>
      <c r="I142" s="14"/>
      <c r="J142" s="14">
        <v>26.21</v>
      </c>
      <c r="K142" s="14">
        <v>29.9</v>
      </c>
      <c r="L142" s="14">
        <v>35.880000000000003</v>
      </c>
      <c r="M142" s="54"/>
      <c r="N142" s="14">
        <v>54.080472382000004</v>
      </c>
      <c r="O142" s="31">
        <v>13.365008476000002</v>
      </c>
      <c r="P142" s="31" t="s">
        <v>27</v>
      </c>
      <c r="Q142" s="17" t="s">
        <v>27</v>
      </c>
      <c r="R142" s="38" t="s">
        <v>681</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238</v>
      </c>
      <c r="D143" s="16" t="s">
        <v>239</v>
      </c>
      <c r="E143" s="16">
        <v>4</v>
      </c>
      <c r="F143" s="15">
        <v>11.33</v>
      </c>
      <c r="G143" s="15">
        <v>9.7200000000000006</v>
      </c>
      <c r="H143" s="15">
        <v>8.11</v>
      </c>
      <c r="I143" s="14"/>
      <c r="J143" s="15">
        <v>11.79</v>
      </c>
      <c r="K143" s="15">
        <v>15</v>
      </c>
      <c r="L143" s="15">
        <v>20.21</v>
      </c>
      <c r="M143" s="54"/>
      <c r="N143" s="15">
        <v>56.652135047999998</v>
      </c>
      <c r="O143" s="15">
        <v>204.09546286</v>
      </c>
      <c r="P143" s="15" t="s">
        <v>26</v>
      </c>
      <c r="Q143" s="16" t="s">
        <v>27</v>
      </c>
      <c r="R143" s="37" t="s">
        <v>682</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240</v>
      </c>
      <c r="D144" s="17" t="s">
        <v>241</v>
      </c>
      <c r="E144" s="17">
        <v>4</v>
      </c>
      <c r="F144" s="14">
        <v>3.98</v>
      </c>
      <c r="G144" s="14">
        <v>3.7</v>
      </c>
      <c r="H144" s="14">
        <v>3.43</v>
      </c>
      <c r="I144" s="14"/>
      <c r="J144" s="14">
        <v>4.12</v>
      </c>
      <c r="K144" s="14">
        <v>4.66</v>
      </c>
      <c r="L144" s="14">
        <v>5.55</v>
      </c>
      <c r="M144" s="54"/>
      <c r="N144" s="14">
        <v>47.744799151000002</v>
      </c>
      <c r="O144" s="31">
        <v>13.541936189999999</v>
      </c>
      <c r="P144" s="31" t="s">
        <v>27</v>
      </c>
      <c r="Q144" s="17" t="s">
        <v>26</v>
      </c>
      <c r="R144" s="38" t="s">
        <v>683</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242</v>
      </c>
      <c r="D145" s="16" t="s">
        <v>243</v>
      </c>
      <c r="E145" s="16">
        <v>2</v>
      </c>
      <c r="F145" s="15">
        <v>16.41</v>
      </c>
      <c r="G145" s="15">
        <v>15.28</v>
      </c>
      <c r="H145" s="15">
        <v>14.16</v>
      </c>
      <c r="I145" s="14"/>
      <c r="J145" s="15">
        <v>16.690000000000001</v>
      </c>
      <c r="K145" s="15">
        <v>18.93</v>
      </c>
      <c r="L145" s="15">
        <v>22.56</v>
      </c>
      <c r="M145" s="54"/>
      <c r="N145" s="15">
        <v>45.355332951999998</v>
      </c>
      <c r="O145" s="15">
        <v>13.619520714</v>
      </c>
      <c r="P145" s="15" t="s">
        <v>26</v>
      </c>
      <c r="Q145" s="16" t="s">
        <v>26</v>
      </c>
      <c r="R145" s="37" t="s">
        <v>684</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244</v>
      </c>
      <c r="D146" s="17" t="s">
        <v>245</v>
      </c>
      <c r="E146" s="17">
        <v>10</v>
      </c>
      <c r="F146" s="14">
        <v>7.25</v>
      </c>
      <c r="G146" s="14">
        <v>6.05</v>
      </c>
      <c r="H146" s="14">
        <v>4.8499999999999996</v>
      </c>
      <c r="I146" s="14"/>
      <c r="J146" s="14">
        <v>7.64</v>
      </c>
      <c r="K146" s="14">
        <v>10.029999999999999</v>
      </c>
      <c r="L146" s="14">
        <v>13.91</v>
      </c>
      <c r="M146" s="54"/>
      <c r="N146" s="14">
        <v>82.815457997999999</v>
      </c>
      <c r="O146" s="31">
        <v>200.91805689999998</v>
      </c>
      <c r="P146" s="31" t="s">
        <v>27</v>
      </c>
      <c r="Q146" s="17" t="s">
        <v>27</v>
      </c>
      <c r="R146" s="38" t="s">
        <v>685</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246</v>
      </c>
      <c r="D147" s="16" t="s">
        <v>247</v>
      </c>
      <c r="E147" s="16">
        <v>2</v>
      </c>
      <c r="F147" s="15">
        <v>3.89</v>
      </c>
      <c r="G147" s="15">
        <v>3.21</v>
      </c>
      <c r="H147" s="15">
        <v>2.5299999999999998</v>
      </c>
      <c r="I147" s="14"/>
      <c r="J147" s="15">
        <v>3.96</v>
      </c>
      <c r="K147" s="15">
        <v>5.31</v>
      </c>
      <c r="L147" s="15">
        <v>7.5</v>
      </c>
      <c r="M147" s="54"/>
      <c r="N147" s="15">
        <v>41.639723064999998</v>
      </c>
      <c r="O147" s="15">
        <v>8.3758216667000003</v>
      </c>
      <c r="P147" s="15" t="s">
        <v>26</v>
      </c>
      <c r="Q147" s="16" t="s">
        <v>26</v>
      </c>
      <c r="R147" s="37" t="s">
        <v>686</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246</v>
      </c>
      <c r="D148" s="17" t="s">
        <v>248</v>
      </c>
      <c r="E148" s="17">
        <v>2</v>
      </c>
      <c r="F148" s="14">
        <v>4.12</v>
      </c>
      <c r="G148" s="14">
        <v>3.46</v>
      </c>
      <c r="H148" s="14">
        <v>2.81</v>
      </c>
      <c r="I148" s="14"/>
      <c r="J148" s="14">
        <v>4.22</v>
      </c>
      <c r="K148" s="14">
        <v>5.52</v>
      </c>
      <c r="L148" s="14">
        <v>7.62</v>
      </c>
      <c r="M148" s="54"/>
      <c r="N148" s="14">
        <v>42.891320862999997</v>
      </c>
      <c r="O148" s="31">
        <v>73.275657047999999</v>
      </c>
      <c r="P148" s="31" t="s">
        <v>26</v>
      </c>
      <c r="Q148" s="17" t="s">
        <v>26</v>
      </c>
      <c r="R148" s="38" t="s">
        <v>687</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249</v>
      </c>
      <c r="D149" s="16" t="s">
        <v>12</v>
      </c>
      <c r="E149" s="16">
        <v>3</v>
      </c>
      <c r="F149" s="15">
        <v>16.41</v>
      </c>
      <c r="G149" s="15">
        <v>14.82</v>
      </c>
      <c r="H149" s="15">
        <v>13.24</v>
      </c>
      <c r="I149" s="14"/>
      <c r="J149" s="15">
        <v>16.899999999999999</v>
      </c>
      <c r="K149" s="15">
        <v>20.059999999999999</v>
      </c>
      <c r="L149" s="15">
        <v>25.18</v>
      </c>
      <c r="M149" s="54"/>
      <c r="N149" s="15">
        <v>44.721829841999998</v>
      </c>
      <c r="O149" s="15">
        <v>78.47257733299999</v>
      </c>
      <c r="P149" s="15" t="s">
        <v>26</v>
      </c>
      <c r="Q149" s="16" t="s">
        <v>26</v>
      </c>
      <c r="R149" s="37" t="s">
        <v>688</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250</v>
      </c>
      <c r="D150" s="17" t="s">
        <v>251</v>
      </c>
      <c r="E150" s="17">
        <v>10</v>
      </c>
      <c r="F150" s="14">
        <v>134</v>
      </c>
      <c r="G150" s="14">
        <v>107</v>
      </c>
      <c r="H150" s="14">
        <v>80</v>
      </c>
      <c r="I150" s="14"/>
      <c r="J150" s="14">
        <v>141.19</v>
      </c>
      <c r="K150" s="14">
        <v>195.18</v>
      </c>
      <c r="L150" s="14">
        <v>282.55</v>
      </c>
      <c r="M150" s="54"/>
      <c r="N150" s="14">
        <v>70.903025259000003</v>
      </c>
      <c r="O150" s="31">
        <v>5.5134387280999997</v>
      </c>
      <c r="P150" s="31" t="s">
        <v>27</v>
      </c>
      <c r="Q150" s="17" t="s">
        <v>27</v>
      </c>
      <c r="R150" s="38" t="s">
        <v>689</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252</v>
      </c>
      <c r="D151" s="16" t="s">
        <v>253</v>
      </c>
      <c r="E151" s="16">
        <v>3</v>
      </c>
      <c r="F151" s="15">
        <v>5.27</v>
      </c>
      <c r="G151" s="15">
        <v>4.5199999999999996</v>
      </c>
      <c r="H151" s="15">
        <v>3.78</v>
      </c>
      <c r="I151" s="14"/>
      <c r="J151" s="15">
        <v>5.42</v>
      </c>
      <c r="K151" s="15">
        <v>6.9</v>
      </c>
      <c r="L151" s="15">
        <v>9.3000000000000007</v>
      </c>
      <c r="M151" s="54"/>
      <c r="N151" s="15">
        <v>47.322423291</v>
      </c>
      <c r="O151" s="15">
        <v>7.0754504761999994</v>
      </c>
      <c r="P151" s="15" t="s">
        <v>27</v>
      </c>
      <c r="Q151" s="16" t="s">
        <v>26</v>
      </c>
      <c r="R151" s="37" t="s">
        <v>690</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254</v>
      </c>
      <c r="D152" s="17" t="s">
        <v>255</v>
      </c>
      <c r="E152" s="17">
        <v>0</v>
      </c>
      <c r="F152" s="14">
        <v>72.56</v>
      </c>
      <c r="G152" s="14">
        <v>65.92</v>
      </c>
      <c r="H152" s="14">
        <v>59.29</v>
      </c>
      <c r="I152" s="14"/>
      <c r="J152" s="14">
        <v>75.180000000000007</v>
      </c>
      <c r="K152" s="14">
        <v>88.44</v>
      </c>
      <c r="L152" s="14">
        <v>109.91</v>
      </c>
      <c r="M152" s="54"/>
      <c r="N152" s="14">
        <v>23.966006015000001</v>
      </c>
      <c r="O152" s="31">
        <v>110.57166065999999</v>
      </c>
      <c r="P152" s="31" t="s">
        <v>26</v>
      </c>
      <c r="Q152" s="17" t="s">
        <v>26</v>
      </c>
      <c r="R152" s="38" t="s">
        <v>691</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256</v>
      </c>
      <c r="D153" s="16" t="s">
        <v>257</v>
      </c>
      <c r="E153" s="16">
        <v>9</v>
      </c>
      <c r="F153" s="15">
        <v>133.99</v>
      </c>
      <c r="G153" s="15">
        <v>118.71</v>
      </c>
      <c r="H153" s="15">
        <v>103.44</v>
      </c>
      <c r="I153" s="14"/>
      <c r="J153" s="15">
        <v>144.63999999999999</v>
      </c>
      <c r="K153" s="15">
        <v>175.18</v>
      </c>
      <c r="L153" s="15">
        <v>224.61</v>
      </c>
      <c r="M153" s="54"/>
      <c r="N153" s="15">
        <v>61.355865449</v>
      </c>
      <c r="O153" s="15">
        <v>53.515545580999998</v>
      </c>
      <c r="P153" s="15" t="s">
        <v>27</v>
      </c>
      <c r="Q153" s="16" t="s">
        <v>27</v>
      </c>
      <c r="R153" s="37" t="s">
        <v>692</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258</v>
      </c>
      <c r="D154" s="17" t="s">
        <v>259</v>
      </c>
      <c r="E154" s="17">
        <v>7</v>
      </c>
      <c r="F154" s="14">
        <v>33.840000000000003</v>
      </c>
      <c r="G154" s="14">
        <v>32.770000000000003</v>
      </c>
      <c r="H154" s="14">
        <v>31.71</v>
      </c>
      <c r="I154" s="14"/>
      <c r="J154" s="14">
        <v>34.4</v>
      </c>
      <c r="K154" s="14">
        <v>36.520000000000003</v>
      </c>
      <c r="L154" s="14">
        <v>39.96</v>
      </c>
      <c r="M154" s="54"/>
      <c r="N154" s="14">
        <v>62.640957939000003</v>
      </c>
      <c r="O154" s="31">
        <v>6.7118481429000001</v>
      </c>
      <c r="P154" s="31" t="s">
        <v>27</v>
      </c>
      <c r="Q154" s="17" t="s">
        <v>27</v>
      </c>
      <c r="R154" s="38" t="s">
        <v>693</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260</v>
      </c>
      <c r="D155" s="16" t="s">
        <v>261</v>
      </c>
      <c r="E155" s="16">
        <v>10</v>
      </c>
      <c r="F155" s="15">
        <v>883.9</v>
      </c>
      <c r="G155" s="15">
        <v>744.29</v>
      </c>
      <c r="H155" s="15">
        <v>604.67999999999995</v>
      </c>
      <c r="I155" s="14"/>
      <c r="J155" s="15">
        <v>959.1</v>
      </c>
      <c r="K155" s="15">
        <v>1238.31</v>
      </c>
      <c r="L155" s="15">
        <v>1690.12</v>
      </c>
      <c r="M155" s="54"/>
      <c r="N155" s="15">
        <v>66.315363171000001</v>
      </c>
      <c r="O155" s="15">
        <v>106.87995538</v>
      </c>
      <c r="P155" s="15" t="s">
        <v>27</v>
      </c>
      <c r="Q155" s="16" t="s">
        <v>27</v>
      </c>
      <c r="R155" s="37" t="s">
        <v>694</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262</v>
      </c>
      <c r="D156" s="17" t="s">
        <v>263</v>
      </c>
      <c r="E156" s="17">
        <v>10</v>
      </c>
      <c r="F156" s="14">
        <v>111.51</v>
      </c>
      <c r="G156" s="14">
        <v>99.83</v>
      </c>
      <c r="H156" s="14">
        <v>88.16</v>
      </c>
      <c r="I156" s="14"/>
      <c r="J156" s="14">
        <v>113.08</v>
      </c>
      <c r="K156" s="14">
        <v>136.41999999999999</v>
      </c>
      <c r="L156" s="14">
        <v>174.2</v>
      </c>
      <c r="M156" s="54"/>
      <c r="N156" s="14">
        <v>67.141852125</v>
      </c>
      <c r="O156" s="31">
        <v>30.950793914999998</v>
      </c>
      <c r="P156" s="31" t="s">
        <v>27</v>
      </c>
      <c r="Q156" s="17" t="s">
        <v>27</v>
      </c>
      <c r="R156" s="38" t="s">
        <v>695</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264</v>
      </c>
      <c r="D157" s="16" t="s">
        <v>265</v>
      </c>
      <c r="E157" s="16">
        <v>10</v>
      </c>
      <c r="F157" s="15">
        <v>15.89</v>
      </c>
      <c r="G157" s="15">
        <v>15.57</v>
      </c>
      <c r="H157" s="15">
        <v>15.26</v>
      </c>
      <c r="I157" s="14"/>
      <c r="J157" s="15">
        <v>16</v>
      </c>
      <c r="K157" s="15">
        <v>16.62</v>
      </c>
      <c r="L157" s="15">
        <v>17.63</v>
      </c>
      <c r="M157" s="54"/>
      <c r="N157" s="15">
        <v>73.505531958999995</v>
      </c>
      <c r="O157" s="15">
        <v>11.655382523</v>
      </c>
      <c r="P157" s="15" t="s">
        <v>27</v>
      </c>
      <c r="Q157" s="16" t="s">
        <v>27</v>
      </c>
      <c r="R157" s="37" t="s">
        <v>696</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266</v>
      </c>
      <c r="D158" s="17" t="s">
        <v>267</v>
      </c>
      <c r="E158" s="17">
        <v>0</v>
      </c>
      <c r="F158" s="14">
        <v>3.82</v>
      </c>
      <c r="G158" s="14">
        <v>3.43</v>
      </c>
      <c r="H158" s="14">
        <v>3.04</v>
      </c>
      <c r="I158" s="14"/>
      <c r="J158" s="14">
        <v>3.99</v>
      </c>
      <c r="K158" s="14">
        <v>4.76</v>
      </c>
      <c r="L158" s="14">
        <v>6.01</v>
      </c>
      <c r="M158" s="54"/>
      <c r="N158" s="14">
        <v>44.522456667</v>
      </c>
      <c r="O158" s="31">
        <v>93.543388905</v>
      </c>
      <c r="P158" s="31" t="s">
        <v>26</v>
      </c>
      <c r="Q158" s="17" t="s">
        <v>26</v>
      </c>
      <c r="R158" s="38" t="s">
        <v>697</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472</v>
      </c>
      <c r="D159" s="16" t="s">
        <v>473</v>
      </c>
      <c r="E159" s="16">
        <v>7</v>
      </c>
      <c r="F159" s="15">
        <v>3.41</v>
      </c>
      <c r="G159" s="15">
        <v>3.14</v>
      </c>
      <c r="H159" s="15">
        <v>2.88</v>
      </c>
      <c r="I159" s="14"/>
      <c r="J159" s="15">
        <v>3.55</v>
      </c>
      <c r="K159" s="15">
        <v>4.07</v>
      </c>
      <c r="L159" s="15">
        <v>4.92</v>
      </c>
      <c r="M159" s="54"/>
      <c r="N159" s="15">
        <v>62.023870043999999</v>
      </c>
      <c r="O159" s="15">
        <v>2.4332721428999999</v>
      </c>
      <c r="P159" s="15" t="s">
        <v>27</v>
      </c>
      <c r="Q159" s="16" t="s">
        <v>27</v>
      </c>
      <c r="R159" s="37" t="s">
        <v>698</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268</v>
      </c>
      <c r="D160" s="17" t="s">
        <v>269</v>
      </c>
      <c r="E160" s="17">
        <v>10</v>
      </c>
      <c r="F160" s="14">
        <v>48</v>
      </c>
      <c r="G160" s="14">
        <v>34.61</v>
      </c>
      <c r="H160" s="14">
        <v>21.22</v>
      </c>
      <c r="I160" s="14"/>
      <c r="J160" s="14">
        <v>54.38</v>
      </c>
      <c r="K160" s="14">
        <v>81.150000000000006</v>
      </c>
      <c r="L160" s="14">
        <v>124.48</v>
      </c>
      <c r="M160" s="54"/>
      <c r="N160" s="14">
        <v>64.491154606999999</v>
      </c>
      <c r="O160" s="31">
        <v>4.0208703724000001</v>
      </c>
      <c r="P160" s="31" t="s">
        <v>27</v>
      </c>
      <c r="Q160" s="17" t="s">
        <v>27</v>
      </c>
      <c r="R160" s="38" t="s">
        <v>699</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270</v>
      </c>
      <c r="D161" s="16" t="s">
        <v>271</v>
      </c>
      <c r="E161" s="16">
        <v>10</v>
      </c>
      <c r="F161" s="15">
        <v>16.600000000000001</v>
      </c>
      <c r="G161" s="15">
        <v>15.31</v>
      </c>
      <c r="H161" s="15">
        <v>14.03</v>
      </c>
      <c r="I161" s="14"/>
      <c r="J161" s="15">
        <v>17.079999999999998</v>
      </c>
      <c r="K161" s="15">
        <v>19.64</v>
      </c>
      <c r="L161" s="15">
        <v>23.78</v>
      </c>
      <c r="M161" s="54"/>
      <c r="N161" s="15">
        <v>74.916365964999997</v>
      </c>
      <c r="O161" s="15">
        <v>260.90738605000001</v>
      </c>
      <c r="P161" s="15" t="s">
        <v>27</v>
      </c>
      <c r="Q161" s="16" t="s">
        <v>27</v>
      </c>
      <c r="R161" s="37" t="s">
        <v>700</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272</v>
      </c>
      <c r="D162" s="17" t="s">
        <v>273</v>
      </c>
      <c r="E162" s="17">
        <v>1</v>
      </c>
      <c r="F162" s="14">
        <v>24.78</v>
      </c>
      <c r="G162" s="14">
        <v>22.17</v>
      </c>
      <c r="H162" s="14">
        <v>19.559999999999999</v>
      </c>
      <c r="I162" s="14"/>
      <c r="J162" s="14">
        <v>26.12</v>
      </c>
      <c r="K162" s="14">
        <v>31.33</v>
      </c>
      <c r="L162" s="14">
        <v>39.770000000000003</v>
      </c>
      <c r="M162" s="54"/>
      <c r="N162" s="14">
        <v>49.828407452999997</v>
      </c>
      <c r="O162" s="31">
        <v>38.119311619000001</v>
      </c>
      <c r="P162" s="31" t="s">
        <v>26</v>
      </c>
      <c r="Q162" s="17" t="s">
        <v>26</v>
      </c>
      <c r="R162" s="38" t="s">
        <v>701</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274</v>
      </c>
      <c r="D163" s="16" t="s">
        <v>275</v>
      </c>
      <c r="E163" s="16">
        <v>7</v>
      </c>
      <c r="F163" s="15">
        <v>9.74</v>
      </c>
      <c r="G163" s="15">
        <v>8.5</v>
      </c>
      <c r="H163" s="15">
        <v>7.26</v>
      </c>
      <c r="I163" s="14"/>
      <c r="J163" s="15">
        <v>10.44</v>
      </c>
      <c r="K163" s="15">
        <v>12.91</v>
      </c>
      <c r="L163" s="15">
        <v>16.91</v>
      </c>
      <c r="M163" s="54"/>
      <c r="N163" s="15">
        <v>84.500698928999995</v>
      </c>
      <c r="O163" s="15">
        <v>76.848474381000003</v>
      </c>
      <c r="P163" s="15" t="s">
        <v>26</v>
      </c>
      <c r="Q163" s="16" t="s">
        <v>27</v>
      </c>
      <c r="R163" s="37" t="s">
        <v>702</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276</v>
      </c>
      <c r="D164" s="17" t="s">
        <v>277</v>
      </c>
      <c r="E164" s="17">
        <v>1</v>
      </c>
      <c r="F164" s="14">
        <v>5.32</v>
      </c>
      <c r="G164" s="14">
        <v>4.75</v>
      </c>
      <c r="H164" s="14">
        <v>4.1900000000000004</v>
      </c>
      <c r="I164" s="14"/>
      <c r="J164" s="14">
        <v>5.52</v>
      </c>
      <c r="K164" s="14">
        <v>6.64</v>
      </c>
      <c r="L164" s="14">
        <v>8.4600000000000009</v>
      </c>
      <c r="M164" s="54"/>
      <c r="N164" s="14">
        <v>55.167839882000003</v>
      </c>
      <c r="O164" s="31">
        <v>65.318835905</v>
      </c>
      <c r="P164" s="31" t="s">
        <v>26</v>
      </c>
      <c r="Q164" s="17" t="s">
        <v>26</v>
      </c>
      <c r="R164" s="38" t="s">
        <v>703</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278</v>
      </c>
      <c r="D165" s="16" t="s">
        <v>279</v>
      </c>
      <c r="E165" s="16">
        <v>10</v>
      </c>
      <c r="F165" s="15">
        <v>1.87</v>
      </c>
      <c r="G165" s="15">
        <v>1.7</v>
      </c>
      <c r="H165" s="15">
        <v>1.54</v>
      </c>
      <c r="I165" s="14"/>
      <c r="J165" s="15">
        <v>2</v>
      </c>
      <c r="K165" s="15">
        <v>2.3199999999999998</v>
      </c>
      <c r="L165" s="15">
        <v>2.84</v>
      </c>
      <c r="M165" s="54"/>
      <c r="N165" s="15">
        <v>58.561060478000002</v>
      </c>
      <c r="O165" s="15">
        <v>4.3090253333000001</v>
      </c>
      <c r="P165" s="15" t="s">
        <v>27</v>
      </c>
      <c r="Q165" s="16" t="s">
        <v>27</v>
      </c>
      <c r="R165" s="37" t="s">
        <v>704</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280</v>
      </c>
      <c r="D166" s="17" t="s">
        <v>281</v>
      </c>
      <c r="E166" s="17">
        <v>10</v>
      </c>
      <c r="F166" s="14">
        <v>31.19</v>
      </c>
      <c r="G166" s="14">
        <v>29.31</v>
      </c>
      <c r="H166" s="14">
        <v>27.43</v>
      </c>
      <c r="I166" s="14"/>
      <c r="J166" s="14">
        <v>31.97</v>
      </c>
      <c r="K166" s="14">
        <v>35.72</v>
      </c>
      <c r="L166" s="14">
        <v>41.79</v>
      </c>
      <c r="M166" s="54"/>
      <c r="N166" s="14">
        <v>70.272700861999994</v>
      </c>
      <c r="O166" s="31">
        <v>151.01463733</v>
      </c>
      <c r="P166" s="31" t="s">
        <v>27</v>
      </c>
      <c r="Q166" s="17" t="s">
        <v>27</v>
      </c>
      <c r="R166" s="38" t="s">
        <v>705</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282</v>
      </c>
      <c r="D167" s="16" t="s">
        <v>283</v>
      </c>
      <c r="E167" s="16">
        <v>0</v>
      </c>
      <c r="F167" s="15">
        <v>6.62</v>
      </c>
      <c r="G167" s="15">
        <v>5.49</v>
      </c>
      <c r="H167" s="15">
        <v>4.37</v>
      </c>
      <c r="I167" s="14"/>
      <c r="J167" s="15">
        <v>6.95</v>
      </c>
      <c r="K167" s="15">
        <v>9.19</v>
      </c>
      <c r="L167" s="15">
        <v>12.82</v>
      </c>
      <c r="M167" s="54"/>
      <c r="N167" s="15">
        <v>21.969591553000001</v>
      </c>
      <c r="O167" s="15">
        <v>69.283538952000001</v>
      </c>
      <c r="P167" s="15" t="s">
        <v>26</v>
      </c>
      <c r="Q167" s="16" t="s">
        <v>26</v>
      </c>
      <c r="R167" s="37" t="s">
        <v>706</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284</v>
      </c>
      <c r="D168" s="17" t="s">
        <v>285</v>
      </c>
      <c r="E168" s="17">
        <v>0</v>
      </c>
      <c r="F168" s="14">
        <v>7.08</v>
      </c>
      <c r="G168" s="14">
        <v>6.42</v>
      </c>
      <c r="H168" s="14">
        <v>5.77</v>
      </c>
      <c r="I168" s="14"/>
      <c r="J168" s="14">
        <v>7.28</v>
      </c>
      <c r="K168" s="14">
        <v>8.58</v>
      </c>
      <c r="L168" s="14">
        <v>10.69</v>
      </c>
      <c r="M168" s="54"/>
      <c r="N168" s="14">
        <v>32.134446095000001</v>
      </c>
      <c r="O168" s="31">
        <v>6.8093577076000003</v>
      </c>
      <c r="P168" s="31" t="s">
        <v>26</v>
      </c>
      <c r="Q168" s="17" t="s">
        <v>26</v>
      </c>
      <c r="R168" s="38" t="s">
        <v>707</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531</v>
      </c>
      <c r="D169" s="16" t="s">
        <v>532</v>
      </c>
      <c r="E169" s="16">
        <v>0</v>
      </c>
      <c r="F169" s="15">
        <v>18.25</v>
      </c>
      <c r="G169" s="15">
        <v>16.510000000000002</v>
      </c>
      <c r="H169" s="15">
        <v>14.78</v>
      </c>
      <c r="I169" s="14"/>
      <c r="J169" s="15">
        <v>18.940000000000001</v>
      </c>
      <c r="K169" s="15">
        <v>22.4</v>
      </c>
      <c r="L169" s="15">
        <v>28</v>
      </c>
      <c r="M169" s="54"/>
      <c r="N169" s="15">
        <v>36.007314647000001</v>
      </c>
      <c r="O169" s="15">
        <v>1.4500852624</v>
      </c>
      <c r="P169" s="15" t="s">
        <v>26</v>
      </c>
      <c r="Q169" s="16" t="s">
        <v>26</v>
      </c>
      <c r="R169" s="37" t="s">
        <v>708</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286</v>
      </c>
      <c r="D170" s="17" t="s">
        <v>287</v>
      </c>
      <c r="E170" s="17">
        <v>3</v>
      </c>
      <c r="F170" s="14">
        <v>11.06</v>
      </c>
      <c r="G170" s="14">
        <v>9.69</v>
      </c>
      <c r="H170" s="14">
        <v>8.33</v>
      </c>
      <c r="I170" s="14"/>
      <c r="J170" s="14">
        <v>11.5</v>
      </c>
      <c r="K170" s="14">
        <v>14.22</v>
      </c>
      <c r="L170" s="14">
        <v>18.63</v>
      </c>
      <c r="M170" s="54"/>
      <c r="N170" s="14">
        <v>46.082918198000002</v>
      </c>
      <c r="O170" s="31">
        <v>127.69982336</v>
      </c>
      <c r="P170" s="31" t="s">
        <v>26</v>
      </c>
      <c r="Q170" s="17" t="s">
        <v>26</v>
      </c>
      <c r="R170" s="38" t="s">
        <v>709</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288</v>
      </c>
      <c r="D171" s="16" t="s">
        <v>289</v>
      </c>
      <c r="E171" s="16">
        <v>10</v>
      </c>
      <c r="F171" s="15">
        <v>24.71</v>
      </c>
      <c r="G171" s="15">
        <v>23.13</v>
      </c>
      <c r="H171" s="15">
        <v>21.55</v>
      </c>
      <c r="I171" s="14"/>
      <c r="J171" s="15">
        <v>25.35</v>
      </c>
      <c r="K171" s="15">
        <v>28.5</v>
      </c>
      <c r="L171" s="15">
        <v>33.61</v>
      </c>
      <c r="M171" s="54"/>
      <c r="N171" s="15">
        <v>73.180069352999993</v>
      </c>
      <c r="O171" s="15">
        <v>98.434281732999992</v>
      </c>
      <c r="P171" s="15" t="s">
        <v>27</v>
      </c>
      <c r="Q171" s="16" t="s">
        <v>27</v>
      </c>
      <c r="R171" s="37" t="s">
        <v>710</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290</v>
      </c>
      <c r="D172" s="17" t="s">
        <v>291</v>
      </c>
      <c r="E172" s="17">
        <v>0</v>
      </c>
      <c r="F172" s="14">
        <v>8.42</v>
      </c>
      <c r="G172" s="14">
        <v>7.3</v>
      </c>
      <c r="H172" s="14">
        <v>6.18</v>
      </c>
      <c r="I172" s="14"/>
      <c r="J172" s="14">
        <v>8.94</v>
      </c>
      <c r="K172" s="14">
        <v>11.17</v>
      </c>
      <c r="L172" s="14">
        <v>14.77</v>
      </c>
      <c r="M172" s="54"/>
      <c r="N172" s="14">
        <v>32.855430028000001</v>
      </c>
      <c r="O172" s="31">
        <v>16.380820285999999</v>
      </c>
      <c r="P172" s="31" t="s">
        <v>26</v>
      </c>
      <c r="Q172" s="17" t="s">
        <v>26</v>
      </c>
      <c r="R172" s="38" t="s">
        <v>711</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292</v>
      </c>
      <c r="D173" s="16" t="s">
        <v>293</v>
      </c>
      <c r="E173" s="16">
        <v>1</v>
      </c>
      <c r="F173" s="15">
        <v>0.99</v>
      </c>
      <c r="G173" s="15">
        <v>0.46</v>
      </c>
      <c r="H173" s="15">
        <v>-0.06</v>
      </c>
      <c r="I173" s="14"/>
      <c r="J173" s="15">
        <v>1.02</v>
      </c>
      <c r="K173" s="15">
        <v>2.0699999999999998</v>
      </c>
      <c r="L173" s="15">
        <v>3.78</v>
      </c>
      <c r="M173" s="54"/>
      <c r="N173" s="15">
        <v>39.828727119</v>
      </c>
      <c r="O173" s="15">
        <v>14.097554427999999</v>
      </c>
      <c r="P173" s="15" t="s">
        <v>26</v>
      </c>
      <c r="Q173" s="16" t="s">
        <v>26</v>
      </c>
      <c r="R173" s="37" t="s">
        <v>712</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294</v>
      </c>
      <c r="D174" s="17" t="s">
        <v>295</v>
      </c>
      <c r="E174" s="17">
        <v>2</v>
      </c>
      <c r="F174" s="14">
        <v>117.25</v>
      </c>
      <c r="G174" s="14">
        <v>82.88</v>
      </c>
      <c r="H174" s="14">
        <v>48.51</v>
      </c>
      <c r="I174" s="14"/>
      <c r="J174" s="14">
        <v>121.04</v>
      </c>
      <c r="K174" s="14">
        <v>189.77</v>
      </c>
      <c r="L174" s="14">
        <v>301</v>
      </c>
      <c r="M174" s="54"/>
      <c r="N174" s="14">
        <v>42.398286081000002</v>
      </c>
      <c r="O174" s="31">
        <v>25.345776613000002</v>
      </c>
      <c r="P174" s="31" t="s">
        <v>26</v>
      </c>
      <c r="Q174" s="17" t="s">
        <v>26</v>
      </c>
      <c r="R174" s="38" t="s">
        <v>713</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296</v>
      </c>
      <c r="D175" s="16" t="s">
        <v>297</v>
      </c>
      <c r="E175" s="16">
        <v>9</v>
      </c>
      <c r="F175" s="15">
        <v>7.58</v>
      </c>
      <c r="G175" s="15">
        <v>6.87</v>
      </c>
      <c r="H175" s="15">
        <v>6.16</v>
      </c>
      <c r="I175" s="14"/>
      <c r="J175" s="15">
        <v>8</v>
      </c>
      <c r="K175" s="15">
        <v>9.41</v>
      </c>
      <c r="L175" s="15">
        <v>11.7</v>
      </c>
      <c r="M175" s="54"/>
      <c r="N175" s="15">
        <v>65.106111157000001</v>
      </c>
      <c r="O175" s="15">
        <v>12.906049952</v>
      </c>
      <c r="P175" s="15" t="s">
        <v>27</v>
      </c>
      <c r="Q175" s="16" t="s">
        <v>27</v>
      </c>
      <c r="R175" s="37" t="s">
        <v>714</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298</v>
      </c>
      <c r="D176" s="17" t="s">
        <v>299</v>
      </c>
      <c r="E176" s="17">
        <v>4</v>
      </c>
      <c r="F176" s="14">
        <v>17.16</v>
      </c>
      <c r="G176" s="14">
        <v>15.55</v>
      </c>
      <c r="H176" s="14">
        <v>13.94</v>
      </c>
      <c r="I176" s="14"/>
      <c r="J176" s="14">
        <v>17.940000000000001</v>
      </c>
      <c r="K176" s="14">
        <v>21.15</v>
      </c>
      <c r="L176" s="14">
        <v>26.36</v>
      </c>
      <c r="M176" s="54"/>
      <c r="N176" s="14">
        <v>61.928348933999999</v>
      </c>
      <c r="O176" s="31">
        <v>49.741674380999996</v>
      </c>
      <c r="P176" s="31" t="s">
        <v>26</v>
      </c>
      <c r="Q176" s="17" t="s">
        <v>27</v>
      </c>
      <c r="R176" s="38" t="s">
        <v>715</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300</v>
      </c>
      <c r="D177" s="16" t="s">
        <v>301</v>
      </c>
      <c r="E177" s="16">
        <v>7</v>
      </c>
      <c r="F177" s="15">
        <v>3.21</v>
      </c>
      <c r="G177" s="15">
        <v>2.56</v>
      </c>
      <c r="H177" s="15">
        <v>1.91</v>
      </c>
      <c r="I177" s="14"/>
      <c r="J177" s="15">
        <v>3.49</v>
      </c>
      <c r="K177" s="15">
        <v>4.78</v>
      </c>
      <c r="L177" s="15">
        <v>6.87</v>
      </c>
      <c r="M177" s="54"/>
      <c r="N177" s="15">
        <v>68.108062012000005</v>
      </c>
      <c r="O177" s="15">
        <v>16.873736571000002</v>
      </c>
      <c r="P177" s="15" t="s">
        <v>27</v>
      </c>
      <c r="Q177" s="16" t="s">
        <v>27</v>
      </c>
      <c r="R177" s="37" t="s">
        <v>716</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533</v>
      </c>
      <c r="D178" s="17" t="s">
        <v>534</v>
      </c>
      <c r="E178" s="17">
        <v>0</v>
      </c>
      <c r="F178" s="14">
        <v>9.0399999999999991</v>
      </c>
      <c r="G178" s="14">
        <v>8.51</v>
      </c>
      <c r="H178" s="14">
        <v>7.98</v>
      </c>
      <c r="I178" s="14"/>
      <c r="J178" s="14">
        <v>9.44</v>
      </c>
      <c r="K178" s="14">
        <v>10.49</v>
      </c>
      <c r="L178" s="14">
        <v>12.21</v>
      </c>
      <c r="M178" s="54"/>
      <c r="N178" s="14">
        <v>43.776192389999999</v>
      </c>
      <c r="O178" s="31">
        <v>2.5234658161999999</v>
      </c>
      <c r="P178" s="31" t="s">
        <v>26</v>
      </c>
      <c r="Q178" s="17" t="s">
        <v>26</v>
      </c>
      <c r="R178" s="38" t="s">
        <v>717</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302</v>
      </c>
      <c r="D179" s="16" t="s">
        <v>303</v>
      </c>
      <c r="E179" s="16">
        <v>3</v>
      </c>
      <c r="F179" s="15">
        <v>3.44</v>
      </c>
      <c r="G179" s="15">
        <v>3.02</v>
      </c>
      <c r="H179" s="15">
        <v>2.61</v>
      </c>
      <c r="I179" s="14"/>
      <c r="J179" s="15">
        <v>3.57</v>
      </c>
      <c r="K179" s="15">
        <v>4.3899999999999997</v>
      </c>
      <c r="L179" s="15">
        <v>5.72</v>
      </c>
      <c r="M179" s="54"/>
      <c r="N179" s="15">
        <v>42.481234516999997</v>
      </c>
      <c r="O179" s="15">
        <v>28.537895524</v>
      </c>
      <c r="P179" s="15" t="s">
        <v>26</v>
      </c>
      <c r="Q179" s="16" t="s">
        <v>26</v>
      </c>
      <c r="R179" s="37" t="s">
        <v>718</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304</v>
      </c>
      <c r="D180" s="17" t="s">
        <v>305</v>
      </c>
      <c r="E180" s="17">
        <v>9</v>
      </c>
      <c r="F180" s="14">
        <v>322.85000000000002</v>
      </c>
      <c r="G180" s="14">
        <v>275.57</v>
      </c>
      <c r="H180" s="14">
        <v>228.3</v>
      </c>
      <c r="I180" s="14"/>
      <c r="J180" s="14">
        <v>336.99</v>
      </c>
      <c r="K180" s="14">
        <v>431.53</v>
      </c>
      <c r="L180" s="14">
        <v>584.52</v>
      </c>
      <c r="M180" s="54"/>
      <c r="N180" s="14">
        <v>68.845778257000006</v>
      </c>
      <c r="O180" s="31">
        <v>8.8252205752000012</v>
      </c>
      <c r="P180" s="31" t="s">
        <v>27</v>
      </c>
      <c r="Q180" s="17" t="s">
        <v>27</v>
      </c>
      <c r="R180" s="38" t="s">
        <v>719</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460</v>
      </c>
      <c r="D181" s="16" t="s">
        <v>461</v>
      </c>
      <c r="E181" s="16">
        <v>1</v>
      </c>
      <c r="F181" s="15">
        <v>0.36</v>
      </c>
      <c r="G181" s="15">
        <v>0.04</v>
      </c>
      <c r="H181" s="15">
        <v>-0.26</v>
      </c>
      <c r="I181" s="14"/>
      <c r="J181" s="15">
        <v>0.44</v>
      </c>
      <c r="K181" s="15">
        <v>1.06</v>
      </c>
      <c r="L181" s="15">
        <v>2.0699999999999998</v>
      </c>
      <c r="M181" s="54"/>
      <c r="N181" s="15">
        <v>47.345590686999998</v>
      </c>
      <c r="O181" s="15">
        <v>13.920430285</v>
      </c>
      <c r="P181" s="15" t="s">
        <v>26</v>
      </c>
      <c r="Q181" s="16" t="s">
        <v>26</v>
      </c>
      <c r="R181" s="37" t="s">
        <v>720</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306</v>
      </c>
      <c r="D182" s="17" t="s">
        <v>307</v>
      </c>
      <c r="E182" s="17">
        <v>9</v>
      </c>
      <c r="F182" s="14">
        <v>53.98</v>
      </c>
      <c r="G182" s="14">
        <v>48.89</v>
      </c>
      <c r="H182" s="14">
        <v>43.8</v>
      </c>
      <c r="I182" s="14"/>
      <c r="J182" s="14">
        <v>56.65</v>
      </c>
      <c r="K182" s="14">
        <v>66.819999999999993</v>
      </c>
      <c r="L182" s="14">
        <v>83.28</v>
      </c>
      <c r="M182" s="54"/>
      <c r="N182" s="14">
        <v>61.593845127000002</v>
      </c>
      <c r="O182" s="31">
        <v>580.15159367000001</v>
      </c>
      <c r="P182" s="31" t="s">
        <v>27</v>
      </c>
      <c r="Q182" s="17" t="s">
        <v>27</v>
      </c>
      <c r="R182" s="38" t="s">
        <v>721</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306</v>
      </c>
      <c r="D183" s="16" t="s">
        <v>308</v>
      </c>
      <c r="E183" s="16">
        <v>9</v>
      </c>
      <c r="F183" s="15">
        <v>49.13</v>
      </c>
      <c r="G183" s="15">
        <v>44.66</v>
      </c>
      <c r="H183" s="15">
        <v>40.200000000000003</v>
      </c>
      <c r="I183" s="14"/>
      <c r="J183" s="15">
        <v>50.7</v>
      </c>
      <c r="K183" s="15">
        <v>59.62</v>
      </c>
      <c r="L183" s="15">
        <v>74.06</v>
      </c>
      <c r="M183" s="54"/>
      <c r="N183" s="15">
        <v>63.978928885000002</v>
      </c>
      <c r="O183" s="15">
        <v>1908.8838932000001</v>
      </c>
      <c r="P183" s="15" t="s">
        <v>27</v>
      </c>
      <c r="Q183" s="16" t="s">
        <v>27</v>
      </c>
      <c r="R183" s="37" t="s">
        <v>722</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463</v>
      </c>
      <c r="D184" s="17" t="s">
        <v>309</v>
      </c>
      <c r="E184" s="17">
        <v>5</v>
      </c>
      <c r="F184" s="14">
        <v>10.73</v>
      </c>
      <c r="G184" s="14">
        <v>9.89</v>
      </c>
      <c r="H184" s="14">
        <v>9.0500000000000007</v>
      </c>
      <c r="I184" s="14"/>
      <c r="J184" s="14">
        <v>11.04</v>
      </c>
      <c r="K184" s="14">
        <v>12.71</v>
      </c>
      <c r="L184" s="14">
        <v>15.42</v>
      </c>
      <c r="M184" s="54"/>
      <c r="N184" s="14">
        <v>53.726907312000002</v>
      </c>
      <c r="O184" s="31">
        <v>25.681254190000001</v>
      </c>
      <c r="P184" s="31" t="s">
        <v>27</v>
      </c>
      <c r="Q184" s="17" t="s">
        <v>26</v>
      </c>
      <c r="R184" s="38" t="s">
        <v>723</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502</v>
      </c>
      <c r="D185" s="16" t="s">
        <v>310</v>
      </c>
      <c r="E185" s="16">
        <v>5</v>
      </c>
      <c r="F185" s="15">
        <v>61.12</v>
      </c>
      <c r="G185" s="15">
        <v>56.57</v>
      </c>
      <c r="H185" s="15">
        <v>52.02</v>
      </c>
      <c r="I185" s="14"/>
      <c r="J185" s="15">
        <v>62.25</v>
      </c>
      <c r="K185" s="15">
        <v>71.34</v>
      </c>
      <c r="L185" s="15">
        <v>86.06</v>
      </c>
      <c r="M185" s="54"/>
      <c r="N185" s="15">
        <v>48.959228408000001</v>
      </c>
      <c r="O185" s="15">
        <v>549.44902337999997</v>
      </c>
      <c r="P185" s="15" t="s">
        <v>27</v>
      </c>
      <c r="Q185" s="16" t="s">
        <v>26</v>
      </c>
      <c r="R185" s="37" t="s">
        <v>724</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469</v>
      </c>
      <c r="D186" s="17" t="s">
        <v>311</v>
      </c>
      <c r="E186" s="17">
        <v>10</v>
      </c>
      <c r="F186" s="14">
        <v>4.3499999999999996</v>
      </c>
      <c r="G186" s="14">
        <v>3.9</v>
      </c>
      <c r="H186" s="14">
        <v>3.45</v>
      </c>
      <c r="I186" s="14"/>
      <c r="J186" s="14">
        <v>4.5</v>
      </c>
      <c r="K186" s="14">
        <v>5.39</v>
      </c>
      <c r="L186" s="14">
        <v>6.84</v>
      </c>
      <c r="M186" s="54"/>
      <c r="N186" s="14">
        <v>78.275609634999995</v>
      </c>
      <c r="O186" s="31">
        <v>18.447215285999999</v>
      </c>
      <c r="P186" s="31" t="s">
        <v>27</v>
      </c>
      <c r="Q186" s="17" t="s">
        <v>27</v>
      </c>
      <c r="R186" s="38" t="s">
        <v>725</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497</v>
      </c>
      <c r="D187" s="16" t="s">
        <v>312</v>
      </c>
      <c r="E187" s="16">
        <v>4</v>
      </c>
      <c r="F187" s="15">
        <v>12.15</v>
      </c>
      <c r="G187" s="15">
        <v>10.39</v>
      </c>
      <c r="H187" s="15">
        <v>8.6300000000000008</v>
      </c>
      <c r="I187" s="14"/>
      <c r="J187" s="15">
        <v>12.82</v>
      </c>
      <c r="K187" s="15">
        <v>16.329999999999998</v>
      </c>
      <c r="L187" s="15">
        <v>22.02</v>
      </c>
      <c r="M187" s="54"/>
      <c r="N187" s="15">
        <v>64.306658083000002</v>
      </c>
      <c r="O187" s="15">
        <v>10.781646714000001</v>
      </c>
      <c r="P187" s="15" t="s">
        <v>26</v>
      </c>
      <c r="Q187" s="16" t="s">
        <v>27</v>
      </c>
      <c r="R187" s="37" t="s">
        <v>726</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535</v>
      </c>
      <c r="D188" s="17" t="s">
        <v>313</v>
      </c>
      <c r="E188" s="17">
        <v>3</v>
      </c>
      <c r="F188" s="14">
        <v>6.56</v>
      </c>
      <c r="G188" s="14">
        <v>5.48</v>
      </c>
      <c r="H188" s="14">
        <v>4.4000000000000004</v>
      </c>
      <c r="I188" s="14"/>
      <c r="J188" s="14">
        <v>6.89</v>
      </c>
      <c r="K188" s="14">
        <v>9.0399999999999991</v>
      </c>
      <c r="L188" s="14">
        <v>12.52</v>
      </c>
      <c r="M188" s="54"/>
      <c r="N188" s="14">
        <v>51.577554855000002</v>
      </c>
      <c r="O188" s="31">
        <v>19.784495332999999</v>
      </c>
      <c r="P188" s="31" t="s">
        <v>26</v>
      </c>
      <c r="Q188" s="17" t="s">
        <v>26</v>
      </c>
      <c r="R188" s="38" t="s">
        <v>727</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466</v>
      </c>
      <c r="D189" s="16" t="s">
        <v>315</v>
      </c>
      <c r="E189" s="16">
        <v>2</v>
      </c>
      <c r="F189" s="15">
        <v>46.9</v>
      </c>
      <c r="G189" s="15">
        <v>43.95</v>
      </c>
      <c r="H189" s="15">
        <v>41</v>
      </c>
      <c r="I189" s="14"/>
      <c r="J189" s="15">
        <v>47.91</v>
      </c>
      <c r="K189" s="15">
        <v>53.8</v>
      </c>
      <c r="L189" s="15">
        <v>63.35</v>
      </c>
      <c r="M189" s="54"/>
      <c r="N189" s="15">
        <v>45.176361542000002</v>
      </c>
      <c r="O189" s="15">
        <v>84.355675094999995</v>
      </c>
      <c r="P189" s="15" t="s">
        <v>26</v>
      </c>
      <c r="Q189" s="16" t="s">
        <v>26</v>
      </c>
      <c r="R189" s="37" t="s">
        <v>728</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483</v>
      </c>
      <c r="D190" s="17" t="s">
        <v>484</v>
      </c>
      <c r="E190" s="17">
        <v>4</v>
      </c>
      <c r="F190" s="14">
        <v>3.55</v>
      </c>
      <c r="G190" s="14">
        <v>3.22</v>
      </c>
      <c r="H190" s="14">
        <v>2.9</v>
      </c>
      <c r="I190" s="14"/>
      <c r="J190" s="14">
        <v>3.76</v>
      </c>
      <c r="K190" s="14">
        <v>4.4000000000000004</v>
      </c>
      <c r="L190" s="14">
        <v>5.44</v>
      </c>
      <c r="M190" s="54"/>
      <c r="N190" s="14">
        <v>67.196653253999997</v>
      </c>
      <c r="O190" s="31">
        <v>2.4086687143000001</v>
      </c>
      <c r="P190" s="31" t="s">
        <v>26</v>
      </c>
      <c r="Q190" s="17" t="s">
        <v>27</v>
      </c>
      <c r="R190" s="38" t="s">
        <v>729</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316</v>
      </c>
      <c r="D191" s="16" t="s">
        <v>317</v>
      </c>
      <c r="E191" s="16">
        <v>7</v>
      </c>
      <c r="F191" s="15">
        <v>18.13</v>
      </c>
      <c r="G191" s="15">
        <v>16.89</v>
      </c>
      <c r="H191" s="15">
        <v>15.65</v>
      </c>
      <c r="I191" s="14"/>
      <c r="J191" s="15">
        <v>19.46</v>
      </c>
      <c r="K191" s="15">
        <v>21.93</v>
      </c>
      <c r="L191" s="15">
        <v>25.94</v>
      </c>
      <c r="M191" s="54"/>
      <c r="N191" s="15">
        <v>55.320970293999999</v>
      </c>
      <c r="O191" s="15">
        <v>10.008050142</v>
      </c>
      <c r="P191" s="15" t="s">
        <v>27</v>
      </c>
      <c r="Q191" s="16" t="s">
        <v>27</v>
      </c>
      <c r="R191" s="37" t="s">
        <v>730</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314</v>
      </c>
      <c r="D192" s="17" t="s">
        <v>503</v>
      </c>
      <c r="E192" s="17">
        <v>7</v>
      </c>
      <c r="F192" s="14">
        <v>79.22</v>
      </c>
      <c r="G192" s="14">
        <v>64.03</v>
      </c>
      <c r="H192" s="14">
        <v>48.85</v>
      </c>
      <c r="I192" s="14"/>
      <c r="J192" s="14">
        <v>89</v>
      </c>
      <c r="K192" s="14">
        <v>119.36</v>
      </c>
      <c r="L192" s="14">
        <v>168.48</v>
      </c>
      <c r="M192" s="54"/>
      <c r="N192" s="14">
        <v>49.172123831</v>
      </c>
      <c r="O192" s="31">
        <v>2.4831954728999999</v>
      </c>
      <c r="P192" s="31" t="s">
        <v>27</v>
      </c>
      <c r="Q192" s="17" t="s">
        <v>27</v>
      </c>
      <c r="R192" s="38" t="s">
        <v>731</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318</v>
      </c>
      <c r="D193" s="16" t="s">
        <v>319</v>
      </c>
      <c r="E193" s="16">
        <v>4</v>
      </c>
      <c r="F193" s="15">
        <v>1.64</v>
      </c>
      <c r="G193" s="15">
        <v>1.46</v>
      </c>
      <c r="H193" s="15">
        <v>1.29</v>
      </c>
      <c r="I193" s="14"/>
      <c r="J193" s="15">
        <v>1.74</v>
      </c>
      <c r="K193" s="15">
        <v>2.08</v>
      </c>
      <c r="L193" s="15">
        <v>2.64</v>
      </c>
      <c r="M193" s="54"/>
      <c r="N193" s="15">
        <v>55.263646086000001</v>
      </c>
      <c r="O193" s="15">
        <v>5.9294582380999996</v>
      </c>
      <c r="P193" s="15" t="s">
        <v>26</v>
      </c>
      <c r="Q193" s="16" t="s">
        <v>27</v>
      </c>
      <c r="R193" s="37" t="s">
        <v>732</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488</v>
      </c>
      <c r="D194" s="17" t="s">
        <v>457</v>
      </c>
      <c r="E194" s="17">
        <v>4</v>
      </c>
      <c r="F194" s="14">
        <v>1.41</v>
      </c>
      <c r="G194" s="14">
        <v>1.22</v>
      </c>
      <c r="H194" s="14">
        <v>1.04</v>
      </c>
      <c r="I194" s="14"/>
      <c r="J194" s="14">
        <v>1.53</v>
      </c>
      <c r="K194" s="14">
        <v>1.89</v>
      </c>
      <c r="L194" s="14">
        <v>2.48</v>
      </c>
      <c r="M194" s="54"/>
      <c r="N194" s="14">
        <v>64.937005366999998</v>
      </c>
      <c r="O194" s="31">
        <v>2.9803751428999998</v>
      </c>
      <c r="P194" s="31" t="s">
        <v>26</v>
      </c>
      <c r="Q194" s="17" t="s">
        <v>27</v>
      </c>
      <c r="R194" s="38" t="s">
        <v>733</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320</v>
      </c>
      <c r="D195" s="16" t="s">
        <v>321</v>
      </c>
      <c r="E195" s="16">
        <v>2</v>
      </c>
      <c r="F195" s="15">
        <v>18.18</v>
      </c>
      <c r="G195" s="15">
        <v>16.71</v>
      </c>
      <c r="H195" s="15">
        <v>15.25</v>
      </c>
      <c r="I195" s="14"/>
      <c r="J195" s="15">
        <v>18.84</v>
      </c>
      <c r="K195" s="15">
        <v>21.76</v>
      </c>
      <c r="L195" s="15">
        <v>26.5</v>
      </c>
      <c r="M195" s="54"/>
      <c r="N195" s="15">
        <v>45.416388267000002</v>
      </c>
      <c r="O195" s="15">
        <v>211.86257037999999</v>
      </c>
      <c r="P195" s="15" t="s">
        <v>26</v>
      </c>
      <c r="Q195" s="16" t="s">
        <v>26</v>
      </c>
      <c r="R195" s="37" t="s">
        <v>734</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322</v>
      </c>
      <c r="D196" s="17" t="s">
        <v>323</v>
      </c>
      <c r="E196" s="17">
        <v>7</v>
      </c>
      <c r="F196" s="14">
        <v>0.31</v>
      </c>
      <c r="G196" s="14">
        <v>0.2</v>
      </c>
      <c r="H196" s="14">
        <v>0.09</v>
      </c>
      <c r="I196" s="14"/>
      <c r="J196" s="14">
        <v>0.34</v>
      </c>
      <c r="K196" s="14">
        <v>0.55000000000000004</v>
      </c>
      <c r="L196" s="14">
        <v>0.89</v>
      </c>
      <c r="M196" s="54"/>
      <c r="N196" s="14">
        <v>75.472993844000001</v>
      </c>
      <c r="O196" s="31">
        <v>4.1850791904999998</v>
      </c>
      <c r="P196" s="31" t="s">
        <v>26</v>
      </c>
      <c r="Q196" s="17" t="s">
        <v>27</v>
      </c>
      <c r="R196" s="38" t="s">
        <v>735</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324</v>
      </c>
      <c r="D197" s="16" t="s">
        <v>325</v>
      </c>
      <c r="E197" s="16">
        <v>6</v>
      </c>
      <c r="F197" s="15">
        <v>5.12</v>
      </c>
      <c r="G197" s="15">
        <v>4.75</v>
      </c>
      <c r="H197" s="15">
        <v>4.38</v>
      </c>
      <c r="I197" s="14"/>
      <c r="J197" s="15">
        <v>5.37</v>
      </c>
      <c r="K197" s="15">
        <v>6.1</v>
      </c>
      <c r="L197" s="15">
        <v>7.29</v>
      </c>
      <c r="M197" s="54"/>
      <c r="N197" s="15">
        <v>61.405089979000003</v>
      </c>
      <c r="O197" s="15">
        <v>17.534934571000001</v>
      </c>
      <c r="P197" s="15" t="s">
        <v>26</v>
      </c>
      <c r="Q197" s="16" t="s">
        <v>27</v>
      </c>
      <c r="R197" s="37" t="s">
        <v>736</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326</v>
      </c>
      <c r="D198" s="17" t="s">
        <v>327</v>
      </c>
      <c r="E198" s="17">
        <v>9</v>
      </c>
      <c r="F198" s="14">
        <v>37.619999999999997</v>
      </c>
      <c r="G198" s="14">
        <v>35.549999999999997</v>
      </c>
      <c r="H198" s="14">
        <v>33.479999999999997</v>
      </c>
      <c r="I198" s="14"/>
      <c r="J198" s="14">
        <v>38.700000000000003</v>
      </c>
      <c r="K198" s="14">
        <v>42.83</v>
      </c>
      <c r="L198" s="14">
        <v>49.52</v>
      </c>
      <c r="M198" s="54"/>
      <c r="N198" s="14">
        <v>68.930864589999999</v>
      </c>
      <c r="O198" s="31">
        <v>235.62483847999999</v>
      </c>
      <c r="P198" s="31" t="s">
        <v>27</v>
      </c>
      <c r="Q198" s="17" t="s">
        <v>27</v>
      </c>
      <c r="R198" s="38" t="s">
        <v>737</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328</v>
      </c>
      <c r="D199" s="16" t="s">
        <v>329</v>
      </c>
      <c r="E199" s="16">
        <v>7</v>
      </c>
      <c r="F199" s="15">
        <v>7.09</v>
      </c>
      <c r="G199" s="15">
        <v>6.19</v>
      </c>
      <c r="H199" s="15">
        <v>5.29</v>
      </c>
      <c r="I199" s="14"/>
      <c r="J199" s="15">
        <v>7.55</v>
      </c>
      <c r="K199" s="15">
        <v>9.34</v>
      </c>
      <c r="L199" s="15">
        <v>12.24</v>
      </c>
      <c r="M199" s="54"/>
      <c r="N199" s="15">
        <v>63.145040655999999</v>
      </c>
      <c r="O199" s="15">
        <v>14.130044190000001</v>
      </c>
      <c r="P199" s="15" t="s">
        <v>26</v>
      </c>
      <c r="Q199" s="16" t="s">
        <v>27</v>
      </c>
      <c r="R199" s="37" t="s">
        <v>738</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330</v>
      </c>
      <c r="D200" s="17" t="s">
        <v>331</v>
      </c>
      <c r="E200" s="17">
        <v>10</v>
      </c>
      <c r="F200" s="14">
        <v>16.23</v>
      </c>
      <c r="G200" s="14">
        <v>14.85</v>
      </c>
      <c r="H200" s="14">
        <v>13.48</v>
      </c>
      <c r="I200" s="14"/>
      <c r="J200" s="14">
        <v>16.600000000000001</v>
      </c>
      <c r="K200" s="14">
        <v>19.34</v>
      </c>
      <c r="L200" s="14">
        <v>23.78</v>
      </c>
      <c r="M200" s="54"/>
      <c r="N200" s="14">
        <v>76.690203022999995</v>
      </c>
      <c r="O200" s="31">
        <v>172.44579457</v>
      </c>
      <c r="P200" s="31" t="s">
        <v>27</v>
      </c>
      <c r="Q200" s="17" t="s">
        <v>27</v>
      </c>
      <c r="R200" s="38" t="s">
        <v>739</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332</v>
      </c>
      <c r="D201" s="16" t="s">
        <v>333</v>
      </c>
      <c r="E201" s="16">
        <v>7</v>
      </c>
      <c r="F201" s="15">
        <v>27.02</v>
      </c>
      <c r="G201" s="15">
        <v>24.54</v>
      </c>
      <c r="H201" s="15">
        <v>22.06</v>
      </c>
      <c r="I201" s="14"/>
      <c r="J201" s="15">
        <v>28.08</v>
      </c>
      <c r="K201" s="15">
        <v>33.03</v>
      </c>
      <c r="L201" s="15">
        <v>41.04</v>
      </c>
      <c r="M201" s="54"/>
      <c r="N201" s="15">
        <v>62.512606704</v>
      </c>
      <c r="O201" s="15">
        <v>556.68306324000002</v>
      </c>
      <c r="P201" s="15" t="s">
        <v>26</v>
      </c>
      <c r="Q201" s="16" t="s">
        <v>27</v>
      </c>
      <c r="R201" s="37" t="s">
        <v>740</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334</v>
      </c>
      <c r="D202" s="17" t="s">
        <v>504</v>
      </c>
      <c r="E202" s="17">
        <v>3</v>
      </c>
      <c r="F202" s="14">
        <v>7</v>
      </c>
      <c r="G202" s="14">
        <v>6.24</v>
      </c>
      <c r="H202" s="14">
        <v>5.49</v>
      </c>
      <c r="I202" s="14"/>
      <c r="J202" s="14">
        <v>7.33</v>
      </c>
      <c r="K202" s="14">
        <v>8.83</v>
      </c>
      <c r="L202" s="14">
        <v>11.26</v>
      </c>
      <c r="M202" s="54"/>
      <c r="N202" s="14">
        <v>41.677238269</v>
      </c>
      <c r="O202" s="31">
        <v>1.2107243809999999</v>
      </c>
      <c r="P202" s="31" t="s">
        <v>26</v>
      </c>
      <c r="Q202" s="17" t="s">
        <v>26</v>
      </c>
      <c r="R202" s="38" t="s">
        <v>741</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334</v>
      </c>
      <c r="D203" s="16" t="s">
        <v>335</v>
      </c>
      <c r="E203" s="16">
        <v>3</v>
      </c>
      <c r="F203" s="15">
        <v>6.38</v>
      </c>
      <c r="G203" s="15">
        <v>5.95</v>
      </c>
      <c r="H203" s="15">
        <v>5.53</v>
      </c>
      <c r="I203" s="14"/>
      <c r="J203" s="15">
        <v>6.63</v>
      </c>
      <c r="K203" s="15">
        <v>7.47</v>
      </c>
      <c r="L203" s="15">
        <v>8.83</v>
      </c>
      <c r="M203" s="54"/>
      <c r="N203" s="15">
        <v>43.792551156000002</v>
      </c>
      <c r="O203" s="15">
        <v>8.3736676666999994</v>
      </c>
      <c r="P203" s="15" t="s">
        <v>26</v>
      </c>
      <c r="Q203" s="16" t="s">
        <v>26</v>
      </c>
      <c r="R203" s="37" t="s">
        <v>742</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334</v>
      </c>
      <c r="D204" s="17" t="s">
        <v>336</v>
      </c>
      <c r="E204" s="17">
        <v>3</v>
      </c>
      <c r="F204" s="14">
        <v>32.39</v>
      </c>
      <c r="G204" s="14">
        <v>29.93</v>
      </c>
      <c r="H204" s="14">
        <v>27.47</v>
      </c>
      <c r="I204" s="14"/>
      <c r="J204" s="14">
        <v>33.729999999999997</v>
      </c>
      <c r="K204" s="14">
        <v>38.64</v>
      </c>
      <c r="L204" s="14">
        <v>46.59</v>
      </c>
      <c r="M204" s="54"/>
      <c r="N204" s="14">
        <v>45.732927123000003</v>
      </c>
      <c r="O204" s="31">
        <v>50.642558762</v>
      </c>
      <c r="P204" s="31" t="s">
        <v>26</v>
      </c>
      <c r="Q204" s="17" t="s">
        <v>26</v>
      </c>
      <c r="R204" s="38" t="s">
        <v>743</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337</v>
      </c>
      <c r="D205" s="16" t="s">
        <v>536</v>
      </c>
      <c r="E205" s="16">
        <v>0</v>
      </c>
      <c r="F205" s="15">
        <v>13.79</v>
      </c>
      <c r="G205" s="15">
        <v>12.73</v>
      </c>
      <c r="H205" s="15">
        <v>11.68</v>
      </c>
      <c r="I205" s="14"/>
      <c r="J205" s="15">
        <v>14.43</v>
      </c>
      <c r="K205" s="15">
        <v>16.53</v>
      </c>
      <c r="L205" s="15">
        <v>19.93</v>
      </c>
      <c r="M205" s="54"/>
      <c r="N205" s="15">
        <v>26.476481376999999</v>
      </c>
      <c r="O205" s="15">
        <v>1.8303531904999999</v>
      </c>
      <c r="P205" s="15" t="s">
        <v>26</v>
      </c>
      <c r="Q205" s="16" t="s">
        <v>26</v>
      </c>
      <c r="R205" s="37" t="s">
        <v>744</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337</v>
      </c>
      <c r="D206" s="17" t="s">
        <v>479</v>
      </c>
      <c r="E206" s="17">
        <v>0</v>
      </c>
      <c r="F206" s="14">
        <v>13.74</v>
      </c>
      <c r="G206" s="14">
        <v>12.99</v>
      </c>
      <c r="H206" s="14">
        <v>12.24</v>
      </c>
      <c r="I206" s="14"/>
      <c r="J206" s="14">
        <v>14.24</v>
      </c>
      <c r="K206" s="14">
        <v>15.73</v>
      </c>
      <c r="L206" s="14">
        <v>18.149999999999999</v>
      </c>
      <c r="M206" s="54"/>
      <c r="N206" s="14">
        <v>28.430311219</v>
      </c>
      <c r="O206" s="31">
        <v>3.1100145237999999</v>
      </c>
      <c r="P206" s="31" t="s">
        <v>26</v>
      </c>
      <c r="Q206" s="17" t="s">
        <v>26</v>
      </c>
      <c r="R206" s="38" t="s">
        <v>745</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337</v>
      </c>
      <c r="D207" s="16" t="s">
        <v>338</v>
      </c>
      <c r="E207" s="16">
        <v>0</v>
      </c>
      <c r="F207" s="15">
        <v>27.58</v>
      </c>
      <c r="G207" s="15">
        <v>25.79</v>
      </c>
      <c r="H207" s="15">
        <v>24</v>
      </c>
      <c r="I207" s="14"/>
      <c r="J207" s="15">
        <v>28.59</v>
      </c>
      <c r="K207" s="15">
        <v>32.159999999999997</v>
      </c>
      <c r="L207" s="15">
        <v>37.94</v>
      </c>
      <c r="M207" s="54"/>
      <c r="N207" s="15">
        <v>26.733181274</v>
      </c>
      <c r="O207" s="15">
        <v>84.644881666999993</v>
      </c>
      <c r="P207" s="15" t="s">
        <v>26</v>
      </c>
      <c r="Q207" s="16" t="s">
        <v>26</v>
      </c>
      <c r="R207" s="37" t="s">
        <v>746</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339</v>
      </c>
      <c r="D208" s="17" t="s">
        <v>340</v>
      </c>
      <c r="E208" s="17">
        <v>6</v>
      </c>
      <c r="F208" s="14">
        <v>17.71</v>
      </c>
      <c r="G208" s="14">
        <v>15.35</v>
      </c>
      <c r="H208" s="14">
        <v>12.99</v>
      </c>
      <c r="I208" s="14"/>
      <c r="J208" s="14">
        <v>18.47</v>
      </c>
      <c r="K208" s="14">
        <v>23.18</v>
      </c>
      <c r="L208" s="14">
        <v>30.81</v>
      </c>
      <c r="M208" s="54"/>
      <c r="N208" s="14">
        <v>49.080660414</v>
      </c>
      <c r="O208" s="31">
        <v>32.566665286000003</v>
      </c>
      <c r="P208" s="31" t="s">
        <v>27</v>
      </c>
      <c r="Q208" s="17" t="s">
        <v>26</v>
      </c>
      <c r="R208" s="38" t="s">
        <v>747</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341</v>
      </c>
      <c r="D209" s="16" t="s">
        <v>342</v>
      </c>
      <c r="E209" s="16">
        <v>6</v>
      </c>
      <c r="F209" s="15">
        <v>4.43</v>
      </c>
      <c r="G209" s="15">
        <v>4.21</v>
      </c>
      <c r="H209" s="15">
        <v>3.99</v>
      </c>
      <c r="I209" s="14"/>
      <c r="J209" s="15">
        <v>4.55</v>
      </c>
      <c r="K209" s="15">
        <v>4.9800000000000004</v>
      </c>
      <c r="L209" s="15">
        <v>5.69</v>
      </c>
      <c r="M209" s="54"/>
      <c r="N209" s="15">
        <v>72.426205992000007</v>
      </c>
      <c r="O209" s="15">
        <v>2.8899732857</v>
      </c>
      <c r="P209" s="15" t="s">
        <v>26</v>
      </c>
      <c r="Q209" s="16" t="s">
        <v>27</v>
      </c>
      <c r="R209" s="37" t="s">
        <v>748</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749</v>
      </c>
      <c r="D210" s="17" t="s">
        <v>750</v>
      </c>
      <c r="E210" s="17">
        <v>10</v>
      </c>
      <c r="F210" s="14">
        <v>83.09</v>
      </c>
      <c r="G210" s="14">
        <v>70.33</v>
      </c>
      <c r="H210" s="14">
        <v>57.57</v>
      </c>
      <c r="I210" s="14"/>
      <c r="J210" s="14">
        <v>89.59</v>
      </c>
      <c r="K210" s="14">
        <v>115.1</v>
      </c>
      <c r="L210" s="14">
        <v>156.38</v>
      </c>
      <c r="M210" s="54"/>
      <c r="N210" s="14">
        <v>65.896864723999997</v>
      </c>
      <c r="O210" s="31">
        <v>1.5605230032999999</v>
      </c>
      <c r="P210" s="31" t="s">
        <v>27</v>
      </c>
      <c r="Q210" s="17" t="s">
        <v>27</v>
      </c>
      <c r="R210" s="38" t="s">
        <v>751</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343</v>
      </c>
      <c r="D211" s="16" t="s">
        <v>344</v>
      </c>
      <c r="E211" s="16">
        <v>10</v>
      </c>
      <c r="F211" s="15">
        <v>13.46</v>
      </c>
      <c r="G211" s="15">
        <v>12.05</v>
      </c>
      <c r="H211" s="15">
        <v>10.64</v>
      </c>
      <c r="I211" s="14"/>
      <c r="J211" s="15">
        <v>14.42</v>
      </c>
      <c r="K211" s="15">
        <v>17.23</v>
      </c>
      <c r="L211" s="15">
        <v>21.78</v>
      </c>
      <c r="M211" s="54"/>
      <c r="N211" s="15">
        <v>61.067915890999998</v>
      </c>
      <c r="O211" s="15">
        <v>13.560495427999999</v>
      </c>
      <c r="P211" s="15" t="s">
        <v>27</v>
      </c>
      <c r="Q211" s="16" t="s">
        <v>27</v>
      </c>
      <c r="R211" s="37" t="s">
        <v>752</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345</v>
      </c>
      <c r="D212" s="17" t="s">
        <v>346</v>
      </c>
      <c r="E212" s="17">
        <v>2</v>
      </c>
      <c r="F212" s="14">
        <v>5.67</v>
      </c>
      <c r="G212" s="14">
        <v>4.7</v>
      </c>
      <c r="H212" s="14">
        <v>3.74</v>
      </c>
      <c r="I212" s="14"/>
      <c r="J212" s="14">
        <v>6.05</v>
      </c>
      <c r="K212" s="14">
        <v>7.97</v>
      </c>
      <c r="L212" s="14">
        <v>11.08</v>
      </c>
      <c r="M212" s="54"/>
      <c r="N212" s="14">
        <v>50.392473449000001</v>
      </c>
      <c r="O212" s="31">
        <v>163.44578928999999</v>
      </c>
      <c r="P212" s="31" t="s">
        <v>26</v>
      </c>
      <c r="Q212" s="17" t="s">
        <v>26</v>
      </c>
      <c r="R212" s="38" t="s">
        <v>753</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537</v>
      </c>
      <c r="D213" s="16" t="s">
        <v>538</v>
      </c>
      <c r="E213" s="16">
        <v>0</v>
      </c>
      <c r="F213" s="15">
        <v>13.6</v>
      </c>
      <c r="G213" s="15">
        <v>8.68</v>
      </c>
      <c r="H213" s="15">
        <v>3.77</v>
      </c>
      <c r="I213" s="14"/>
      <c r="J213" s="15">
        <v>15.9</v>
      </c>
      <c r="K213" s="15">
        <v>25.72</v>
      </c>
      <c r="L213" s="15">
        <v>41.62</v>
      </c>
      <c r="M213" s="54"/>
      <c r="N213" s="15">
        <v>27.681684447999999</v>
      </c>
      <c r="O213" s="15">
        <v>1.1297929928999999</v>
      </c>
      <c r="P213" s="15" t="s">
        <v>26</v>
      </c>
      <c r="Q213" s="16" t="s">
        <v>26</v>
      </c>
      <c r="R213" s="37" t="s">
        <v>754</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347</v>
      </c>
      <c r="D214" s="17" t="s">
        <v>348</v>
      </c>
      <c r="E214" s="17">
        <v>10</v>
      </c>
      <c r="F214" s="14">
        <v>9.58</v>
      </c>
      <c r="G214" s="14">
        <v>8.11</v>
      </c>
      <c r="H214" s="14">
        <v>6.65</v>
      </c>
      <c r="I214" s="14"/>
      <c r="J214" s="14">
        <v>10.33</v>
      </c>
      <c r="K214" s="14">
        <v>13.25</v>
      </c>
      <c r="L214" s="14">
        <v>17.989999999999998</v>
      </c>
      <c r="M214" s="54"/>
      <c r="N214" s="14">
        <v>85.259078626999994</v>
      </c>
      <c r="O214" s="31">
        <v>37.421056524000001</v>
      </c>
      <c r="P214" s="31" t="s">
        <v>27</v>
      </c>
      <c r="Q214" s="17" t="s">
        <v>27</v>
      </c>
      <c r="R214" s="38" t="s">
        <v>755</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756</v>
      </c>
      <c r="D215" s="16" t="s">
        <v>757</v>
      </c>
      <c r="E215" s="16">
        <v>7</v>
      </c>
      <c r="F215" s="15">
        <v>59.63</v>
      </c>
      <c r="G215" s="15">
        <v>53.47</v>
      </c>
      <c r="H215" s="15">
        <v>47.31</v>
      </c>
      <c r="I215" s="14"/>
      <c r="J215" s="15">
        <v>65.2</v>
      </c>
      <c r="K215" s="15">
        <v>77.510000000000005</v>
      </c>
      <c r="L215" s="15">
        <v>97.44</v>
      </c>
      <c r="M215" s="54"/>
      <c r="N215" s="15">
        <v>58.654998816999999</v>
      </c>
      <c r="O215" s="15">
        <v>1.770656139</v>
      </c>
      <c r="P215" s="15" t="s">
        <v>26</v>
      </c>
      <c r="Q215" s="16" t="s">
        <v>27</v>
      </c>
      <c r="R215" s="37" t="s">
        <v>758</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349</v>
      </c>
      <c r="D216" s="17" t="s">
        <v>350</v>
      </c>
      <c r="E216" s="17">
        <v>3</v>
      </c>
      <c r="F216" s="14">
        <v>16.57</v>
      </c>
      <c r="G216" s="14">
        <v>14.67</v>
      </c>
      <c r="H216" s="14">
        <v>12.78</v>
      </c>
      <c r="I216" s="14"/>
      <c r="J216" s="14">
        <v>16.96</v>
      </c>
      <c r="K216" s="14">
        <v>20.74</v>
      </c>
      <c r="L216" s="14">
        <v>26.86</v>
      </c>
      <c r="M216" s="54"/>
      <c r="N216" s="14">
        <v>41.902409519999999</v>
      </c>
      <c r="O216" s="31">
        <v>57.857569286</v>
      </c>
      <c r="P216" s="31" t="s">
        <v>27</v>
      </c>
      <c r="Q216" s="17" t="s">
        <v>26</v>
      </c>
      <c r="R216" s="38" t="s">
        <v>759</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351</v>
      </c>
      <c r="D217" s="16" t="s">
        <v>352</v>
      </c>
      <c r="E217" s="16">
        <v>1</v>
      </c>
      <c r="F217" s="15">
        <v>16.93</v>
      </c>
      <c r="G217" s="15">
        <v>15.39</v>
      </c>
      <c r="H217" s="15">
        <v>13.85</v>
      </c>
      <c r="I217" s="14"/>
      <c r="J217" s="15">
        <v>17.71</v>
      </c>
      <c r="K217" s="15">
        <v>20.78</v>
      </c>
      <c r="L217" s="15">
        <v>25.77</v>
      </c>
      <c r="M217" s="54"/>
      <c r="N217" s="15">
        <v>48.676288286999998</v>
      </c>
      <c r="O217" s="15">
        <v>131.63537352</v>
      </c>
      <c r="P217" s="15" t="s">
        <v>26</v>
      </c>
      <c r="Q217" s="16" t="s">
        <v>26</v>
      </c>
      <c r="R217" s="37" t="s">
        <v>760</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353</v>
      </c>
      <c r="D218" s="17" t="s">
        <v>354</v>
      </c>
      <c r="E218" s="17">
        <v>4</v>
      </c>
      <c r="F218" s="14">
        <v>51.75</v>
      </c>
      <c r="G218" s="14">
        <v>39.380000000000003</v>
      </c>
      <c r="H218" s="14">
        <v>27.01</v>
      </c>
      <c r="I218" s="14"/>
      <c r="J218" s="14">
        <v>53.96</v>
      </c>
      <c r="K218" s="14">
        <v>78.69</v>
      </c>
      <c r="L218" s="14">
        <v>118.71</v>
      </c>
      <c r="M218" s="54"/>
      <c r="N218" s="14">
        <v>54.918744625999999</v>
      </c>
      <c r="O218" s="31">
        <v>75.368324432999998</v>
      </c>
      <c r="P218" s="31" t="s">
        <v>26</v>
      </c>
      <c r="Q218" s="17" t="s">
        <v>27</v>
      </c>
      <c r="R218" s="38" t="s">
        <v>761</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355</v>
      </c>
      <c r="D219" s="16" t="s">
        <v>356</v>
      </c>
      <c r="E219" s="16">
        <v>3</v>
      </c>
      <c r="F219" s="15">
        <v>46.87</v>
      </c>
      <c r="G219" s="15">
        <v>42.95</v>
      </c>
      <c r="H219" s="15">
        <v>39.03</v>
      </c>
      <c r="I219" s="14"/>
      <c r="J219" s="15">
        <v>50.08</v>
      </c>
      <c r="K219" s="15">
        <v>57.91</v>
      </c>
      <c r="L219" s="15">
        <v>70.58</v>
      </c>
      <c r="M219" s="54"/>
      <c r="N219" s="15">
        <v>44.025356428000002</v>
      </c>
      <c r="O219" s="15">
        <v>9.7244211318999998</v>
      </c>
      <c r="P219" s="15" t="s">
        <v>26</v>
      </c>
      <c r="Q219" s="16" t="s">
        <v>26</v>
      </c>
      <c r="R219" s="37" t="s">
        <v>762</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357</v>
      </c>
      <c r="D220" s="17" t="s">
        <v>358</v>
      </c>
      <c r="E220" s="17">
        <v>10</v>
      </c>
      <c r="F220" s="14">
        <v>11.33</v>
      </c>
      <c r="G220" s="14">
        <v>9.33</v>
      </c>
      <c r="H220" s="14">
        <v>7.33</v>
      </c>
      <c r="I220" s="14"/>
      <c r="J220" s="14">
        <v>12.52</v>
      </c>
      <c r="K220" s="14">
        <v>16.510000000000002</v>
      </c>
      <c r="L220" s="14">
        <v>22.97</v>
      </c>
      <c r="M220" s="54"/>
      <c r="N220" s="14">
        <v>64.936609193999999</v>
      </c>
      <c r="O220" s="31">
        <v>35.605625593999996</v>
      </c>
      <c r="P220" s="31" t="s">
        <v>27</v>
      </c>
      <c r="Q220" s="17" t="s">
        <v>27</v>
      </c>
      <c r="R220" s="38" t="s">
        <v>763</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359</v>
      </c>
      <c r="D221" s="16" t="s">
        <v>360</v>
      </c>
      <c r="E221" s="16">
        <v>0</v>
      </c>
      <c r="F221" s="15">
        <v>42.9</v>
      </c>
      <c r="G221" s="15">
        <v>39.950000000000003</v>
      </c>
      <c r="H221" s="15">
        <v>37.01</v>
      </c>
      <c r="I221" s="14"/>
      <c r="J221" s="15">
        <v>44.55</v>
      </c>
      <c r="K221" s="15">
        <v>50.43</v>
      </c>
      <c r="L221" s="15">
        <v>59.95</v>
      </c>
      <c r="M221" s="54"/>
      <c r="N221" s="15">
        <v>27.482147053999999</v>
      </c>
      <c r="O221" s="15">
        <v>276.45091489999999</v>
      </c>
      <c r="P221" s="15" t="s">
        <v>26</v>
      </c>
      <c r="Q221" s="16" t="s">
        <v>26</v>
      </c>
      <c r="R221" s="37" t="s">
        <v>764</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539</v>
      </c>
      <c r="D222" s="17" t="s">
        <v>540</v>
      </c>
      <c r="E222" s="17">
        <v>0</v>
      </c>
      <c r="F222" s="14">
        <v>3.5</v>
      </c>
      <c r="G222" s="14">
        <v>3.16</v>
      </c>
      <c r="H222" s="14">
        <v>2.83</v>
      </c>
      <c r="I222" s="14"/>
      <c r="J222" s="14">
        <v>3.62</v>
      </c>
      <c r="K222" s="14">
        <v>4.28</v>
      </c>
      <c r="L222" s="14">
        <v>5.36</v>
      </c>
      <c r="M222" s="54"/>
      <c r="N222" s="14">
        <v>35.475605289000001</v>
      </c>
      <c r="O222" s="31">
        <v>1.6949262381000001</v>
      </c>
      <c r="P222" s="31" t="s">
        <v>26</v>
      </c>
      <c r="Q222" s="17" t="s">
        <v>26</v>
      </c>
      <c r="R222" s="38" t="s">
        <v>765</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361</v>
      </c>
      <c r="D223" s="16" t="s">
        <v>362</v>
      </c>
      <c r="E223" s="16">
        <v>10</v>
      </c>
      <c r="F223" s="15">
        <v>13.86</v>
      </c>
      <c r="G223" s="15">
        <v>13.27</v>
      </c>
      <c r="H223" s="15">
        <v>12.68</v>
      </c>
      <c r="I223" s="14"/>
      <c r="J223" s="15">
        <v>14.21</v>
      </c>
      <c r="K223" s="15">
        <v>15.38</v>
      </c>
      <c r="L223" s="15">
        <v>17.27</v>
      </c>
      <c r="M223" s="54"/>
      <c r="N223" s="15">
        <v>63.713692248999998</v>
      </c>
      <c r="O223" s="15">
        <v>2.6004703333000001</v>
      </c>
      <c r="P223" s="15" t="s">
        <v>27</v>
      </c>
      <c r="Q223" s="16" t="s">
        <v>27</v>
      </c>
      <c r="R223" s="37" t="s">
        <v>766</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361</v>
      </c>
      <c r="D224" s="17" t="s">
        <v>363</v>
      </c>
      <c r="E224" s="17">
        <v>10</v>
      </c>
      <c r="F224" s="14">
        <v>41.33</v>
      </c>
      <c r="G224" s="14">
        <v>39.56</v>
      </c>
      <c r="H224" s="14">
        <v>37.79</v>
      </c>
      <c r="I224" s="14"/>
      <c r="J224" s="14">
        <v>42.41</v>
      </c>
      <c r="K224" s="14">
        <v>45.94</v>
      </c>
      <c r="L224" s="14">
        <v>51.66</v>
      </c>
      <c r="M224" s="54"/>
      <c r="N224" s="14">
        <v>62.859866947999997</v>
      </c>
      <c r="O224" s="31">
        <v>74.574262380999997</v>
      </c>
      <c r="P224" s="31" t="s">
        <v>27</v>
      </c>
      <c r="Q224" s="17" t="s">
        <v>27</v>
      </c>
      <c r="R224" s="38" t="s">
        <v>767</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364</v>
      </c>
      <c r="D225" s="16" t="s">
        <v>365</v>
      </c>
      <c r="E225" s="16">
        <v>9</v>
      </c>
      <c r="F225" s="15">
        <v>294.39999999999998</v>
      </c>
      <c r="G225" s="15">
        <v>273.41000000000003</v>
      </c>
      <c r="H225" s="15">
        <v>252.43</v>
      </c>
      <c r="I225" s="14"/>
      <c r="J225" s="15">
        <v>300.31</v>
      </c>
      <c r="K225" s="15">
        <v>342.27</v>
      </c>
      <c r="L225" s="15">
        <v>410.18</v>
      </c>
      <c r="M225" s="54"/>
      <c r="N225" s="15">
        <v>73.000599821999998</v>
      </c>
      <c r="O225" s="15">
        <v>25.846122708999999</v>
      </c>
      <c r="P225" s="15" t="s">
        <v>27</v>
      </c>
      <c r="Q225" s="16" t="s">
        <v>27</v>
      </c>
      <c r="R225" s="37" t="s">
        <v>768</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366</v>
      </c>
      <c r="D226" s="17" t="s">
        <v>367</v>
      </c>
      <c r="E226" s="17">
        <v>7</v>
      </c>
      <c r="F226" s="14">
        <v>7.92</v>
      </c>
      <c r="G226" s="14">
        <v>6.24</v>
      </c>
      <c r="H226" s="14">
        <v>4.5599999999999996</v>
      </c>
      <c r="I226" s="14"/>
      <c r="J226" s="14">
        <v>9.49</v>
      </c>
      <c r="K226" s="14">
        <v>12.84</v>
      </c>
      <c r="L226" s="14">
        <v>18.27</v>
      </c>
      <c r="M226" s="54"/>
      <c r="N226" s="14">
        <v>62.587727495000003</v>
      </c>
      <c r="O226" s="31">
        <v>10.304280619</v>
      </c>
      <c r="P226" s="31" t="s">
        <v>27</v>
      </c>
      <c r="Q226" s="17" t="s">
        <v>27</v>
      </c>
      <c r="R226" s="38" t="s">
        <v>769</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368</v>
      </c>
      <c r="D227" s="16" t="s">
        <v>369</v>
      </c>
      <c r="E227" s="16">
        <v>10</v>
      </c>
      <c r="F227" s="15">
        <v>37.61</v>
      </c>
      <c r="G227" s="15">
        <v>34.47</v>
      </c>
      <c r="H227" s="15">
        <v>31.34</v>
      </c>
      <c r="I227" s="14"/>
      <c r="J227" s="15">
        <v>38.58</v>
      </c>
      <c r="K227" s="15">
        <v>44.84</v>
      </c>
      <c r="L227" s="15">
        <v>54.99</v>
      </c>
      <c r="M227" s="54"/>
      <c r="N227" s="15">
        <v>79.443167127999999</v>
      </c>
      <c r="O227" s="15">
        <v>10.290681333</v>
      </c>
      <c r="P227" s="15" t="s">
        <v>27</v>
      </c>
      <c r="Q227" s="16" t="s">
        <v>27</v>
      </c>
      <c r="R227" s="37" t="s">
        <v>770</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370</v>
      </c>
      <c r="D228" s="17" t="s">
        <v>371</v>
      </c>
      <c r="E228" s="17">
        <v>0</v>
      </c>
      <c r="F228" s="14">
        <v>29.48</v>
      </c>
      <c r="G228" s="14">
        <v>27.17</v>
      </c>
      <c r="H228" s="14">
        <v>24.87</v>
      </c>
      <c r="I228" s="14"/>
      <c r="J228" s="14">
        <v>30.11</v>
      </c>
      <c r="K228" s="14">
        <v>34.71</v>
      </c>
      <c r="L228" s="14">
        <v>42.15</v>
      </c>
      <c r="M228" s="54"/>
      <c r="N228" s="14">
        <v>38.140900850000001</v>
      </c>
      <c r="O228" s="31">
        <v>160.38203476000001</v>
      </c>
      <c r="P228" s="31" t="s">
        <v>26</v>
      </c>
      <c r="Q228" s="17" t="s">
        <v>26</v>
      </c>
      <c r="R228" s="38" t="s">
        <v>771</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372</v>
      </c>
      <c r="D229" s="16" t="s">
        <v>373</v>
      </c>
      <c r="E229" s="16">
        <v>3</v>
      </c>
      <c r="F229" s="15">
        <v>26.66</v>
      </c>
      <c r="G229" s="15">
        <v>23.12</v>
      </c>
      <c r="H229" s="15">
        <v>19.59</v>
      </c>
      <c r="I229" s="14"/>
      <c r="J229" s="15">
        <v>28.1</v>
      </c>
      <c r="K229" s="15">
        <v>35.159999999999997</v>
      </c>
      <c r="L229" s="15">
        <v>46.59</v>
      </c>
      <c r="M229" s="54"/>
      <c r="N229" s="15">
        <v>33.469945479000003</v>
      </c>
      <c r="O229" s="15">
        <v>139.32193090000001</v>
      </c>
      <c r="P229" s="15" t="s">
        <v>26</v>
      </c>
      <c r="Q229" s="16" t="s">
        <v>26</v>
      </c>
      <c r="R229" s="37" t="s">
        <v>772</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374</v>
      </c>
      <c r="D230" s="17" t="s">
        <v>375</v>
      </c>
      <c r="E230" s="17">
        <v>3</v>
      </c>
      <c r="F230" s="14">
        <v>57.48</v>
      </c>
      <c r="G230" s="14">
        <v>50.34</v>
      </c>
      <c r="H230" s="14">
        <v>43.2</v>
      </c>
      <c r="I230" s="14"/>
      <c r="J230" s="14">
        <v>58.65</v>
      </c>
      <c r="K230" s="14">
        <v>72.92</v>
      </c>
      <c r="L230" s="14">
        <v>96.02</v>
      </c>
      <c r="M230" s="54"/>
      <c r="N230" s="14">
        <v>47.241281817999997</v>
      </c>
      <c r="O230" s="31">
        <v>82.442875943999994</v>
      </c>
      <c r="P230" s="31" t="s">
        <v>26</v>
      </c>
      <c r="Q230" s="17" t="s">
        <v>26</v>
      </c>
      <c r="R230" s="38" t="s">
        <v>773</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505</v>
      </c>
      <c r="D231" s="16" t="s">
        <v>506</v>
      </c>
      <c r="E231" s="16">
        <v>3</v>
      </c>
      <c r="F231" s="15">
        <v>152.71</v>
      </c>
      <c r="G231" s="15">
        <v>139.5</v>
      </c>
      <c r="H231" s="15">
        <v>126.3</v>
      </c>
      <c r="I231" s="14"/>
      <c r="J231" s="15">
        <v>156.88999999999999</v>
      </c>
      <c r="K231" s="15">
        <v>183.29</v>
      </c>
      <c r="L231" s="15">
        <v>226.03</v>
      </c>
      <c r="M231" s="54"/>
      <c r="N231" s="15">
        <v>31.506839137</v>
      </c>
      <c r="O231" s="15">
        <v>1.840563401</v>
      </c>
      <c r="P231" s="15" t="s">
        <v>26</v>
      </c>
      <c r="Q231" s="16" t="s">
        <v>26</v>
      </c>
      <c r="R231" s="37" t="s">
        <v>774</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376</v>
      </c>
      <c r="D232" s="17" t="s">
        <v>377</v>
      </c>
      <c r="E232" s="17">
        <v>0</v>
      </c>
      <c r="F232" s="14">
        <v>18</v>
      </c>
      <c r="G232" s="14">
        <v>16.37</v>
      </c>
      <c r="H232" s="14">
        <v>14.74</v>
      </c>
      <c r="I232" s="14"/>
      <c r="J232" s="14">
        <v>18.53</v>
      </c>
      <c r="K232" s="14">
        <v>21.78</v>
      </c>
      <c r="L232" s="14">
        <v>27.04</v>
      </c>
      <c r="M232" s="54"/>
      <c r="N232" s="14">
        <v>27.994074560000001</v>
      </c>
      <c r="O232" s="31">
        <v>131.41197548</v>
      </c>
      <c r="P232" s="31" t="s">
        <v>26</v>
      </c>
      <c r="Q232" s="17" t="s">
        <v>26</v>
      </c>
      <c r="R232" s="38" t="s">
        <v>775</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378</v>
      </c>
      <c r="D233" s="16" t="s">
        <v>379</v>
      </c>
      <c r="E233" s="16">
        <v>6</v>
      </c>
      <c r="F233" s="15">
        <v>33.479999999999997</v>
      </c>
      <c r="G233" s="15">
        <v>30.53</v>
      </c>
      <c r="H233" s="15">
        <v>27.58</v>
      </c>
      <c r="I233" s="14"/>
      <c r="J233" s="15">
        <v>36.18</v>
      </c>
      <c r="K233" s="15">
        <v>42.07</v>
      </c>
      <c r="L233" s="15">
        <v>51.61</v>
      </c>
      <c r="M233" s="54"/>
      <c r="N233" s="15">
        <v>52.950477325000001</v>
      </c>
      <c r="O233" s="15">
        <v>184.99700729</v>
      </c>
      <c r="P233" s="15" t="s">
        <v>26</v>
      </c>
      <c r="Q233" s="16" t="s">
        <v>27</v>
      </c>
      <c r="R233" s="37" t="s">
        <v>776</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380</v>
      </c>
      <c r="D234" s="17" t="s">
        <v>381</v>
      </c>
      <c r="E234" s="17">
        <v>4</v>
      </c>
      <c r="F234" s="14">
        <v>13</v>
      </c>
      <c r="G234" s="14">
        <v>11.84</v>
      </c>
      <c r="H234" s="14">
        <v>10.68</v>
      </c>
      <c r="I234" s="14"/>
      <c r="J234" s="14">
        <v>13.6</v>
      </c>
      <c r="K234" s="14">
        <v>15.91</v>
      </c>
      <c r="L234" s="14">
        <v>19.66</v>
      </c>
      <c r="M234" s="54"/>
      <c r="N234" s="14">
        <v>50.448914600000002</v>
      </c>
      <c r="O234" s="31">
        <v>10.076411475999999</v>
      </c>
      <c r="P234" s="31" t="s">
        <v>26</v>
      </c>
      <c r="Q234" s="17" t="s">
        <v>27</v>
      </c>
      <c r="R234" s="38" t="s">
        <v>777</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382</v>
      </c>
      <c r="D235" s="16" t="s">
        <v>383</v>
      </c>
      <c r="E235" s="16">
        <v>10</v>
      </c>
      <c r="F235" s="15">
        <v>16.57</v>
      </c>
      <c r="G235" s="15">
        <v>15.13</v>
      </c>
      <c r="H235" s="15">
        <v>13.69</v>
      </c>
      <c r="I235" s="14"/>
      <c r="J235" s="15">
        <v>16.98</v>
      </c>
      <c r="K235" s="15">
        <v>19.850000000000001</v>
      </c>
      <c r="L235" s="15">
        <v>24.51</v>
      </c>
      <c r="M235" s="54"/>
      <c r="N235" s="15">
        <v>64.876104205999994</v>
      </c>
      <c r="O235" s="15">
        <v>8.7724036667000007</v>
      </c>
      <c r="P235" s="15" t="s">
        <v>27</v>
      </c>
      <c r="Q235" s="16" t="s">
        <v>27</v>
      </c>
      <c r="R235" s="37" t="s">
        <v>778</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507</v>
      </c>
      <c r="D236" s="17" t="s">
        <v>508</v>
      </c>
      <c r="E236" s="17">
        <v>0</v>
      </c>
      <c r="F236" s="14">
        <v>87.93</v>
      </c>
      <c r="G236" s="14">
        <v>80.91</v>
      </c>
      <c r="H236" s="14">
        <v>73.900000000000006</v>
      </c>
      <c r="I236" s="14"/>
      <c r="J236" s="14">
        <v>91.94</v>
      </c>
      <c r="K236" s="14">
        <v>105.96</v>
      </c>
      <c r="L236" s="14">
        <v>128.65</v>
      </c>
      <c r="M236" s="54"/>
      <c r="N236" s="14">
        <v>36.693323145000001</v>
      </c>
      <c r="O236" s="31">
        <v>1.8311444724000001</v>
      </c>
      <c r="P236" s="31" t="s">
        <v>26</v>
      </c>
      <c r="Q236" s="17" t="s">
        <v>26</v>
      </c>
      <c r="R236" s="38" t="s">
        <v>779</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384</v>
      </c>
      <c r="D237" s="16" t="s">
        <v>385</v>
      </c>
      <c r="E237" s="16">
        <v>5</v>
      </c>
      <c r="F237" s="15">
        <v>37.630000000000003</v>
      </c>
      <c r="G237" s="15">
        <v>32.25</v>
      </c>
      <c r="H237" s="15">
        <v>26.88</v>
      </c>
      <c r="I237" s="14"/>
      <c r="J237" s="15">
        <v>38.36</v>
      </c>
      <c r="K237" s="15">
        <v>49.1</v>
      </c>
      <c r="L237" s="15">
        <v>66.489999999999995</v>
      </c>
      <c r="M237" s="54"/>
      <c r="N237" s="15">
        <v>52.573089195000001</v>
      </c>
      <c r="O237" s="15">
        <v>375.4500779</v>
      </c>
      <c r="P237" s="15" t="s">
        <v>27</v>
      </c>
      <c r="Q237" s="16" t="s">
        <v>26</v>
      </c>
      <c r="R237" s="37" t="s">
        <v>780</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386</v>
      </c>
      <c r="D238" s="17" t="s">
        <v>387</v>
      </c>
      <c r="E238" s="17">
        <v>1</v>
      </c>
      <c r="F238" s="14">
        <v>4.95</v>
      </c>
      <c r="G238" s="14">
        <v>4.2300000000000004</v>
      </c>
      <c r="H238" s="14">
        <v>3.51</v>
      </c>
      <c r="I238" s="14"/>
      <c r="J238" s="14">
        <v>5.09</v>
      </c>
      <c r="K238" s="14">
        <v>6.52</v>
      </c>
      <c r="L238" s="14">
        <v>8.83</v>
      </c>
      <c r="M238" s="54"/>
      <c r="N238" s="14">
        <v>45.385918797000002</v>
      </c>
      <c r="O238" s="31">
        <v>3.137542619</v>
      </c>
      <c r="P238" s="31" t="s">
        <v>26</v>
      </c>
      <c r="Q238" s="17" t="s">
        <v>26</v>
      </c>
      <c r="R238" s="38" t="s">
        <v>781</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388</v>
      </c>
      <c r="D239" s="16" t="s">
        <v>389</v>
      </c>
      <c r="E239" s="16">
        <v>1</v>
      </c>
      <c r="F239" s="15">
        <v>55.78</v>
      </c>
      <c r="G239" s="15">
        <v>52.75</v>
      </c>
      <c r="H239" s="15">
        <v>49.72</v>
      </c>
      <c r="I239" s="14"/>
      <c r="J239" s="15">
        <v>56.66</v>
      </c>
      <c r="K239" s="15">
        <v>62.71</v>
      </c>
      <c r="L239" s="15">
        <v>72.5</v>
      </c>
      <c r="M239" s="54"/>
      <c r="N239" s="15">
        <v>38.555565342999998</v>
      </c>
      <c r="O239" s="15">
        <v>15.796957904000001</v>
      </c>
      <c r="P239" s="15" t="s">
        <v>26</v>
      </c>
      <c r="Q239" s="16" t="s">
        <v>26</v>
      </c>
      <c r="R239" s="37" t="s">
        <v>782</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390</v>
      </c>
      <c r="D240" s="17" t="s">
        <v>391</v>
      </c>
      <c r="E240" s="17">
        <v>2</v>
      </c>
      <c r="F240" s="14">
        <v>6.41</v>
      </c>
      <c r="G240" s="14">
        <v>4.66</v>
      </c>
      <c r="H240" s="14">
        <v>2.92</v>
      </c>
      <c r="I240" s="14"/>
      <c r="J240" s="14">
        <v>6.71</v>
      </c>
      <c r="K240" s="14">
        <v>10.19</v>
      </c>
      <c r="L240" s="14">
        <v>15.83</v>
      </c>
      <c r="M240" s="54"/>
      <c r="N240" s="14">
        <v>51.348113089999998</v>
      </c>
      <c r="O240" s="31">
        <v>6.6184319523999999</v>
      </c>
      <c r="P240" s="31" t="s">
        <v>26</v>
      </c>
      <c r="Q240" s="17" t="s">
        <v>26</v>
      </c>
      <c r="R240" s="38" t="s">
        <v>783</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390</v>
      </c>
      <c r="D241" s="16" t="s">
        <v>392</v>
      </c>
      <c r="E241" s="16">
        <v>2</v>
      </c>
      <c r="F241" s="15">
        <v>6.89</v>
      </c>
      <c r="G241" s="15">
        <v>4.9800000000000004</v>
      </c>
      <c r="H241" s="15">
        <v>3.08</v>
      </c>
      <c r="I241" s="14"/>
      <c r="J241" s="15">
        <v>7.28</v>
      </c>
      <c r="K241" s="15">
        <v>11.08</v>
      </c>
      <c r="L241" s="15">
        <v>17.239999999999998</v>
      </c>
      <c r="M241" s="54"/>
      <c r="N241" s="15">
        <v>50.824238370000003</v>
      </c>
      <c r="O241" s="15">
        <v>78.130612810000002</v>
      </c>
      <c r="P241" s="15" t="s">
        <v>26</v>
      </c>
      <c r="Q241" s="16" t="s">
        <v>26</v>
      </c>
      <c r="R241" s="37" t="s">
        <v>784</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393</v>
      </c>
      <c r="D242" s="17" t="s">
        <v>394</v>
      </c>
      <c r="E242" s="17">
        <v>3</v>
      </c>
      <c r="F242" s="14">
        <v>68.67</v>
      </c>
      <c r="G242" s="14">
        <v>64.31</v>
      </c>
      <c r="H242" s="14">
        <v>59.96</v>
      </c>
      <c r="I242" s="14"/>
      <c r="J242" s="14">
        <v>70.400000000000006</v>
      </c>
      <c r="K242" s="14">
        <v>79.099999999999994</v>
      </c>
      <c r="L242" s="14">
        <v>93.19</v>
      </c>
      <c r="M242" s="54"/>
      <c r="N242" s="14">
        <v>32.171042059000001</v>
      </c>
      <c r="O242" s="31">
        <v>1623.1290073</v>
      </c>
      <c r="P242" s="31" t="s">
        <v>26</v>
      </c>
      <c r="Q242" s="17" t="s">
        <v>26</v>
      </c>
      <c r="R242" s="38" t="s">
        <v>785</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395</v>
      </c>
      <c r="D243" s="16" t="s">
        <v>396</v>
      </c>
      <c r="E243" s="16">
        <v>1</v>
      </c>
      <c r="F243" s="15">
        <v>17.16</v>
      </c>
      <c r="G243" s="15">
        <v>16.329999999999998</v>
      </c>
      <c r="H243" s="15">
        <v>15.5</v>
      </c>
      <c r="I243" s="14"/>
      <c r="J243" s="15">
        <v>17.670000000000002</v>
      </c>
      <c r="K243" s="15">
        <v>19.32</v>
      </c>
      <c r="L243" s="15">
        <v>22</v>
      </c>
      <c r="M243" s="54"/>
      <c r="N243" s="15">
        <v>44.269937579</v>
      </c>
      <c r="O243" s="15">
        <v>2.9830924286</v>
      </c>
      <c r="P243" s="15" t="s">
        <v>26</v>
      </c>
      <c r="Q243" s="16" t="s">
        <v>26</v>
      </c>
      <c r="R243" s="37" t="s">
        <v>786</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397</v>
      </c>
      <c r="D244" s="17" t="s">
        <v>398</v>
      </c>
      <c r="E244" s="17">
        <v>10</v>
      </c>
      <c r="F244" s="14">
        <v>4.28</v>
      </c>
      <c r="G244" s="14">
        <v>3.64</v>
      </c>
      <c r="H244" s="14">
        <v>3</v>
      </c>
      <c r="I244" s="14"/>
      <c r="J244" s="14">
        <v>4.5199999999999996</v>
      </c>
      <c r="K244" s="14">
        <v>5.79</v>
      </c>
      <c r="L244" s="14">
        <v>7.85</v>
      </c>
      <c r="M244" s="54"/>
      <c r="N244" s="14">
        <v>89.318335259999998</v>
      </c>
      <c r="O244" s="31">
        <v>77.597437713999994</v>
      </c>
      <c r="P244" s="31" t="s">
        <v>27</v>
      </c>
      <c r="Q244" s="17" t="s">
        <v>27</v>
      </c>
      <c r="R244" s="38" t="s">
        <v>787</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399</v>
      </c>
      <c r="D245" s="16" t="s">
        <v>400</v>
      </c>
      <c r="E245" s="16">
        <v>5</v>
      </c>
      <c r="F245" s="15">
        <v>36.880000000000003</v>
      </c>
      <c r="G245" s="15">
        <v>32.67</v>
      </c>
      <c r="H245" s="15">
        <v>28.46</v>
      </c>
      <c r="I245" s="14"/>
      <c r="J245" s="15">
        <v>37.99</v>
      </c>
      <c r="K245" s="15">
        <v>46.4</v>
      </c>
      <c r="L245" s="15">
        <v>60.03</v>
      </c>
      <c r="M245" s="54"/>
      <c r="N245" s="15">
        <v>51.316335260000002</v>
      </c>
      <c r="O245" s="15">
        <v>434.37796505</v>
      </c>
      <c r="P245" s="15" t="s">
        <v>27</v>
      </c>
      <c r="Q245" s="16" t="s">
        <v>26</v>
      </c>
      <c r="R245" s="37" t="s">
        <v>788</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401</v>
      </c>
      <c r="D246" s="17" t="s">
        <v>402</v>
      </c>
      <c r="E246" s="17">
        <v>10</v>
      </c>
      <c r="F246" s="14">
        <v>14.84</v>
      </c>
      <c r="G246" s="14">
        <v>13.65</v>
      </c>
      <c r="H246" s="14">
        <v>12.46</v>
      </c>
      <c r="I246" s="14"/>
      <c r="J246" s="14">
        <v>15.6</v>
      </c>
      <c r="K246" s="14">
        <v>17.97</v>
      </c>
      <c r="L246" s="14">
        <v>21.82</v>
      </c>
      <c r="M246" s="54"/>
      <c r="N246" s="14">
        <v>63.776797748</v>
      </c>
      <c r="O246" s="31">
        <v>11.167335047</v>
      </c>
      <c r="P246" s="31" t="s">
        <v>27</v>
      </c>
      <c r="Q246" s="17" t="s">
        <v>27</v>
      </c>
      <c r="R246" s="38" t="s">
        <v>789</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403</v>
      </c>
      <c r="D247" s="16" t="s">
        <v>404</v>
      </c>
      <c r="E247" s="16">
        <v>6</v>
      </c>
      <c r="F247" s="15">
        <v>23.32</v>
      </c>
      <c r="G247" s="15">
        <v>21.82</v>
      </c>
      <c r="H247" s="15">
        <v>20.32</v>
      </c>
      <c r="I247" s="14"/>
      <c r="J247" s="15">
        <v>24.88</v>
      </c>
      <c r="K247" s="15">
        <v>27.87</v>
      </c>
      <c r="L247" s="15">
        <v>32.71</v>
      </c>
      <c r="M247" s="54"/>
      <c r="N247" s="15">
        <v>63.053543599000001</v>
      </c>
      <c r="O247" s="15">
        <v>66.076988524000001</v>
      </c>
      <c r="P247" s="15" t="s">
        <v>26</v>
      </c>
      <c r="Q247" s="16" t="s">
        <v>27</v>
      </c>
      <c r="R247" s="37" t="s">
        <v>790</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405</v>
      </c>
      <c r="D248" s="17" t="s">
        <v>406</v>
      </c>
      <c r="E248" s="17">
        <v>4</v>
      </c>
      <c r="F248" s="14">
        <v>13.52</v>
      </c>
      <c r="G248" s="14">
        <v>12.69</v>
      </c>
      <c r="H248" s="14">
        <v>11.86</v>
      </c>
      <c r="I248" s="14"/>
      <c r="J248" s="14">
        <v>14.12</v>
      </c>
      <c r="K248" s="14">
        <v>15.77</v>
      </c>
      <c r="L248" s="14">
        <v>18.440000000000001</v>
      </c>
      <c r="M248" s="54"/>
      <c r="N248" s="14">
        <v>54.131154244000001</v>
      </c>
      <c r="O248" s="31">
        <v>38.700512285999999</v>
      </c>
      <c r="P248" s="31" t="s">
        <v>26</v>
      </c>
      <c r="Q248" s="17" t="s">
        <v>27</v>
      </c>
      <c r="R248" s="38" t="s">
        <v>791</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407</v>
      </c>
      <c r="D249" s="16" t="s">
        <v>408</v>
      </c>
      <c r="E249" s="16">
        <v>6</v>
      </c>
      <c r="F249" s="15">
        <v>49.18</v>
      </c>
      <c r="G249" s="15">
        <v>45.54</v>
      </c>
      <c r="H249" s="15">
        <v>41.9</v>
      </c>
      <c r="I249" s="14"/>
      <c r="J249" s="15">
        <v>50.06</v>
      </c>
      <c r="K249" s="15">
        <v>57.33</v>
      </c>
      <c r="L249" s="15">
        <v>69.099999999999994</v>
      </c>
      <c r="M249" s="54"/>
      <c r="N249" s="15">
        <v>38.376780537999998</v>
      </c>
      <c r="O249" s="15">
        <v>416.23882105000001</v>
      </c>
      <c r="P249" s="15" t="s">
        <v>27</v>
      </c>
      <c r="Q249" s="16" t="s">
        <v>26</v>
      </c>
      <c r="R249" s="37" t="s">
        <v>792</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409</v>
      </c>
      <c r="D250" s="17" t="s">
        <v>410</v>
      </c>
      <c r="E250" s="17">
        <v>6</v>
      </c>
      <c r="F250" s="14">
        <v>7.79</v>
      </c>
      <c r="G250" s="14">
        <v>7.4</v>
      </c>
      <c r="H250" s="14">
        <v>7.01</v>
      </c>
      <c r="I250" s="14"/>
      <c r="J250" s="14">
        <v>8.25</v>
      </c>
      <c r="K250" s="14">
        <v>9.02</v>
      </c>
      <c r="L250" s="14">
        <v>10.28</v>
      </c>
      <c r="M250" s="54"/>
      <c r="N250" s="14">
        <v>57.114707658999997</v>
      </c>
      <c r="O250" s="31">
        <v>2.3632568571000001</v>
      </c>
      <c r="P250" s="31" t="s">
        <v>26</v>
      </c>
      <c r="Q250" s="17" t="s">
        <v>27</v>
      </c>
      <c r="R250" s="38" t="s">
        <v>793</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411</v>
      </c>
      <c r="D251" s="16" t="s">
        <v>412</v>
      </c>
      <c r="E251" s="16">
        <v>10</v>
      </c>
      <c r="F251" s="15" t="s">
        <v>119</v>
      </c>
      <c r="G251" s="15" t="s">
        <v>119</v>
      </c>
      <c r="H251" s="15" t="s">
        <v>119</v>
      </c>
      <c r="I251" s="14"/>
      <c r="J251" s="15" t="s">
        <v>119</v>
      </c>
      <c r="K251" s="15" t="s">
        <v>119</v>
      </c>
      <c r="L251" s="15" t="s">
        <v>119</v>
      </c>
      <c r="M251" s="54"/>
      <c r="N251" s="15" t="s">
        <v>119</v>
      </c>
      <c r="O251" s="15" t="s">
        <v>119</v>
      </c>
      <c r="P251" s="15" t="s">
        <v>119</v>
      </c>
      <c r="Q251" s="16" t="s">
        <v>119</v>
      </c>
      <c r="R251" s="37" t="s">
        <v>120</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413</v>
      </c>
      <c r="D252" s="17" t="s">
        <v>414</v>
      </c>
      <c r="E252" s="17">
        <v>7</v>
      </c>
      <c r="F252" s="14">
        <v>10.81</v>
      </c>
      <c r="G252" s="14">
        <v>9.3800000000000008</v>
      </c>
      <c r="H252" s="14">
        <v>7.95</v>
      </c>
      <c r="I252" s="14"/>
      <c r="J252" s="14">
        <v>11.64</v>
      </c>
      <c r="K252" s="14">
        <v>14.49</v>
      </c>
      <c r="L252" s="14">
        <v>19.11</v>
      </c>
      <c r="M252" s="54"/>
      <c r="N252" s="14">
        <v>60.859563299000001</v>
      </c>
      <c r="O252" s="31">
        <v>70.318344286000013</v>
      </c>
      <c r="P252" s="31" t="s">
        <v>27</v>
      </c>
      <c r="Q252" s="17" t="s">
        <v>27</v>
      </c>
      <c r="R252" s="38" t="s">
        <v>794</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509</v>
      </c>
      <c r="D253" s="16" t="s">
        <v>510</v>
      </c>
      <c r="E253" s="16">
        <v>10</v>
      </c>
      <c r="F253" s="15">
        <v>168</v>
      </c>
      <c r="G253" s="15">
        <v>161.13999999999999</v>
      </c>
      <c r="H253" s="15">
        <v>154.29</v>
      </c>
      <c r="I253" s="14"/>
      <c r="J253" s="15">
        <v>171.82</v>
      </c>
      <c r="K253" s="15">
        <v>185.52</v>
      </c>
      <c r="L253" s="15">
        <v>207.7</v>
      </c>
      <c r="M253" s="54"/>
      <c r="N253" s="15">
        <v>60.764342229999997</v>
      </c>
      <c r="O253" s="15">
        <v>1.7768754209000002</v>
      </c>
      <c r="P253" s="15" t="s">
        <v>27</v>
      </c>
      <c r="Q253" s="16" t="s">
        <v>27</v>
      </c>
      <c r="R253" s="37" t="s">
        <v>795</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458</v>
      </c>
      <c r="D254" s="17" t="s">
        <v>459</v>
      </c>
      <c r="E254" s="17">
        <v>9</v>
      </c>
      <c r="F254" s="14">
        <v>10.26</v>
      </c>
      <c r="G254" s="14">
        <v>10.02</v>
      </c>
      <c r="H254" s="14">
        <v>9.7899999999999991</v>
      </c>
      <c r="I254" s="14"/>
      <c r="J254" s="14">
        <v>10.42</v>
      </c>
      <c r="K254" s="14">
        <v>10.88</v>
      </c>
      <c r="L254" s="14">
        <v>11.63</v>
      </c>
      <c r="M254" s="54"/>
      <c r="N254" s="14">
        <v>54.890915298000003</v>
      </c>
      <c r="O254" s="31">
        <v>4.9794212066999997</v>
      </c>
      <c r="P254" s="31" t="s">
        <v>27</v>
      </c>
      <c r="Q254" s="17" t="s">
        <v>27</v>
      </c>
      <c r="R254" s="38" t="s">
        <v>796</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489</v>
      </c>
      <c r="D255" s="16" t="s">
        <v>490</v>
      </c>
      <c r="E255" s="16">
        <v>10</v>
      </c>
      <c r="F255" s="15">
        <v>97.24</v>
      </c>
      <c r="G255" s="15">
        <v>93.3</v>
      </c>
      <c r="H255" s="15">
        <v>89.36</v>
      </c>
      <c r="I255" s="14"/>
      <c r="J255" s="15">
        <v>99.5</v>
      </c>
      <c r="K255" s="15">
        <v>107.37</v>
      </c>
      <c r="L255" s="15">
        <v>120.11</v>
      </c>
      <c r="M255" s="54"/>
      <c r="N255" s="15">
        <v>64.215753586999995</v>
      </c>
      <c r="O255" s="15">
        <v>12.397892635</v>
      </c>
      <c r="P255" s="15" t="s">
        <v>27</v>
      </c>
      <c r="Q255" s="16" t="s">
        <v>27</v>
      </c>
      <c r="R255" s="37" t="s">
        <v>797</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511</v>
      </c>
      <c r="D256" s="17" t="s">
        <v>512</v>
      </c>
      <c r="E256" s="17">
        <v>10</v>
      </c>
      <c r="F256" s="14">
        <v>120.09</v>
      </c>
      <c r="G256" s="14">
        <v>116.54</v>
      </c>
      <c r="H256" s="14">
        <v>113</v>
      </c>
      <c r="I256" s="14"/>
      <c r="J256" s="14">
        <v>124.36</v>
      </c>
      <c r="K256" s="14">
        <v>131.44</v>
      </c>
      <c r="L256" s="14">
        <v>142.9</v>
      </c>
      <c r="M256" s="54"/>
      <c r="N256" s="14">
        <v>53.165983546</v>
      </c>
      <c r="O256" s="31">
        <v>5.2423716975999994</v>
      </c>
      <c r="P256" s="31" t="s">
        <v>27</v>
      </c>
      <c r="Q256" s="17" t="s">
        <v>27</v>
      </c>
      <c r="R256" s="38" t="s">
        <v>798</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513</v>
      </c>
      <c r="D257" s="16" t="s">
        <v>514</v>
      </c>
      <c r="E257" s="16">
        <v>10</v>
      </c>
      <c r="F257" s="15">
        <v>131.38999999999999</v>
      </c>
      <c r="G257" s="15">
        <v>125.21</v>
      </c>
      <c r="H257" s="15">
        <v>119.03</v>
      </c>
      <c r="I257" s="14"/>
      <c r="J257" s="15">
        <v>134.29</v>
      </c>
      <c r="K257" s="15">
        <v>146.63999999999999</v>
      </c>
      <c r="L257" s="15">
        <v>166.63</v>
      </c>
      <c r="M257" s="54"/>
      <c r="N257" s="15">
        <v>69.939222968999999</v>
      </c>
      <c r="O257" s="15">
        <v>1.7552074532999999</v>
      </c>
      <c r="P257" s="15" t="s">
        <v>27</v>
      </c>
      <c r="Q257" s="16" t="s">
        <v>27</v>
      </c>
      <c r="R257" s="37" t="s">
        <v>799</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800</v>
      </c>
      <c r="D258" s="17" t="s">
        <v>801</v>
      </c>
      <c r="E258" s="17">
        <v>9</v>
      </c>
      <c r="F258" s="14">
        <v>189.59</v>
      </c>
      <c r="G258" s="14">
        <v>181.84</v>
      </c>
      <c r="H258" s="14">
        <v>174.1</v>
      </c>
      <c r="I258" s="14"/>
      <c r="J258" s="14">
        <v>194</v>
      </c>
      <c r="K258" s="14">
        <v>209.48</v>
      </c>
      <c r="L258" s="14">
        <v>234.53</v>
      </c>
      <c r="M258" s="54"/>
      <c r="N258" s="14">
        <v>63.538539559</v>
      </c>
      <c r="O258" s="31">
        <v>5.9270572967000001</v>
      </c>
      <c r="P258" s="31" t="s">
        <v>27</v>
      </c>
      <c r="Q258" s="17" t="s">
        <v>27</v>
      </c>
      <c r="R258" s="38" t="s">
        <v>802</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485</v>
      </c>
      <c r="D259" s="16" t="s">
        <v>486</v>
      </c>
      <c r="E259" s="16">
        <v>9</v>
      </c>
      <c r="F259" s="15">
        <v>45.9</v>
      </c>
      <c r="G259" s="15">
        <v>42.01</v>
      </c>
      <c r="H259" s="15">
        <v>38.119999999999997</v>
      </c>
      <c r="I259" s="14"/>
      <c r="J259" s="15">
        <v>46.7</v>
      </c>
      <c r="K259" s="15">
        <v>54.47</v>
      </c>
      <c r="L259" s="15">
        <v>67.05</v>
      </c>
      <c r="M259" s="54"/>
      <c r="N259" s="15">
        <v>73.548421286999996</v>
      </c>
      <c r="O259" s="15">
        <v>2.6155401513999998</v>
      </c>
      <c r="P259" s="15" t="s">
        <v>27</v>
      </c>
      <c r="Q259" s="16" t="s">
        <v>27</v>
      </c>
      <c r="R259" s="37" t="s">
        <v>803</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804</v>
      </c>
      <c r="D260" s="17" t="s">
        <v>805</v>
      </c>
      <c r="E260" s="17">
        <v>10</v>
      </c>
      <c r="F260" s="14">
        <v>108.4</v>
      </c>
      <c r="G260" s="14">
        <v>105.66</v>
      </c>
      <c r="H260" s="14">
        <v>102.92</v>
      </c>
      <c r="I260" s="14"/>
      <c r="J260" s="14">
        <v>109.9</v>
      </c>
      <c r="K260" s="14">
        <v>115.37</v>
      </c>
      <c r="L260" s="14">
        <v>124.23</v>
      </c>
      <c r="M260" s="54"/>
      <c r="N260" s="14">
        <v>62.365598417999998</v>
      </c>
      <c r="O260" s="31">
        <v>3.2065979118999999</v>
      </c>
      <c r="P260" s="31" t="s">
        <v>27</v>
      </c>
      <c r="Q260" s="17" t="s">
        <v>27</v>
      </c>
      <c r="R260" s="38" t="s">
        <v>806</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491</v>
      </c>
      <c r="D261" s="16" t="s">
        <v>492</v>
      </c>
      <c r="E261" s="16">
        <v>10</v>
      </c>
      <c r="F261" s="15">
        <v>98.09</v>
      </c>
      <c r="G261" s="15">
        <v>94.32</v>
      </c>
      <c r="H261" s="15">
        <v>90.55</v>
      </c>
      <c r="I261" s="14"/>
      <c r="J261" s="15">
        <v>99.55</v>
      </c>
      <c r="K261" s="15">
        <v>107.08</v>
      </c>
      <c r="L261" s="15">
        <v>119.28</v>
      </c>
      <c r="M261" s="54"/>
      <c r="N261" s="15">
        <v>74.572075971000004</v>
      </c>
      <c r="O261" s="15">
        <v>2.6642229532999999</v>
      </c>
      <c r="P261" s="15" t="s">
        <v>27</v>
      </c>
      <c r="Q261" s="16" t="s">
        <v>27</v>
      </c>
      <c r="R261" s="37" t="s">
        <v>807</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415</v>
      </c>
      <c r="D262" s="17" t="s">
        <v>416</v>
      </c>
      <c r="E262" s="17">
        <v>9</v>
      </c>
      <c r="F262" s="14">
        <v>97.27</v>
      </c>
      <c r="G262" s="14">
        <v>87.28</v>
      </c>
      <c r="H262" s="14">
        <v>77.3</v>
      </c>
      <c r="I262" s="14"/>
      <c r="J262" s="14">
        <v>100.16</v>
      </c>
      <c r="K262" s="14">
        <v>120.12</v>
      </c>
      <c r="L262" s="14">
        <v>152.43</v>
      </c>
      <c r="M262" s="54"/>
      <c r="N262" s="14">
        <v>67.211944985000002</v>
      </c>
      <c r="O262" s="31">
        <v>7.9096018932999996</v>
      </c>
      <c r="P262" s="31" t="s">
        <v>27</v>
      </c>
      <c r="Q262" s="17" t="s">
        <v>27</v>
      </c>
      <c r="R262" s="38" t="s">
        <v>808</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417</v>
      </c>
      <c r="D263" s="16" t="s">
        <v>418</v>
      </c>
      <c r="E263" s="16">
        <v>9</v>
      </c>
      <c r="F263" s="15">
        <v>39.9</v>
      </c>
      <c r="G263" s="15">
        <v>34.130000000000003</v>
      </c>
      <c r="H263" s="15">
        <v>28.36</v>
      </c>
      <c r="I263" s="14"/>
      <c r="J263" s="15">
        <v>41.49</v>
      </c>
      <c r="K263" s="15">
        <v>53.02</v>
      </c>
      <c r="L263" s="15">
        <v>71.69</v>
      </c>
      <c r="M263" s="54"/>
      <c r="N263" s="15">
        <v>66.237780436999998</v>
      </c>
      <c r="O263" s="15">
        <v>7.8040094181000006</v>
      </c>
      <c r="P263" s="15" t="s">
        <v>27</v>
      </c>
      <c r="Q263" s="16" t="s">
        <v>27</v>
      </c>
      <c r="R263" s="37" t="s">
        <v>809</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419</v>
      </c>
      <c r="D264" s="17" t="s">
        <v>420</v>
      </c>
      <c r="E264" s="17">
        <v>9</v>
      </c>
      <c r="F264" s="14">
        <v>56.84</v>
      </c>
      <c r="G264" s="14">
        <v>50.82</v>
      </c>
      <c r="H264" s="14">
        <v>44.8</v>
      </c>
      <c r="I264" s="14"/>
      <c r="J264" s="14">
        <v>58.27</v>
      </c>
      <c r="K264" s="14">
        <v>70.3</v>
      </c>
      <c r="L264" s="14">
        <v>89.77</v>
      </c>
      <c r="M264" s="54"/>
      <c r="N264" s="14">
        <v>70.901572604999998</v>
      </c>
      <c r="O264" s="31">
        <v>13.070176025999999</v>
      </c>
      <c r="P264" s="31" t="s">
        <v>27</v>
      </c>
      <c r="Q264" s="17" t="s">
        <v>27</v>
      </c>
      <c r="R264" s="38" t="s">
        <v>810</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474</v>
      </c>
      <c r="D265" s="16" t="s">
        <v>475</v>
      </c>
      <c r="E265" s="16">
        <v>10</v>
      </c>
      <c r="F265" s="15">
        <v>38.75</v>
      </c>
      <c r="G265" s="15">
        <v>35.049999999999997</v>
      </c>
      <c r="H265" s="15">
        <v>31.35</v>
      </c>
      <c r="I265" s="14"/>
      <c r="J265" s="15">
        <v>39.880000000000003</v>
      </c>
      <c r="K265" s="15">
        <v>47.27</v>
      </c>
      <c r="L265" s="15">
        <v>59.23</v>
      </c>
      <c r="M265" s="54"/>
      <c r="N265" s="15">
        <v>77.939431928999994</v>
      </c>
      <c r="O265" s="15">
        <v>3.3184260447999998</v>
      </c>
      <c r="P265" s="15" t="s">
        <v>27</v>
      </c>
      <c r="Q265" s="16" t="s">
        <v>27</v>
      </c>
      <c r="R265" s="37" t="s">
        <v>811</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421</v>
      </c>
      <c r="D266" s="17" t="s">
        <v>422</v>
      </c>
      <c r="E266" s="17">
        <v>9</v>
      </c>
      <c r="F266" s="14">
        <v>147.81</v>
      </c>
      <c r="G266" s="14">
        <v>143.66999999999999</v>
      </c>
      <c r="H266" s="14">
        <v>139.54</v>
      </c>
      <c r="I266" s="14"/>
      <c r="J266" s="14">
        <v>151.1</v>
      </c>
      <c r="K266" s="14">
        <v>159.36000000000001</v>
      </c>
      <c r="L266" s="14">
        <v>172.74</v>
      </c>
      <c r="M266" s="54"/>
      <c r="N266" s="14">
        <v>51.776913241000003</v>
      </c>
      <c r="O266" s="31">
        <v>11.051524145</v>
      </c>
      <c r="P266" s="31" t="s">
        <v>27</v>
      </c>
      <c r="Q266" s="17" t="s">
        <v>27</v>
      </c>
      <c r="R266" s="38" t="s">
        <v>812</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515</v>
      </c>
      <c r="D267" s="16" t="s">
        <v>516</v>
      </c>
      <c r="E267" s="16">
        <v>8</v>
      </c>
      <c r="F267" s="15">
        <v>120.13</v>
      </c>
      <c r="G267" s="15">
        <v>116.69</v>
      </c>
      <c r="H267" s="15">
        <v>113.25</v>
      </c>
      <c r="I267" s="14"/>
      <c r="J267" s="15">
        <v>122.25</v>
      </c>
      <c r="K267" s="15">
        <v>129.12</v>
      </c>
      <c r="L267" s="15">
        <v>140.25</v>
      </c>
      <c r="M267" s="54"/>
      <c r="N267" s="15">
        <v>60.273200211999999</v>
      </c>
      <c r="O267" s="15">
        <v>1.5872206138</v>
      </c>
      <c r="P267" s="15" t="s">
        <v>27</v>
      </c>
      <c r="Q267" s="16" t="s">
        <v>27</v>
      </c>
      <c r="R267" s="37" t="s">
        <v>813</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423</v>
      </c>
      <c r="D268" s="17" t="s">
        <v>424</v>
      </c>
      <c r="E268" s="17">
        <v>9</v>
      </c>
      <c r="F268" s="14">
        <v>124.1</v>
      </c>
      <c r="G268" s="14">
        <v>117.59</v>
      </c>
      <c r="H268" s="14">
        <v>111.08</v>
      </c>
      <c r="I268" s="14"/>
      <c r="J268" s="14">
        <v>130</v>
      </c>
      <c r="K268" s="14">
        <v>143.01</v>
      </c>
      <c r="L268" s="14">
        <v>164.07</v>
      </c>
      <c r="M268" s="54"/>
      <c r="N268" s="14">
        <v>62.921931788999999</v>
      </c>
      <c r="O268" s="31">
        <v>9.3706111337999989</v>
      </c>
      <c r="P268" s="31" t="s">
        <v>27</v>
      </c>
      <c r="Q268" s="17" t="s">
        <v>27</v>
      </c>
      <c r="R268" s="38" t="s">
        <v>814</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541</v>
      </c>
      <c r="D269" s="16" t="s">
        <v>542</v>
      </c>
      <c r="E269" s="16">
        <v>8</v>
      </c>
      <c r="F269" s="15">
        <v>113.83</v>
      </c>
      <c r="G269" s="15">
        <v>110.7</v>
      </c>
      <c r="H269" s="15">
        <v>107.58</v>
      </c>
      <c r="I269" s="14"/>
      <c r="J269" s="15">
        <v>116</v>
      </c>
      <c r="K269" s="15">
        <v>122.24</v>
      </c>
      <c r="L269" s="15">
        <v>132.34</v>
      </c>
      <c r="M269" s="54"/>
      <c r="N269" s="15">
        <v>55.196809895000001</v>
      </c>
      <c r="O269" s="15">
        <v>2.5178630833000004</v>
      </c>
      <c r="P269" s="15" t="s">
        <v>27</v>
      </c>
      <c r="Q269" s="16" t="s">
        <v>27</v>
      </c>
      <c r="R269" s="37" t="s">
        <v>815</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480</v>
      </c>
      <c r="D270" s="17" t="s">
        <v>481</v>
      </c>
      <c r="E270" s="17">
        <v>9</v>
      </c>
      <c r="F270" s="14">
        <v>81.599999999999994</v>
      </c>
      <c r="G270" s="14">
        <v>73.17</v>
      </c>
      <c r="H270" s="14">
        <v>64.75</v>
      </c>
      <c r="I270" s="14"/>
      <c r="J270" s="14">
        <v>84</v>
      </c>
      <c r="K270" s="14">
        <v>100.84</v>
      </c>
      <c r="L270" s="14">
        <v>128.09</v>
      </c>
      <c r="M270" s="54"/>
      <c r="N270" s="14">
        <v>67.163557840999999</v>
      </c>
      <c r="O270" s="31">
        <v>3.6522139670999998</v>
      </c>
      <c r="P270" s="31" t="s">
        <v>27</v>
      </c>
      <c r="Q270" s="17" t="s">
        <v>27</v>
      </c>
      <c r="R270" s="38" t="s">
        <v>816</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425</v>
      </c>
      <c r="D271" s="16" t="s">
        <v>426</v>
      </c>
      <c r="E271" s="16">
        <v>9</v>
      </c>
      <c r="F271" s="15">
        <v>181.88</v>
      </c>
      <c r="G271" s="15">
        <v>174.3</v>
      </c>
      <c r="H271" s="15">
        <v>166.72</v>
      </c>
      <c r="I271" s="14"/>
      <c r="J271" s="15">
        <v>186.6</v>
      </c>
      <c r="K271" s="15">
        <v>201.75</v>
      </c>
      <c r="L271" s="15">
        <v>226.28</v>
      </c>
      <c r="M271" s="54"/>
      <c r="N271" s="15">
        <v>63.676348816000001</v>
      </c>
      <c r="O271" s="15">
        <v>681.82172062999996</v>
      </c>
      <c r="P271" s="15" t="s">
        <v>27</v>
      </c>
      <c r="Q271" s="16" t="s">
        <v>27</v>
      </c>
      <c r="R271" s="37" t="s">
        <v>817</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818</v>
      </c>
      <c r="D272" s="17" t="s">
        <v>819</v>
      </c>
      <c r="E272" s="17">
        <v>10</v>
      </c>
      <c r="F272" s="14">
        <v>131.05000000000001</v>
      </c>
      <c r="G272" s="14">
        <v>125.77</v>
      </c>
      <c r="H272" s="14">
        <v>120.5</v>
      </c>
      <c r="I272" s="14"/>
      <c r="J272" s="14">
        <v>134.6</v>
      </c>
      <c r="K272" s="14">
        <v>145.13999999999999</v>
      </c>
      <c r="L272" s="14">
        <v>162.21</v>
      </c>
      <c r="M272" s="54"/>
      <c r="N272" s="14">
        <v>63.613892100999998</v>
      </c>
      <c r="O272" s="31">
        <v>1.099955019</v>
      </c>
      <c r="P272" s="31" t="s">
        <v>27</v>
      </c>
      <c r="Q272" s="17" t="s">
        <v>27</v>
      </c>
      <c r="R272" s="38" t="s">
        <v>820</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543</v>
      </c>
      <c r="D273" s="16" t="s">
        <v>544</v>
      </c>
      <c r="E273" s="16">
        <v>3</v>
      </c>
      <c r="F273" s="15">
        <v>100.9</v>
      </c>
      <c r="G273" s="15">
        <v>95.2</v>
      </c>
      <c r="H273" s="15">
        <v>89.51</v>
      </c>
      <c r="I273" s="14"/>
      <c r="J273" s="15">
        <v>102.54</v>
      </c>
      <c r="K273" s="15">
        <v>113.92</v>
      </c>
      <c r="L273" s="15">
        <v>132.34</v>
      </c>
      <c r="M273" s="54"/>
      <c r="N273" s="15">
        <v>43.598246160000002</v>
      </c>
      <c r="O273" s="15">
        <v>4.1723580281000006</v>
      </c>
      <c r="P273" s="15" t="s">
        <v>26</v>
      </c>
      <c r="Q273" s="16" t="s">
        <v>26</v>
      </c>
      <c r="R273" s="37" t="s">
        <v>821</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822</v>
      </c>
      <c r="D274" s="17" t="s">
        <v>823</v>
      </c>
      <c r="E274" s="17">
        <v>10</v>
      </c>
      <c r="F274" s="14">
        <v>82.35</v>
      </c>
      <c r="G274" s="14">
        <v>79.23</v>
      </c>
      <c r="H274" s="14">
        <v>76.12</v>
      </c>
      <c r="I274" s="14"/>
      <c r="J274" s="14">
        <v>84.29</v>
      </c>
      <c r="K274" s="14">
        <v>90.51</v>
      </c>
      <c r="L274" s="14">
        <v>100.59</v>
      </c>
      <c r="M274" s="54"/>
      <c r="N274" s="14">
        <v>53.994300148999997</v>
      </c>
      <c r="O274" s="31">
        <v>4.9361057957000005</v>
      </c>
      <c r="P274" s="31" t="s">
        <v>27</v>
      </c>
      <c r="Q274" s="17" t="s">
        <v>27</v>
      </c>
      <c r="R274" s="38" t="s">
        <v>824</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517</v>
      </c>
      <c r="D275" s="16" t="s">
        <v>518</v>
      </c>
      <c r="E275" s="16">
        <v>9</v>
      </c>
      <c r="F275" s="15">
        <v>118.17</v>
      </c>
      <c r="G275" s="15">
        <v>101.6</v>
      </c>
      <c r="H275" s="15">
        <v>85.03</v>
      </c>
      <c r="I275" s="14"/>
      <c r="J275" s="15">
        <v>123.35</v>
      </c>
      <c r="K275" s="15">
        <v>156.47999999999999</v>
      </c>
      <c r="L275" s="15">
        <v>210.1</v>
      </c>
      <c r="M275" s="54"/>
      <c r="N275" s="15">
        <v>55.479613628999999</v>
      </c>
      <c r="O275" s="15">
        <v>1.0734747</v>
      </c>
      <c r="P275" s="15" t="s">
        <v>27</v>
      </c>
      <c r="Q275" s="16" t="s">
        <v>27</v>
      </c>
      <c r="R275" s="37" t="s">
        <v>825</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427</v>
      </c>
      <c r="D276" s="17" t="s">
        <v>428</v>
      </c>
      <c r="E276" s="17">
        <v>10</v>
      </c>
      <c r="F276" s="14">
        <v>447.17</v>
      </c>
      <c r="G276" s="14">
        <v>434.34</v>
      </c>
      <c r="H276" s="14">
        <v>421.52</v>
      </c>
      <c r="I276" s="14"/>
      <c r="J276" s="14">
        <v>454.67</v>
      </c>
      <c r="K276" s="14">
        <v>480.31</v>
      </c>
      <c r="L276" s="14">
        <v>521.79999999999995</v>
      </c>
      <c r="M276" s="54"/>
      <c r="N276" s="14">
        <v>61.245651936999998</v>
      </c>
      <c r="O276" s="31">
        <v>64.800848544999994</v>
      </c>
      <c r="P276" s="31" t="s">
        <v>27</v>
      </c>
      <c r="Q276" s="17" t="s">
        <v>27</v>
      </c>
      <c r="R276" s="38" t="s">
        <v>826</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429</v>
      </c>
      <c r="D277" s="16" t="s">
        <v>430</v>
      </c>
      <c r="E277" s="16">
        <v>2</v>
      </c>
      <c r="F277" s="15">
        <v>95</v>
      </c>
      <c r="G277" s="15">
        <v>85.15</v>
      </c>
      <c r="H277" s="15">
        <v>75.3</v>
      </c>
      <c r="I277" s="14"/>
      <c r="J277" s="15">
        <v>96.5</v>
      </c>
      <c r="K277" s="15">
        <v>116.19</v>
      </c>
      <c r="L277" s="15">
        <v>148.06</v>
      </c>
      <c r="M277" s="54"/>
      <c r="N277" s="15">
        <v>42.469471751999997</v>
      </c>
      <c r="O277" s="15">
        <v>3.4000486218999999</v>
      </c>
      <c r="P277" s="15" t="s">
        <v>26</v>
      </c>
      <c r="Q277" s="16" t="s">
        <v>26</v>
      </c>
      <c r="R277" s="37" t="s">
        <v>827</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431</v>
      </c>
      <c r="D278" s="17" t="s">
        <v>432</v>
      </c>
      <c r="E278" s="17">
        <v>7</v>
      </c>
      <c r="F278" s="14">
        <v>111.18</v>
      </c>
      <c r="G278" s="14">
        <v>106.48</v>
      </c>
      <c r="H278" s="14">
        <v>101.78</v>
      </c>
      <c r="I278" s="14"/>
      <c r="J278" s="14">
        <v>113.66</v>
      </c>
      <c r="K278" s="14">
        <v>123.05</v>
      </c>
      <c r="L278" s="14">
        <v>138.25</v>
      </c>
      <c r="M278" s="54"/>
      <c r="N278" s="14">
        <v>66.249065621</v>
      </c>
      <c r="O278" s="31">
        <v>316.86422854</v>
      </c>
      <c r="P278" s="31" t="s">
        <v>26</v>
      </c>
      <c r="Q278" s="17" t="s">
        <v>27</v>
      </c>
      <c r="R278" s="38" t="s">
        <v>828</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545</v>
      </c>
      <c r="D279" s="16" t="s">
        <v>546</v>
      </c>
      <c r="E279" s="16">
        <v>9</v>
      </c>
      <c r="F279" s="15">
        <v>63.52</v>
      </c>
      <c r="G279" s="15">
        <v>60.89</v>
      </c>
      <c r="H279" s="15">
        <v>58.26</v>
      </c>
      <c r="I279" s="14"/>
      <c r="J279" s="15">
        <v>65.7</v>
      </c>
      <c r="K279" s="15">
        <v>70.95</v>
      </c>
      <c r="L279" s="15">
        <v>79.459999999999994</v>
      </c>
      <c r="M279" s="54"/>
      <c r="N279" s="15">
        <v>61.065562096000001</v>
      </c>
      <c r="O279" s="15">
        <v>1.4198600019000001</v>
      </c>
      <c r="P279" s="15" t="s">
        <v>27</v>
      </c>
      <c r="Q279" s="16" t="s">
        <v>27</v>
      </c>
      <c r="R279" s="37" t="s">
        <v>829</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433</v>
      </c>
      <c r="D280" s="17" t="s">
        <v>434</v>
      </c>
      <c r="E280" s="17">
        <v>9</v>
      </c>
      <c r="F280" s="14">
        <v>190.76</v>
      </c>
      <c r="G280" s="14">
        <v>182.83</v>
      </c>
      <c r="H280" s="14">
        <v>174.9</v>
      </c>
      <c r="I280" s="14"/>
      <c r="J280" s="14">
        <v>195.77</v>
      </c>
      <c r="K280" s="14">
        <v>211.62</v>
      </c>
      <c r="L280" s="14">
        <v>237.27</v>
      </c>
      <c r="M280" s="54"/>
      <c r="N280" s="14">
        <v>63.771274962</v>
      </c>
      <c r="O280" s="31">
        <v>79.19849073799999</v>
      </c>
      <c r="P280" s="31" t="s">
        <v>27</v>
      </c>
      <c r="Q280" s="17" t="s">
        <v>27</v>
      </c>
      <c r="R280" s="38" t="s">
        <v>830</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435</v>
      </c>
      <c r="D281" s="16" t="s">
        <v>436</v>
      </c>
      <c r="E281" s="16">
        <v>10</v>
      </c>
      <c r="F281" s="15">
        <v>131.35</v>
      </c>
      <c r="G281" s="15">
        <v>126.06</v>
      </c>
      <c r="H281" s="15">
        <v>120.78</v>
      </c>
      <c r="I281" s="14"/>
      <c r="J281" s="15">
        <v>135.38</v>
      </c>
      <c r="K281" s="15">
        <v>145.94</v>
      </c>
      <c r="L281" s="15">
        <v>163.04</v>
      </c>
      <c r="M281" s="54"/>
      <c r="N281" s="15">
        <v>60.341987373999999</v>
      </c>
      <c r="O281" s="15">
        <v>24.100871014999999</v>
      </c>
      <c r="P281" s="15" t="s">
        <v>27</v>
      </c>
      <c r="Q281" s="16" t="s">
        <v>27</v>
      </c>
      <c r="R281" s="37" t="s">
        <v>831</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547</v>
      </c>
      <c r="D282" s="17" t="s">
        <v>548</v>
      </c>
      <c r="E282" s="17">
        <v>10</v>
      </c>
      <c r="F282" s="14">
        <v>192.48</v>
      </c>
      <c r="G282" s="14">
        <v>181.56</v>
      </c>
      <c r="H282" s="14">
        <v>170.65</v>
      </c>
      <c r="I282" s="14"/>
      <c r="J282" s="14">
        <v>196.37</v>
      </c>
      <c r="K282" s="14">
        <v>218.19</v>
      </c>
      <c r="L282" s="14">
        <v>253.5</v>
      </c>
      <c r="M282" s="54"/>
      <c r="N282" s="14">
        <v>67.618822886999993</v>
      </c>
      <c r="O282" s="31">
        <v>3.2019655951999999</v>
      </c>
      <c r="P282" s="31" t="s">
        <v>27</v>
      </c>
      <c r="Q282" s="17" t="s">
        <v>27</v>
      </c>
      <c r="R282" s="38" t="s">
        <v>832</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549</v>
      </c>
      <c r="D283" s="16" t="s">
        <v>550</v>
      </c>
      <c r="E283" s="16">
        <v>6</v>
      </c>
      <c r="F283" s="15">
        <v>58.34</v>
      </c>
      <c r="G283" s="15">
        <v>55.98</v>
      </c>
      <c r="H283" s="15">
        <v>53.62</v>
      </c>
      <c r="I283" s="14"/>
      <c r="J283" s="15">
        <v>59</v>
      </c>
      <c r="K283" s="15">
        <v>63.71</v>
      </c>
      <c r="L283" s="15">
        <v>71.34</v>
      </c>
      <c r="M283" s="54"/>
      <c r="N283" s="15">
        <v>64.495957426000004</v>
      </c>
      <c r="O283" s="15">
        <v>1.2989560105</v>
      </c>
      <c r="P283" s="15" t="s">
        <v>26</v>
      </c>
      <c r="Q283" s="16" t="s">
        <v>27</v>
      </c>
      <c r="R283" s="37" t="s">
        <v>833</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437</v>
      </c>
      <c r="D284" s="17" t="s">
        <v>438</v>
      </c>
      <c r="E284" s="17">
        <v>9</v>
      </c>
      <c r="F284" s="14">
        <v>75.209999999999994</v>
      </c>
      <c r="G284" s="14">
        <v>72.7</v>
      </c>
      <c r="H284" s="14">
        <v>70.2</v>
      </c>
      <c r="I284" s="14"/>
      <c r="J284" s="14">
        <v>77</v>
      </c>
      <c r="K284" s="14">
        <v>82</v>
      </c>
      <c r="L284" s="14">
        <v>90.1</v>
      </c>
      <c r="M284" s="54"/>
      <c r="N284" s="14">
        <v>50.873011927999997</v>
      </c>
      <c r="O284" s="31">
        <v>31.853363000000002</v>
      </c>
      <c r="P284" s="31" t="s">
        <v>27</v>
      </c>
      <c r="Q284" s="17" t="s">
        <v>27</v>
      </c>
      <c r="R284" s="38" t="s">
        <v>834</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439</v>
      </c>
      <c r="D285" s="16" t="s">
        <v>440</v>
      </c>
      <c r="E285" s="16">
        <v>9</v>
      </c>
      <c r="F285" s="15">
        <v>54.39</v>
      </c>
      <c r="G285" s="15">
        <v>52.87</v>
      </c>
      <c r="H285" s="15">
        <v>51.36</v>
      </c>
      <c r="I285" s="14"/>
      <c r="J285" s="15">
        <v>55.48</v>
      </c>
      <c r="K285" s="15">
        <v>58.5</v>
      </c>
      <c r="L285" s="15">
        <v>63.4</v>
      </c>
      <c r="M285" s="54"/>
      <c r="N285" s="15">
        <v>60.613795553999999</v>
      </c>
      <c r="O285" s="15">
        <v>8.7865008928999995</v>
      </c>
      <c r="P285" s="15" t="s">
        <v>27</v>
      </c>
      <c r="Q285" s="16" t="s">
        <v>27</v>
      </c>
      <c r="R285" s="37" t="s">
        <v>835</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441</v>
      </c>
      <c r="D286" s="17" t="s">
        <v>442</v>
      </c>
      <c r="E286" s="17">
        <v>10</v>
      </c>
      <c r="F286" s="14">
        <v>127.93</v>
      </c>
      <c r="G286" s="14">
        <v>120.7</v>
      </c>
      <c r="H286" s="14">
        <v>113.47</v>
      </c>
      <c r="I286" s="14"/>
      <c r="J286" s="14">
        <v>131.19</v>
      </c>
      <c r="K286" s="14">
        <v>145.63999999999999</v>
      </c>
      <c r="L286" s="14">
        <v>169.03</v>
      </c>
      <c r="M286" s="54"/>
      <c r="N286" s="14">
        <v>62.801901200000003</v>
      </c>
      <c r="O286" s="31">
        <v>8.3930570714999995</v>
      </c>
      <c r="P286" s="31" t="s">
        <v>27</v>
      </c>
      <c r="Q286" s="17" t="s">
        <v>27</v>
      </c>
      <c r="R286" s="38" t="s">
        <v>836</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551</v>
      </c>
      <c r="D287" s="16" t="s">
        <v>552</v>
      </c>
      <c r="E287" s="16">
        <v>6</v>
      </c>
      <c r="F287" s="15">
        <v>52.03</v>
      </c>
      <c r="G287" s="15">
        <v>50.03</v>
      </c>
      <c r="H287" s="15">
        <v>48.03</v>
      </c>
      <c r="I287" s="14"/>
      <c r="J287" s="15">
        <v>53.55</v>
      </c>
      <c r="K287" s="15">
        <v>57.54</v>
      </c>
      <c r="L287" s="15">
        <v>64</v>
      </c>
      <c r="M287" s="54"/>
      <c r="N287" s="15">
        <v>63.640534076999998</v>
      </c>
      <c r="O287" s="15">
        <v>3.4763516418999996</v>
      </c>
      <c r="P287" s="15" t="s">
        <v>26</v>
      </c>
      <c r="Q287" s="16" t="s">
        <v>27</v>
      </c>
      <c r="R287" s="37" t="s">
        <v>837</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838</v>
      </c>
      <c r="D288" s="17" t="s">
        <v>839</v>
      </c>
      <c r="E288" s="17">
        <v>6</v>
      </c>
      <c r="F288" s="14">
        <v>154.36000000000001</v>
      </c>
      <c r="G288" s="14">
        <v>147.66</v>
      </c>
      <c r="H288" s="14">
        <v>140.97</v>
      </c>
      <c r="I288" s="14"/>
      <c r="J288" s="14">
        <v>157.1</v>
      </c>
      <c r="K288" s="14">
        <v>170.48</v>
      </c>
      <c r="L288" s="14">
        <v>192.14</v>
      </c>
      <c r="M288" s="54"/>
      <c r="N288" s="14">
        <v>51.391756925999999</v>
      </c>
      <c r="O288" s="31">
        <v>2.5627818051999998</v>
      </c>
      <c r="P288" s="31" t="s">
        <v>27</v>
      </c>
      <c r="Q288" s="17" t="s">
        <v>26</v>
      </c>
      <c r="R288" s="38" t="s">
        <v>840</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443</v>
      </c>
      <c r="D289" s="16" t="s">
        <v>444</v>
      </c>
      <c r="E289" s="16">
        <v>7</v>
      </c>
      <c r="F289" s="15">
        <v>86.84</v>
      </c>
      <c r="G289" s="15">
        <v>81.319999999999993</v>
      </c>
      <c r="H289" s="15">
        <v>75.8</v>
      </c>
      <c r="I289" s="14"/>
      <c r="J289" s="15">
        <v>88.84</v>
      </c>
      <c r="K289" s="15">
        <v>99.87</v>
      </c>
      <c r="L289" s="15">
        <v>117.73</v>
      </c>
      <c r="M289" s="54"/>
      <c r="N289" s="15">
        <v>73.889660345999999</v>
      </c>
      <c r="O289" s="15">
        <v>5.3362213818999997</v>
      </c>
      <c r="P289" s="15" t="s">
        <v>26</v>
      </c>
      <c r="Q289" s="16" t="s">
        <v>27</v>
      </c>
      <c r="R289" s="37" t="s">
        <v>841</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498</v>
      </c>
      <c r="D290" s="17" t="s">
        <v>499</v>
      </c>
      <c r="E290" s="17">
        <v>9</v>
      </c>
      <c r="F290" s="14">
        <v>152.19999999999999</v>
      </c>
      <c r="G290" s="14">
        <v>146.08000000000001</v>
      </c>
      <c r="H290" s="14">
        <v>139.96</v>
      </c>
      <c r="I290" s="14"/>
      <c r="J290" s="14">
        <v>155.94</v>
      </c>
      <c r="K290" s="14">
        <v>168.17</v>
      </c>
      <c r="L290" s="14">
        <v>187.96</v>
      </c>
      <c r="M290" s="54"/>
      <c r="N290" s="14">
        <v>64.097909896000004</v>
      </c>
      <c r="O290" s="31">
        <v>5.7740643718999998</v>
      </c>
      <c r="P290" s="31" t="s">
        <v>27</v>
      </c>
      <c r="Q290" s="17" t="s">
        <v>27</v>
      </c>
      <c r="R290" s="38" t="s">
        <v>842</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445</v>
      </c>
      <c r="D291" s="16" t="s">
        <v>446</v>
      </c>
      <c r="E291" s="16">
        <v>9</v>
      </c>
      <c r="F291" s="15">
        <v>25.89</v>
      </c>
      <c r="G291" s="15">
        <v>23.23</v>
      </c>
      <c r="H291" s="15">
        <v>20.58</v>
      </c>
      <c r="I291" s="14"/>
      <c r="J291" s="15">
        <v>26.87</v>
      </c>
      <c r="K291" s="15">
        <v>32.17</v>
      </c>
      <c r="L291" s="15">
        <v>40.76</v>
      </c>
      <c r="M291" s="54"/>
      <c r="N291" s="15">
        <v>66.913711589000002</v>
      </c>
      <c r="O291" s="15">
        <v>3.4137342867</v>
      </c>
      <c r="P291" s="15" t="s">
        <v>27</v>
      </c>
      <c r="Q291" s="16" t="s">
        <v>27</v>
      </c>
      <c r="R291" s="37" t="s">
        <v>843</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844</v>
      </c>
      <c r="D292" s="17" t="s">
        <v>845</v>
      </c>
      <c r="E292" s="17">
        <v>9</v>
      </c>
      <c r="F292" s="14">
        <v>17</v>
      </c>
      <c r="G292" s="14">
        <v>16.29</v>
      </c>
      <c r="H292" s="14">
        <v>15.59</v>
      </c>
      <c r="I292" s="14"/>
      <c r="J292" s="14">
        <v>18.010000000000002</v>
      </c>
      <c r="K292" s="14">
        <v>19.41</v>
      </c>
      <c r="L292" s="14">
        <v>21.68</v>
      </c>
      <c r="M292" s="54"/>
      <c r="N292" s="14">
        <v>57.2824296</v>
      </c>
      <c r="O292" s="31">
        <v>1.8727679100000001</v>
      </c>
      <c r="P292" s="31" t="s">
        <v>27</v>
      </c>
      <c r="Q292" s="17" t="s">
        <v>27</v>
      </c>
      <c r="R292" s="38" t="s">
        <v>846</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519</v>
      </c>
      <c r="D293" s="16" t="s">
        <v>520</v>
      </c>
      <c r="E293" s="16">
        <v>8</v>
      </c>
      <c r="F293" s="15">
        <v>17.29</v>
      </c>
      <c r="G293" s="15">
        <v>16.82</v>
      </c>
      <c r="H293" s="15">
        <v>16.350000000000001</v>
      </c>
      <c r="I293" s="14"/>
      <c r="J293" s="15">
        <v>17.87</v>
      </c>
      <c r="K293" s="15">
        <v>18.8</v>
      </c>
      <c r="L293" s="15">
        <v>20.309999999999999</v>
      </c>
      <c r="M293" s="54"/>
      <c r="N293" s="15">
        <v>54.941375497000003</v>
      </c>
      <c r="O293" s="15">
        <v>3.1766459662000002</v>
      </c>
      <c r="P293" s="15" t="s">
        <v>27</v>
      </c>
      <c r="Q293" s="16" t="s">
        <v>27</v>
      </c>
      <c r="R293" s="37" t="s">
        <v>847</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447</v>
      </c>
      <c r="D294" s="17" t="s">
        <v>448</v>
      </c>
      <c r="E294" s="17">
        <v>7</v>
      </c>
      <c r="F294" s="14" t="s">
        <v>119</v>
      </c>
      <c r="G294" s="14" t="s">
        <v>119</v>
      </c>
      <c r="H294" s="14" t="s">
        <v>119</v>
      </c>
      <c r="I294" s="14"/>
      <c r="J294" s="14" t="s">
        <v>119</v>
      </c>
      <c r="K294" s="14" t="s">
        <v>119</v>
      </c>
      <c r="L294" s="14" t="s">
        <v>119</v>
      </c>
      <c r="M294" s="54"/>
      <c r="N294" s="14" t="s">
        <v>119</v>
      </c>
      <c r="O294" s="31" t="s">
        <v>119</v>
      </c>
      <c r="P294" s="31" t="s">
        <v>119</v>
      </c>
      <c r="Q294" s="17" t="s">
        <v>119</v>
      </c>
      <c r="R294" s="38" t="s">
        <v>120</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449</v>
      </c>
      <c r="D295" s="16" t="s">
        <v>450</v>
      </c>
      <c r="E295" s="16">
        <v>10</v>
      </c>
      <c r="F295" s="15">
        <v>18.98</v>
      </c>
      <c r="G295" s="15">
        <v>18.190000000000001</v>
      </c>
      <c r="H295" s="15">
        <v>17.399999999999999</v>
      </c>
      <c r="I295" s="14"/>
      <c r="J295" s="15">
        <v>19.47</v>
      </c>
      <c r="K295" s="15">
        <v>21.04</v>
      </c>
      <c r="L295" s="15">
        <v>23.59</v>
      </c>
      <c r="M295" s="54"/>
      <c r="N295" s="15">
        <v>63.985414169999999</v>
      </c>
      <c r="O295" s="15">
        <v>13.096993754</v>
      </c>
      <c r="P295" s="15" t="s">
        <v>27</v>
      </c>
      <c r="Q295" s="16" t="s">
        <v>27</v>
      </c>
      <c r="R295" s="37" t="s">
        <v>848</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451</v>
      </c>
      <c r="D296" s="17" t="s">
        <v>452</v>
      </c>
      <c r="E296" s="17">
        <v>10</v>
      </c>
      <c r="F296" s="14">
        <v>21.93</v>
      </c>
      <c r="G296" s="14">
        <v>21.04</v>
      </c>
      <c r="H296" s="14">
        <v>20.149999999999999</v>
      </c>
      <c r="I296" s="14"/>
      <c r="J296" s="14">
        <v>22.28</v>
      </c>
      <c r="K296" s="14">
        <v>24.05</v>
      </c>
      <c r="L296" s="14">
        <v>26.93</v>
      </c>
      <c r="M296" s="54"/>
      <c r="N296" s="14">
        <v>72.830897247999999</v>
      </c>
      <c r="O296" s="31">
        <v>12.399531391</v>
      </c>
      <c r="P296" s="31" t="s">
        <v>27</v>
      </c>
      <c r="Q296" s="17" t="s">
        <v>27</v>
      </c>
      <c r="R296" s="38" t="s">
        <v>849</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453</v>
      </c>
      <c r="D297" s="16" t="s">
        <v>454</v>
      </c>
      <c r="E297" s="16">
        <v>3</v>
      </c>
      <c r="F297" s="15">
        <v>22.35</v>
      </c>
      <c r="G297" s="15">
        <v>21.05</v>
      </c>
      <c r="H297" s="15">
        <v>19.760000000000002</v>
      </c>
      <c r="I297" s="14"/>
      <c r="J297" s="15">
        <v>22.64</v>
      </c>
      <c r="K297" s="15">
        <v>25.22</v>
      </c>
      <c r="L297" s="15">
        <v>29.4</v>
      </c>
      <c r="M297" s="54"/>
      <c r="N297" s="15">
        <v>42.911757289999997</v>
      </c>
      <c r="O297" s="15">
        <v>26.249099395000002</v>
      </c>
      <c r="P297" s="15" t="s">
        <v>26</v>
      </c>
      <c r="Q297" s="16" t="s">
        <v>26</v>
      </c>
      <c r="R297" s="37" t="s">
        <v>850</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455</v>
      </c>
      <c r="D298" s="17" t="s">
        <v>456</v>
      </c>
      <c r="E298" s="17">
        <v>2</v>
      </c>
      <c r="F298" s="14">
        <v>49.67</v>
      </c>
      <c r="G298" s="14">
        <v>46.58</v>
      </c>
      <c r="H298" s="14">
        <v>43.49</v>
      </c>
      <c r="I298" s="14"/>
      <c r="J298" s="14">
        <v>50.11</v>
      </c>
      <c r="K298" s="14">
        <v>56.29</v>
      </c>
      <c r="L298" s="14">
        <v>66.290000000000006</v>
      </c>
      <c r="M298" s="54"/>
      <c r="N298" s="14">
        <v>39.393529587000003</v>
      </c>
      <c r="O298" s="31">
        <v>6.5212777323999997</v>
      </c>
      <c r="P298" s="31" t="s">
        <v>26</v>
      </c>
      <c r="Q298" s="17" t="s">
        <v>26</v>
      </c>
      <c r="R298" s="38" t="s">
        <v>851</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553</v>
      </c>
      <c r="D299" s="16" t="s">
        <v>554</v>
      </c>
      <c r="E299" s="16">
        <v>10</v>
      </c>
      <c r="F299" s="15">
        <v>31.11</v>
      </c>
      <c r="G299" s="15">
        <v>29.4</v>
      </c>
      <c r="H299" s="15">
        <v>27.69</v>
      </c>
      <c r="I299" s="14"/>
      <c r="J299" s="15">
        <v>31.6</v>
      </c>
      <c r="K299" s="15">
        <v>35.01</v>
      </c>
      <c r="L299" s="15">
        <v>40.53</v>
      </c>
      <c r="M299" s="54"/>
      <c r="N299" s="15">
        <v>78.638470987000005</v>
      </c>
      <c r="O299" s="15">
        <v>2.4828002004999998</v>
      </c>
      <c r="P299" s="15" t="s">
        <v>27</v>
      </c>
      <c r="Q299" s="16" t="s">
        <v>27</v>
      </c>
      <c r="R299" s="37" t="s">
        <v>852</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c r="D300" s="17"/>
      <c r="E300" s="17"/>
      <c r="F300" s="14"/>
      <c r="G300" s="14"/>
      <c r="H300" s="14"/>
      <c r="I300" s="14"/>
      <c r="J300" s="14"/>
      <c r="K300" s="14"/>
      <c r="L300" s="14"/>
      <c r="M300" s="54"/>
      <c r="N300" s="14"/>
      <c r="O300" s="31"/>
      <c r="P300" s="31"/>
      <c r="Q300" s="17"/>
      <c r="R300" s="38"/>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c r="D301" s="16"/>
      <c r="E301" s="16"/>
      <c r="F301" s="15"/>
      <c r="G301" s="15"/>
      <c r="H301" s="15"/>
      <c r="I301" s="14"/>
      <c r="J301" s="15"/>
      <c r="K301" s="15"/>
      <c r="L301" s="15"/>
      <c r="M301" s="54"/>
      <c r="N301" s="15"/>
      <c r="O301" s="15"/>
      <c r="P301" s="15"/>
      <c r="Q301" s="16"/>
      <c r="R301" s="37"/>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c r="D302" s="17"/>
      <c r="E302" s="17"/>
      <c r="F302" s="14"/>
      <c r="G302" s="14"/>
      <c r="H302" s="14"/>
      <c r="I302" s="14"/>
      <c r="J302" s="14"/>
      <c r="K302" s="14"/>
      <c r="L302" s="14"/>
      <c r="M302" s="54"/>
      <c r="N302" s="14"/>
      <c r="O302" s="31"/>
      <c r="P302" s="31"/>
      <c r="Q302" s="17"/>
      <c r="R302" s="38"/>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c r="D303" s="16"/>
      <c r="E303" s="16"/>
      <c r="F303" s="15"/>
      <c r="G303" s="15"/>
      <c r="H303" s="15"/>
      <c r="I303" s="14"/>
      <c r="J303" s="15"/>
      <c r="K303" s="15"/>
      <c r="L303" s="15"/>
      <c r="M303" s="54"/>
      <c r="N303" s="15"/>
      <c r="O303" s="15"/>
      <c r="P303" s="15"/>
      <c r="Q303" s="16"/>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c r="D304" s="17"/>
      <c r="E304" s="17"/>
      <c r="F304" s="14"/>
      <c r="G304" s="14"/>
      <c r="H304" s="14"/>
      <c r="I304" s="14"/>
      <c r="J304" s="14"/>
      <c r="K304" s="14"/>
      <c r="L304" s="14"/>
      <c r="M304" s="54"/>
      <c r="N304" s="14"/>
      <c r="O304" s="31"/>
      <c r="P304" s="31"/>
      <c r="Q304" s="17"/>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c r="D305" s="16"/>
      <c r="E305" s="16"/>
      <c r="F305" s="15"/>
      <c r="G305" s="15"/>
      <c r="H305" s="15"/>
      <c r="I305" s="14"/>
      <c r="J305" s="15"/>
      <c r="K305" s="15"/>
      <c r="L305" s="15"/>
      <c r="M305" s="54"/>
      <c r="N305" s="15"/>
      <c r="O305" s="15"/>
      <c r="P305" s="15"/>
      <c r="Q305" s="16"/>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c r="D306" s="17"/>
      <c r="E306" s="17"/>
      <c r="F306" s="14"/>
      <c r="G306" s="14"/>
      <c r="H306" s="14"/>
      <c r="I306" s="14"/>
      <c r="J306" s="14"/>
      <c r="K306" s="14"/>
      <c r="L306" s="14"/>
      <c r="M306" s="54"/>
      <c r="N306" s="14"/>
      <c r="O306" s="31"/>
      <c r="P306" s="31"/>
      <c r="Q306" s="17"/>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c r="D307" s="16"/>
      <c r="E307" s="16"/>
      <c r="F307" s="15"/>
      <c r="G307" s="15"/>
      <c r="H307" s="15"/>
      <c r="I307" s="14"/>
      <c r="J307" s="15"/>
      <c r="K307" s="15"/>
      <c r="L307" s="15"/>
      <c r="M307" s="54"/>
      <c r="N307" s="15"/>
      <c r="O307" s="15"/>
      <c r="P307" s="15"/>
      <c r="Q307" s="16"/>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c r="D308" s="17"/>
      <c r="E308" s="17"/>
      <c r="F308" s="14"/>
      <c r="G308" s="14"/>
      <c r="H308" s="14"/>
      <c r="I308" s="14"/>
      <c r="J308" s="14"/>
      <c r="K308" s="14"/>
      <c r="L308" s="14"/>
      <c r="M308" s="54"/>
      <c r="N308" s="14"/>
      <c r="O308" s="31"/>
      <c r="P308" s="31"/>
      <c r="Q308" s="17"/>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c r="D309" s="16"/>
      <c r="E309" s="16"/>
      <c r="F309" s="15"/>
      <c r="G309" s="15"/>
      <c r="H309" s="15"/>
      <c r="I309" s="14"/>
      <c r="J309" s="15"/>
      <c r="K309" s="15"/>
      <c r="L309" s="15"/>
      <c r="M309" s="54"/>
      <c r="N309" s="15"/>
      <c r="O309" s="15"/>
      <c r="P309" s="15"/>
      <c r="Q309" s="16"/>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c r="D310" s="17"/>
      <c r="E310" s="17"/>
      <c r="F310" s="14"/>
      <c r="G310" s="14"/>
      <c r="H310" s="14"/>
      <c r="I310" s="14"/>
      <c r="J310" s="14"/>
      <c r="K310" s="14"/>
      <c r="L310" s="14"/>
      <c r="M310" s="54"/>
      <c r="N310" s="14"/>
      <c r="O310" s="31"/>
      <c r="P310" s="31"/>
      <c r="Q310" s="17"/>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c r="D311" s="16"/>
      <c r="E311" s="16"/>
      <c r="F311" s="15"/>
      <c r="G311" s="15"/>
      <c r="H311" s="15"/>
      <c r="I311" s="14"/>
      <c r="J311" s="15"/>
      <c r="K311" s="15"/>
      <c r="L311" s="15"/>
      <c r="M311" s="54"/>
      <c r="N311" s="15"/>
      <c r="O311" s="15"/>
      <c r="P311" s="15"/>
      <c r="Q311" s="16"/>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c r="D312" s="17"/>
      <c r="E312" s="17"/>
      <c r="F312" s="14"/>
      <c r="G312" s="14"/>
      <c r="H312" s="14"/>
      <c r="I312" s="14"/>
      <c r="J312" s="14"/>
      <c r="K312" s="14"/>
      <c r="L312" s="14"/>
      <c r="M312" s="54"/>
      <c r="N312" s="14"/>
      <c r="O312" s="31"/>
      <c r="P312" s="31"/>
      <c r="Q312" s="17"/>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c r="D313" s="16"/>
      <c r="E313" s="16"/>
      <c r="F313" s="15"/>
      <c r="G313" s="15"/>
      <c r="H313" s="15"/>
      <c r="I313" s="14"/>
      <c r="J313" s="15"/>
      <c r="K313" s="15"/>
      <c r="L313" s="15"/>
      <c r="M313" s="54"/>
      <c r="N313" s="15"/>
      <c r="O313" s="15"/>
      <c r="P313" s="15"/>
      <c r="Q313" s="16"/>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c r="D314" s="17"/>
      <c r="E314" s="17"/>
      <c r="F314" s="14"/>
      <c r="G314" s="14"/>
      <c r="H314" s="14"/>
      <c r="I314" s="14"/>
      <c r="J314" s="14"/>
      <c r="K314" s="14"/>
      <c r="L314" s="14"/>
      <c r="M314" s="54"/>
      <c r="N314" s="14"/>
      <c r="O314" s="31"/>
      <c r="P314" s="31"/>
      <c r="Q314" s="17"/>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c r="D315" s="16"/>
      <c r="E315" s="16"/>
      <c r="F315" s="15"/>
      <c r="G315" s="15"/>
      <c r="H315" s="15"/>
      <c r="I315" s="14"/>
      <c r="J315" s="15"/>
      <c r="K315" s="15"/>
      <c r="L315" s="15"/>
      <c r="M315" s="54"/>
      <c r="N315" s="15"/>
      <c r="O315" s="15"/>
      <c r="P315" s="15"/>
      <c r="Q315" s="16"/>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tendência de baixa pelas médias de 21 e 200 dias, mas começa a dar sinais de repiques de alta. Acima dos 70,4 teria sinal de repique altista mirando resistências nos 81,99 ou 90,22. Já uma perda dos 68,67 traria de volta o sinal de baixa projetando de 64,55 a 60,43.</v>
      </c>
      <c r="F7" s="57">
        <f>_xlfn.XLOOKUP($E5,Tendencias!$D$17:$D$352,Tendencias!$E$17:$E$352)</f>
        <v>3</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2026-10-01T23:30:56Z</cp:lastPrinted>
  <dcterms:created xsi:type="dcterms:W3CDTF">2020-05-21T15:06:06Z</dcterms:created>
  <dcterms:modified xsi:type="dcterms:W3CDTF">2026-10-01T23:31:09Z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