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6B63CF2B-DCC8-4F97-B81B-421986CB38C6}" xr6:coauthVersionLast="47" xr6:coauthVersionMax="47" xr10:uidLastSave="{00000000-0000-0000-0000-000000000000}"/>
  <bookViews>
    <workbookView xWindow="4320" yWindow="19275" windowWidth="24480" windowHeight="1312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<sst xmlns="http://schemas.openxmlformats.org/spreadsheetml/2006/main" count="1555" uniqueCount="896">
  <si>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</si>
  <si>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</si>
  <si>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</si>
  <si>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</si>
  <si>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</si>
  <si>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</si>
  <si>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</si>
  <si>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</si>
  <si>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</si>
  <si>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</si>
  <si>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</si>
  <si>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</si>
  <si>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</si>
  <si>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</si>
  <si>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</si>
  <si>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</si>
  <si>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</si>
  <si>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</si>
  <si>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</si>
  <si>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</si>
  <si>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</si>
  <si>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</si>
  <si>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</si>
  <si>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</si>
  <si>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</si>
  <si>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</si>
  <si>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</si>
  <si>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</si>
  <si>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</si>
  <si>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</si>
  <si>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</si>
  <si>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</si>
  <si>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</si>
  <si>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</si>
  <si>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</si>
  <si>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</si>
  <si>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</si>
  <si>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</si>
  <si>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</si>
  <si>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</si>
  <si>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</si>
  <si>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</si>
  <si>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</si>
  <si>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</si>
  <si>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</si>
  <si>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</si>
  <si>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</si>
  <si>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</si>
  <si>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</si>
  <si>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</si>
  <si>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</si>
  <si>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</si>
  <si>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</si>
  <si>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</si>
  <si>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</si>
  <si>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</si>
  <si>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</si>
  <si>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</si>
  <si>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</si>
  <si>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</si>
  <si>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</si>
  <si>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</si>
  <si>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</si>
  <si>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</si>
  <si>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</si>
  <si>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</si>
  <si>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</si>
  <si>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</si>
  <si>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</si>
  <si>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</si>
  <si>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</si>
  <si>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</si>
  <si>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</si>
  <si>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</si>
  <si>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</si>
  <si>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</si>
  <si>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</si>
  <si>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</si>
  <si>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</si>
  <si>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</si>
  <si>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</si>
  <si>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</si>
  <si>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</si>
  <si>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</si>
  <si>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</si>
  <si>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</si>
  <si>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</si>
  <si>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</si>
  <si>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</si>
  <si>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</si>
  <si>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</si>
  <si>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</si>
  <si>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</si>
  <si>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</si>
  <si>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</si>
  <si>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</si>
  <si>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</si>
  <si>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</si>
  <si>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</si>
  <si>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</si>
  <si>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</si>
  <si>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</si>
  <si>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</si>
  <si>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</si>
  <si>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</si>
  <si>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</si>
  <si>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</si>
  <si>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</si>
  <si>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</si>
  <si>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</si>
  <si>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</si>
  <si>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</si>
  <si>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</si>
  <si>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</si>
  <si>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</si>
  <si>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</si>
  <si>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</si>
  <si>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</si>
  <si>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</si>
  <si>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</si>
  <si>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</si>
  <si>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</si>
  <si>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</si>
  <si>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</si>
  <si>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</si>
  <si>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</si>
  <si>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</si>
  <si>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</si>
  <si>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</si>
  <si>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</si>
  <si>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</si>
  <si>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</si>
  <si>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</si>
  <si>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</si>
  <si>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</si>
  <si>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</si>
  <si>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</si>
  <si>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</si>
  <si>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</si>
  <si>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</si>
  <si>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</si>
  <si>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</si>
  <si>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</si>
  <si>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</si>
  <si>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</si>
  <si>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</si>
  <si>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</si>
  <si>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</si>
  <si>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</si>
  <si>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</si>
  <si>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</si>
  <si>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</si>
  <si>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</si>
  <si>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</si>
  <si>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</si>
  <si>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</si>
  <si>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</si>
  <si>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</si>
  <si>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</si>
  <si>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</si>
  <si>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</si>
  <si>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</si>
  <si>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</si>
  <si>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</si>
  <si>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</si>
  <si>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</si>
  <si>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</si>
  <si>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</si>
  <si>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</si>
  <si>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</si>
  <si>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</si>
  <si>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</si>
  <si>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</si>
  <si>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</si>
  <si>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</si>
  <si>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</si>
  <si>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</si>
  <si>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</si>
  <si>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</si>
  <si>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</si>
  <si>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</si>
  <si>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</si>
  <si>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</si>
  <si>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</si>
  <si>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</si>
  <si>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</si>
  <si>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</si>
  <si>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</si>
  <si>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</si>
  <si>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</si>
  <si>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</si>
  <si>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</si>
  <si>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</si>
  <si>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</si>
  <si>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</si>
  <si>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</si>
  <si>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</si>
  <si>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</si>
  <si>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</si>
  <si>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</si>
  <si>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</si>
  <si>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</si>
  <si>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</si>
  <si>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</si>
  <si>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</si>
  <si>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</si>
  <si>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</si>
  <si>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</si>
  <si>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</si>
  <si>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</si>
  <si>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</si>
  <si>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</si>
  <si>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</si>
  <si>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</si>
  <si>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</si>
  <si>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</si>
  <si>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</si>
  <si>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</si>
  <si>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</si>
  <si>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</si>
  <si>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</si>
  <si>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</si>
  <si>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</si>
  <si>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</si>
  <si>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</si>
  <si>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</si>
  <si>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</si>
  <si>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</si>
  <si>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</si>
  <si>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</si>
  <si>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</si>
  <si>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</si>
  <si>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</si>
  <si>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</si>
  <si>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</si>
  <si>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</si>
  <si>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</si>
  <si>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</si>
  <si>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</si>
  <si>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</si>
  <si>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</si>
  <si>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</si>
  <si>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</si>
  <si>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</si>
  <si>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</si>
  <si>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</si>
  <si>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</si>
  <si>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</si>
  <si>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</si>
  <si>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</si>
  <si>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</si>
  <si>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</si>
  <si>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</si>
  <si>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</si>
  <si>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</si>
  <si>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</si>
  <si>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</si>
  <si>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</si>
  <si>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</si>
  <si>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</si>
  <si>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</si>
  <si>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</si>
  <si>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</si>
  <si>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</si>
  <si>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</si>
  <si>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</si>
  <si>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</si>
  <si>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</si>
  <si>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</si>
  <si>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</si>
  <si>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</si>
  <si>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</si>
  <si>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</si>
  <si>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</si>
  <si>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</si>
  <si>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</si>
  <si>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</si>
  <si>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</si>
  <si>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</si>
  <si>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</si>
  <si>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</si>
  <si>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</si>
  <si>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</si>
  <si>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</si>
  <si>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</si>
  <si>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</si>
  <si>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</si>
  <si>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</si>
  <si>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</si>
  <si>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</si>
  <si>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</si>
  <si>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</si>
  <si>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</si>
  <si>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</si>
  <si>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</si>
  <si>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</si>
  <si>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</si>
  <si>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</si>
  <si>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</si>
  <si>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</si>
  <si>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</si>
  <si>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</si>
  <si>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</si>
  <si>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</si>
  <si>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</si>
  <si>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</si>
  <si>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</si>
  <si>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</si>
  <si>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</si>
  <si>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</si>
  <si>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</si>
  <si>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</si>
  <si>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</si>
  <si>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</si>
  <si>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</si>
  <si>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</si>
  <si>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</si>
  <si>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</si>
  <si>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</si>
  <si>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</si>
  <si>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</si>
  <si>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</si>
  <si>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</si>
  <si>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</si>
  <si>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</si>
  <si>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</si>
  <si>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</si>
  <si>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</si>
  <si>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</si>
  <si>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</si>
  <si>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</si>
  <si>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</si>
  <si>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</si>
  <si>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</si>
  <si>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</si>
  <si>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</si>
  <si>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</si>
  <si>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</si>
  <si>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</si>
  <si>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</si>
  <si>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</si>
  <si>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</si>
  <si>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</si>
  <si>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</si>
  <si>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</si>
  <si>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</si>
  <si>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</si>
  <si>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</si>
  <si>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</si>
  <si>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</si>
  <si>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</si>
  <si>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</si>
  <si>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</si>
  <si>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</si>
  <si>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</si>
  <si>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</si>
  <si>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</si>
  <si>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</si>
  <si>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</si>
  <si>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</si>
  <si>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</si>
  <si>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</si>
  <si>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</si>
  <si>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</si>
  <si>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</si>
  <si>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</si>
  <si>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</si>
  <si>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</si>
  <si>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</si>
  <si>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</si>
  <si>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</si>
  <si>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</si>
  <si>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</si>
  <si>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</si>
  <si>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</si>
  <si>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</si>
  <si>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</si>
  <si>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</si>
  <si>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</si>
  <si>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</si>
  <si>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</si>
  <si>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</si>
  <si>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</si>
  <si>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</si>
  <si>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</si>
  <si>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</si>
  <si>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</si>
  <si>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</si>
  <si>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</si>
  <si>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</si>
  <si>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</si>
  <si>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</si>
  <si>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</si>
  <si>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</si>
  <si>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</si>
  <si>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</si>
  <si>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</si>
  <si>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</si>
  <si>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</si>
  <si>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</si>
  <si>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</si>
  <si>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</si>
  <si>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</si>
  <si>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</si>
  <si>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</si>
  <si>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</si>
  <si>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</si>
  <si>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</si>
  <si>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</si>
  <si>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</si>
  <si>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</si>
  <si>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</si>
  <si>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</si>
  <si>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</si>
  <si>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</si>
  <si>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</si>
  <si>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</si>
  <si>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</si>
  <si>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</si>
  <si>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</si>
  <si>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</si>
  <si>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</si>
  <si>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</si>
  <si>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</si>
  <si>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</si>
  <si>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</si>
  <si>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</si>
  <si>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</si>
  <si>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</si>
  <si>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</si>
  <si>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</si>
  <si>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</si>
  <si>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</si>
  <si>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</si>
  <si>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</si>
  <si>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</si>
  <si>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</si>
  <si>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</si>
  <si>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</si>
  <si>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</si>
  <si>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</si>
  <si>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</si>
  <si>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</si>
  <si>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</si>
  <si>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</si>
  <si>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</si>
  <si>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</si>
  <si>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Trend Europa</t>
  </si>
  <si>
    <t>EURP11</t>
  </si>
  <si>
    <t>Trend Ibovx</t>
  </si>
  <si>
    <t>BOVX11</t>
  </si>
  <si>
    <t>Trend Nasdaq</t>
  </si>
  <si>
    <t>NASD11</t>
  </si>
  <si>
    <t>Trend Ouro</t>
  </si>
  <si>
    <t>GOLD11</t>
  </si>
  <si>
    <t>Trend Ouro H</t>
  </si>
  <si>
    <t>GOLX11</t>
  </si>
  <si>
    <t>LJQQ3</t>
  </si>
  <si>
    <t>BB Etf Dolar</t>
  </si>
  <si>
    <t>DOLA11</t>
  </si>
  <si>
    <t>Paranapanema</t>
  </si>
  <si>
    <t>PMAM3</t>
  </si>
  <si>
    <t>Etf BV Spyi</t>
  </si>
  <si>
    <t>SPYI11</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</si>
  <si>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</si>
  <si>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</si>
  <si>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</si>
  <si>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</si>
  <si>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</si>
  <si>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</si>
  <si>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</si>
  <si>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</si>
  <si>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</si>
  <si>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</si>
  <si>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</si>
  <si>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</si>
  <si>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</si>
  <si>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</si>
  <si>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</si>
  <si>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</si>
  <si>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</si>
  <si>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</si>
  <si>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</si>
  <si>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</si>
  <si>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</si>
  <si>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</si>
  <si>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</si>
  <si>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CMIG3</t>
  </si>
  <si>
    <t>POSI3</t>
  </si>
  <si>
    <t>Etf BV Coin</t>
  </si>
  <si>
    <t>COIN11</t>
  </si>
  <si>
    <t>Cloudflare, Inc</t>
  </si>
  <si>
    <t>N2ET34</t>
  </si>
  <si>
    <t>KLBN3</t>
  </si>
  <si>
    <t>Quero-Quero</t>
  </si>
  <si>
    <t>BB Etf Ibov</t>
  </si>
  <si>
    <t>BBOV11</t>
  </si>
  <si>
    <t>Global X Silver Miners</t>
  </si>
  <si>
    <t>BSIL39</t>
  </si>
  <si>
    <t>iShares Edge MSCI Minimum Volatility USA ETF</t>
  </si>
  <si>
    <t>BUSM39</t>
  </si>
  <si>
    <t>Vaneck Gold Miners ETF</t>
  </si>
  <si>
    <t>GDXB39</t>
  </si>
  <si>
    <t>Etf Brad Bov</t>
  </si>
  <si>
    <t>BOVB11</t>
  </si>
  <si>
    <t>Fundo Buena Vista II Fundo de Índice</t>
  </si>
  <si>
    <t>QQQI11</t>
  </si>
  <si>
    <t>Global X Copper Miners</t>
  </si>
  <si>
    <t>BCPX39</t>
  </si>
  <si>
    <t>Helbor</t>
  </si>
  <si>
    <t>HBOR3</t>
  </si>
  <si>
    <t>Planoeplano</t>
  </si>
  <si>
    <t>Trisul</t>
  </si>
  <si>
    <t>TRIS3</t>
  </si>
  <si>
    <t>Trend SP Brl</t>
  </si>
  <si>
    <t>SPXH11</t>
  </si>
  <si>
    <t>AZEV4</t>
  </si>
  <si>
    <t>Pine</t>
  </si>
  <si>
    <t>Freeport-Mcmoran Inc</t>
  </si>
  <si>
    <t>FCXO34</t>
  </si>
  <si>
    <t>MILS3 está em tendência de alta pelas médias de 21 e 200 dias, mas começa a dar sinal de possível realização. Abaixo dos 15,87 poderia realizar na direção dos suportes 15,69 ou 15,59. Caso supere os 16 retomaria sinal de alta com projeções nos 16,19 ou 16,5.</t>
  </si>
  <si>
    <t>Nike, Inc</t>
  </si>
  <si>
    <t>NIKE34</t>
  </si>
  <si>
    <t>Pagseguro Digital Ltd.</t>
  </si>
  <si>
    <t>PAGS34</t>
  </si>
  <si>
    <t>Qualcomm Inc</t>
  </si>
  <si>
    <t>QCOM34</t>
  </si>
  <si>
    <t>Romi</t>
  </si>
  <si>
    <t>ROMI3</t>
  </si>
  <si>
    <t>SANB3</t>
  </si>
  <si>
    <t>TAEE3</t>
  </si>
  <si>
    <t>Zscaler, Inc</t>
  </si>
  <si>
    <t>Z2SC34</t>
  </si>
  <si>
    <t>BTG Sphedge</t>
  </si>
  <si>
    <t>SPBZ11</t>
  </si>
  <si>
    <t>Btgteva Auvp</t>
  </si>
  <si>
    <t>AUVP11</t>
  </si>
  <si>
    <t>Etf BV Xbci</t>
  </si>
  <si>
    <t>XBCI11</t>
  </si>
  <si>
    <t>iShares MSCI Acwi (All Country World Index)</t>
  </si>
  <si>
    <t>BACW39</t>
  </si>
  <si>
    <t>iShares S&amp;P 500 Growth Index</t>
  </si>
  <si>
    <t>BIVW39</t>
  </si>
  <si>
    <t>BIVW39 está em tendência de alta pelas médias de 21 e 200 dias e vai mantendo sinal de força altista. Acima dos 93,2 pode buscar projeções nos 98,7 ou 107,6. Teria sinal de realização na perda dos 93,2 mirando os 84,3 ou 81,54. O padrão de volume favorece a alta. O IFR sobrecomprado alerta realizações se perder 93,2.</t>
  </si>
  <si>
    <t>It Now Imat</t>
  </si>
  <si>
    <t>MATB11</t>
  </si>
  <si>
    <t>Solana Hash</t>
  </si>
  <si>
    <t>SOLH11</t>
  </si>
  <si>
    <t>TTEN3 está em clara tendência de baixa pelas médias de 21 e 200 dias e segue em movimento de baixa. Abaixo dos 9,97 pode buscar suportes 9,28 ou 8,59. Teria sinal de repique altista fechando acima dos 10,21 mirando resistências em 12,2 ou 13,57. O IFR sobrevendido alerta para recuperações se superar 10,21</t>
  </si>
  <si>
    <t>ABCB4 está em tendência de alta pelas médias de 21 e 200 dias e vai mantendo sinal de força altista. Acima dos 25,41 pode buscar projeções nos 26,83 ou 29,14. Teria sinal de realização na perda dos 24,52 mirando os 23,1 ou 22,38.</t>
  </si>
  <si>
    <t>A1MD34 está em tendência de alta pelas médias de 21 e 200 dias, mas começa a dar sinal de possível realização. Abaixo dos 389,07 poderia realizar na direção dos suportes 281,56 ou 239,97. Caso supere os 416,13 retomaria sinal de alta com projeções nos 499,29 ou 633,86. O IFR sobrecomprado alerta realizações se perder 389,07.</t>
  </si>
  <si>
    <t>Akamai Technologies, Inc</t>
  </si>
  <si>
    <t>A1KA34</t>
  </si>
  <si>
    <t>A1KA34 está em tendência de alta pelas médias de 21 e 200 dias, mas começa a dar sinal de possível realização. Abaixo dos 47,5 poderia realizar na direção dos suportes 42,88 ou 39,96. Caso supere os 50,1 retomaria sinal de alta com projeções nos 52,3 ou 58,12.</t>
  </si>
  <si>
    <t>BABA34 está em tendência de baixa pelas médias de 21 e 200 dias, mas começa a dar sinais de repiques de alta. Acima dos 20,52 teria sinal de repique altista mirando resistências nos 22,12 ou 23,62. Já uma perda dos 20,22 traria de volta o sinal de baixa projetando de 19,68 a 18,92.</t>
  </si>
  <si>
    <t>ALLD3 está em clara tendência de baixa pelas médias de 21 e 200 dias e segue em movimento de baixa. Abaixo dos 4,84 pode buscar suportes 4,71 ou 4,58. Teria sinal de repique altista fechando acima dos 4,95 mirando resistências em 5,26 ou 5,51.</t>
  </si>
  <si>
    <t>ALOS3 está em tendência de alta pelas médias de 21 e 200 dias, mas começa a dar sinal de possível realização. Abaixo dos 28,4 poderia realizar na direção dos suportes 26,12 ou 25,01. Caso supere os 28,96 retomaria sinal de alta com projeções nos 29,7 ou 31,91.</t>
  </si>
  <si>
    <t>ALPA4 está em tendência de alta pelas médias de 21 e 200 dias e vai mantendo sinal de força altista. Acima dos 14,3 pode buscar projeções nos 15,15 ou 16,78. Teria sinal de realização na perda dos 13,62 mirando os 12,51 ou 11,69.</t>
  </si>
  <si>
    <t>GOGL34 está em tendência de alta pelas médias de 21 e 200 dias, mas começa a dar sinal de possível realização. Abaixo dos 147,6 poderia realizar na direção dos suportes 139,17 ou 134,19. Caso supere os 149,29 retomaria sinal de alta com projeções nos 155,27 ou 165,21.</t>
  </si>
  <si>
    <t>ALUP11 está em clara tendência de baixa pelas médias de 21 e 200 dias e segue em movimento de baixa. Abaixo dos 31,55 pode buscar suportes 30,75 ou 29,96. Teria sinal de repique altista fechando acima dos 32,08 mirando resistências em 34,12 ou 35,7. O IFR sobrevendido alerta para recuperações se superar 32,08</t>
  </si>
  <si>
    <t>AMZO34 apesar de estar em tendência de alta no longo prazo pela média de 200 dias, no curto prazo está em realização. Abaixo dos 63,13 pode seguir em baixa no curto prazo mirando suportes em 61,37 ou 59,62. Teria sinal de retomada altista fechando acima dos 64,6 mirando resistências em 68,8 ou 72,3.</t>
  </si>
  <si>
    <t>ABEV3 está em clara tendência de baixa pelas médias de 21 e 200 dias e segue em movimento de baixa. Abaixo dos 14,96 pode buscar suportes 14,65 ou 14,34. Teria sinal de repique altista fechando acima dos 15,36 mirando resistências em 15,95 ou 16,56.</t>
  </si>
  <si>
    <t>AMER3 está em clara tendência de baixa pelas médias de 21 e 200 dias e segue em movimento de baixa. Abaixo dos 5,01 pode buscar suportes 4,62 ou 4,29. Teria sinal de repique altista fechando acima dos 5,32 mirando resistências em 5,68 ou 6,33.</t>
  </si>
  <si>
    <t>ANIM3 está em clara tendência de baixa pelas médias de 21 e 200 dias e segue em movimento de baixa. Abaixo dos 2,69 pode buscar suportes 2,57 ou 2,45. Teria sinal de repique altista fechando acima dos 2,92 mirando resistências em 3,07 ou 3,3.</t>
  </si>
  <si>
    <t>AAPL34 está em tendência de alta pelas médias de 21 e 200 dias, mas começa a dar sinal de possível realização. Abaixo dos 88,17 poderia realizar na direção dos suportes 79,01 ou 75,79. Caso supere os 89,4 retomaria sinal de alta com projeções nos 95,82 ou 106,21. O IFR sobrecomprado alerta realizações se perder 88,17.</t>
  </si>
  <si>
    <t>ARML3 está em clara tendência de baixa pelas médias de 21 e 200 dias e segue em movimento de baixa. Abaixo dos 3,57 pode buscar suportes 3,2 ou 2,84. Teria sinal de repique altista fechando acima dos 4,2 mirando resistências em 4,75 ou 5,47.</t>
  </si>
  <si>
    <t>ASML34 está em tendência de alta pelas médias de 21 e 200 dias e vai mantendo sinal de força altista. Acima dos 169,4 pode buscar projeções nos 183,29 ou 205,77. Teria sinal de realização na perda dos 164,65 mirando os 146,92 ou 139,97. O padrão de volume favorece a alta. O IFR sobrecomprado alerta realizações se perder 164,65.</t>
  </si>
  <si>
    <t>ASAI3 está em tendência de alta pelas médias de 21 e 200 dias, mas começa a dar sinal de possível realização. Abaixo dos 10,19 poderia realizar na direção dos suportes 8,21 ou 7,48. Caso supere os 10,55 retomaria sinal de alta com projeções nos 11,99 ou 14,33.</t>
  </si>
  <si>
    <t>AURA33 apesar de estar em tendência de alta no longo prazo pela média de 200 dias, no curto prazo está em realização. Abaixo dos 134,8 pode seguir em baixa no curto prazo mirando suportes em 126,82 ou 118,84. Teria sinal de retomada altista fechando acima dos 139,95 mirando resistências em 160,62 ou 176,57.</t>
  </si>
  <si>
    <t>AURE3 está em tendência de alta pelas médias de 21 e 200 dias, mas começa a dar sinal de possível realização. Abaixo dos 12,42 poderia realizar na direção dos suportes 10,85 ou 10,22. Caso supere os 12,86 retomaria sinal de alta com projeções nos 14,1 ou 16,11.</t>
  </si>
  <si>
    <t>AXIA3 está em clara tendência de baixa pelas médias de 21 e 200 dias e segue em movimento de baixa. Abaixo dos 52,88 pode buscar suportes 51,52 ou 50,16. Teria sinal de repique altista fechando acima dos 54,76 mirando resistências em 57,27 ou 59,98.</t>
  </si>
  <si>
    <t>AXIA7 está em tendência de baixa pelas médias de 21 e 200 dias, mas começa a dar sinais de repiques de alta. Acima dos 54,86 teria sinal de repique altista mirando resistências nos 57,33 ou 60,38. Já uma perda dos 54,05 traria de volta o sinal de baixa projetando de 52,39 a 50,86.</t>
  </si>
  <si>
    <t>AZEV3 apesar de estar em tendência de alta no longo prazo pela média de 200 dias, no curto prazo está em realização. Abaixo dos 6,58 pode seguir em baixa no curto prazo mirando suportes em 3,93 ou 2,22. Teria sinal de retomada altista fechando acima dos 7,3 mirando resistências em 9,45 ou 12,86.</t>
  </si>
  <si>
    <t>AZEV4 está em clara tendência de baixa pelas médias de 21 e 200 dias e segue em movimento de baixa. Abaixo dos 1,13 pode buscar suportes 0,96 ou 0,79. Teria sinal de repique altista fechando acima dos 1,21 mirando resistências em 1,67 ou 2.</t>
  </si>
  <si>
    <t>AZUL3 está em tendência de baixa pelas médias de 21 e 200 dias, mas começa a dar sinais de repiques de alta. Acima dos 17,87 teria sinal de repique altista mirando resistências nos 19,23 ou 21,52. Já uma perda dos 15,52 traria de volta o sinal de baixa projetando de 14,37 a 13,22.</t>
  </si>
  <si>
    <t>AZZA3 está em clara tendência de baixa pelas médias de 21 e 200 dias e segue em movimento de baixa. Abaixo dos 15,44 pode buscar suportes 14,3 ou 13,07. Teria sinal de repique altista fechando acima dos 16,22 mirando resistências em 18,28 ou 20,73.</t>
  </si>
  <si>
    <t>B3SA3 está em tendência de alta pelas médias de 21 e 200 dias, mas começa a dar sinal de possível realização. Abaixo dos 17,62 poderia realizar na direção dos suportes 15,88 ou 15,07. Caso supere os 17,98 retomaria sinal de alta com projeções nos 18,49 ou 20,1.</t>
  </si>
  <si>
    <t>BMGB4 está em tendência de alta pelas médias de 21 e 200 dias e vai mantendo sinal de força altista. Acima dos 6,01 pode buscar projeções nos 6,22 ou 6,86. Teria sinal de realização na perda dos 5,84 mirando os 5,17 ou 4,84.</t>
  </si>
  <si>
    <t>Bank Of America Corp</t>
  </si>
  <si>
    <t>BOAC34</t>
  </si>
  <si>
    <t>BOAC34 apesar de estar em tendência de alta no longo prazo pela média de 200 dias, no curto prazo está em realização. Abaixo dos 71,6 pode seguir em baixa no curto prazo mirando suportes em 68,54 ou 65,48. Teria sinal de retomada altista fechando acima dos 73,98 mirando resistências em 81,49 ou 87,6.</t>
  </si>
  <si>
    <t>BRSR6 está em tendência de alta pelas médias de 21 e 200 dias e vai mantendo sinal de força altista. Acima dos 15,7 pode buscar projeções nos 16,94 ou 18,96. Teria sinal de realização na perda dos 14,99 mirando os 13,68 ou 13,05.</t>
  </si>
  <si>
    <t>BBSE3 apesar de estar em tendência de alta no longo prazo pela média de 200 dias, no curto prazo está em realização. Abaixo dos 38,36 pode seguir em baixa no curto prazo mirando suportes em 36,93 ou 35,5. Teria sinal de retomada altista fechando acima dos 38,96 mirando resistências em 42,98 ou 45,83.</t>
  </si>
  <si>
    <t>BMOB3 está em tendência de alta pelas médias de 21 e 200 dias, mas começa a dar sinal de possível realização. Abaixo dos 27 poderia realizar na direção dos suportes 24,64 ou 23,39. Caso supere os 27,46 retomaria sinal de alta com projeções nos 28,68 ou 31,17.</t>
  </si>
  <si>
    <t>BERK34 apesar de estar em tendência de alta no longo prazo pela média de 200 dias, no curto prazo está em realização. Abaixo dos 130,45 pode seguir em baixa no curto prazo mirando suportes em 127,47 ou 125,14. Teria sinal de retomada altista fechando acima dos 132,09 mirando resistências em 135 ou 139,65.</t>
  </si>
  <si>
    <t>BLAU3 está em tendência de alta pelas médias de 21 e 200 dias e vai mantendo sinal de força altista. Acima dos 10,35 pode buscar projeções nos 10,96 ou 12,15. Teria sinal de realização na perda dos 10,12 mirando os 9,02 ou 8,42.</t>
  </si>
  <si>
    <t>SOJA3 está em tendência de alta pelas médias de 21 e 200 dias, mas começa a dar sinal de possível realização. Abaixo dos 7,7 poderia realizar na direção dos suportes 6,9 ou 6,48. Caso supere os 7,96 retomaria sinal de alta com projeções nos 8,23 ou 9,05.</t>
  </si>
  <si>
    <t>BRBI11 está em tendência de baixa pela média de 200 dias, a parece ter completado movimento de repique de alta de curto prazo e pode estar retomando o movimento baixista. Abaixo dos 14,33 pode seguir em queda na direção dos suportes 13,15 ou 12,59. Teria sinal de repique altista fechando acima dos 14,93 mirando resistências em 16,03 ou 17,81.</t>
  </si>
  <si>
    <t>BBDC3 está em clara tendência de baixa pelas médias de 21 e 200 dias e segue em movimento de baixa. Abaixo dos 15,46 pode buscar suportes 15,02 ou 14,58. Teria sinal de repique altista fechando acima dos 15,78 mirando resistências em 16,44 ou 17,31.</t>
  </si>
  <si>
    <t>BBDC4 está em clara tendência de baixa pelas médias de 21 e 200 dias e segue em movimento de baixa. Abaixo dos 17,54 pode buscar suportes 17,04 ou 16,53. Teria sinal de repique altista fechando acima dos 17,88 mirando resistências em 18,66 ou 19,66.</t>
  </si>
  <si>
    <t>BRAP4 está em tendência de baixa pelas médias de 21 e 200 dias, mas começa a dar sinais de repiques de alta. Acima dos 20,64 teria sinal de repique altista mirando resistências nos 23,42 ou 25,52. Já uma perda dos 20,02 traria de volta o sinal de baixa projetando de 18,96 a 17,91.</t>
  </si>
  <si>
    <t>SAUD3 está em clara tendência de baixa pelas médias de 21 e 200 dias e segue em movimento de baixa. Abaixo dos 13,15 pode buscar suportes 12,37 ou 11,59. Teria sinal de repique altista fechando acima dos 13,58 mirando resistências em 15,67 ou 17,22. O IFR sobrevendido alerta para recuperações se superar 13,58</t>
  </si>
  <si>
    <t>BBAS3 está em clara tendência de baixa pelas médias de 21 e 200 dias e segue em movimento de baixa. Abaixo dos 21,18 pode buscar suportes 20,21 ou 19,23. Teria sinal de repique altista fechando acima dos 21,81 mirando resistências em 23,38 ou 25,33.</t>
  </si>
  <si>
    <t>AGRO3 está em clara tendência de baixa pelas médias de 21 e 200 dias e segue em movimento de baixa. Abaixo dos 17,65 pode buscar suportes 16,97 ou 16,29. Teria sinal de repique altista fechando acima dos 18,12 mirando resistências em 19,84 ou 21,19. O IFR sobrevendido alerta para recuperações se superar 18,12</t>
  </si>
  <si>
    <t>BRKM5 está em clara tendência de baixa pelas médias de 21 e 200 dias e segue em movimento de baixa. Abaixo dos 3,83 pode buscar suportes 3,3 ou 2,77. Teria sinal de repique altista fechando acima dos 4,06 mirando resistências em 5,54 ou 6,59.</t>
  </si>
  <si>
    <t>BRAV3 apesar de estar em tendência de baixa no longo prazo pela média de 200 dias, no curto prazo está com sinal de recuperação favorecendo repiques de alta. Acima dos 18,03 pode seguir repique altista na direção resistências nos 19,2 ou 20,51. Caso perca os 17,08 teria sinal de baixa projetando de 16,42 a 15,76.</t>
  </si>
  <si>
    <t>AVGO34 está em tendência de baixa pelas médias de 21 e 200 dias, mas começa a dar sinais de repiques de alta. Acima dos 26,56 teria sinal de repique altista mirando resistências nos 27,54 ou 29,23. Já uma perda dos 25,91 traria de volta o sinal de baixa projetando de 24,79 a 23,94.</t>
  </si>
  <si>
    <t>BPAC11 está em tendência de alta pelas médias de 21 e 200 dias, mas começa a dar sinal de possível realização. Abaixo dos 61,72 poderia realizar na direção dos suportes 53,95 ou 50,74. Caso supere os 64,32 retomaria sinal de alta com projeções nos 70,72 ou 81,09.</t>
  </si>
  <si>
    <t>CXSE3 está em tendência de alta pelas médias de 21 e 200 dias, mas começa a dar sinal de possível realização. Abaixo dos 20,08 poderia realizar na direção dos suportes 19,2 ou 18,69. Caso supere os 20,83 retomaria sinal de alta com projeções nos 21,83 ou 23,46.</t>
  </si>
  <si>
    <t>CAML3 apesar de estar em tendência de baixa no longo prazo pela média de 200 dias, no curto prazo está com sinal de recuperação favorecendo repiques de alta. Acima dos 5,38 pode seguir repique altista na direção resistências nos 5,73 ou 6,31. Caso perca os 4,8 teria sinal de baixa projetando de 4,62 a 4,44.</t>
  </si>
  <si>
    <t>BHIA3 apesar de estar em tendência de baixa no longo prazo pela média de 200 dias, no curto prazo está com sinal de recuperação favorecendo repiques de alta. Acima dos 1,11 pode seguir repique altista na direção resistências nos 1,54 ou 2,24. Caso perca os 0,97 teria sinal de baixa projetando de 0,41 a 0,19. O padrão de volume favorece a alta. O IFR sobrecomprado alerta realizações se perder 0,97.</t>
  </si>
  <si>
    <t>CBAV3 apesar de estar em tendência de alta no longo prazo pela média de 200 dias, no curto prazo está em realização. Abaixo dos 11,12 pode seguir em baixa no curto prazo mirando suportes em 11,06 ou 11,01. Teria sinal de retomada altista fechando acima dos 11,23 mirando resistências em 11,29 ou 11,39.</t>
  </si>
  <si>
    <t>CEAB3 apesar de estar em tendência de baixa no longo prazo pela média de 200 dias, no curto prazo está com sinal de recuperação favorecendo repiques de alta. Acima dos 9,75 pode seguir repique altista na direção resistências nos 10,73 ou 12,32. Caso perca os 9,07 teria sinal de baixa projetando de 8,16 a 7,66.</t>
  </si>
  <si>
    <t>CMIG3 apesar de estar em tendência de alta no longo prazo pela média de 200 dias, no curto prazo está em realização. Abaixo dos 16,34 pode seguir em baixa no curto prazo mirando suportes em 15,65 ou 15,02. Teria sinal de retomada altista fechando acima dos 16,7 mirando resistências em 17,67 ou 18,91.</t>
  </si>
  <si>
    <t>CMIG4 está em clara tendência de baixa pelas médias de 21 e 200 dias e segue em movimento de baixa. Abaixo dos 10,73 pode buscar suportes 10,5 ou 10,12. Teria sinal de repique altista fechando acima dos 10,88 mirando resistências em 11,71 ou 12,45.</t>
  </si>
  <si>
    <t>Chevron Corp</t>
  </si>
  <si>
    <t>CHVX34</t>
  </si>
  <si>
    <t>CHVX34 está em tendência de alta no longo prazo, teve uma correção no curto prazo, mas pode estar retomando sinal de altas. Acima dos 108,59 pode buscar 112,78 ou 118,82. Abaixo dos 106,4 retomaria sinal de realização mirando suportes em 103 ou 99,97.</t>
  </si>
  <si>
    <t>N2ET34 está em tendência de alta pelas médias de 21 e 200 dias e vai mantendo sinal de força altista. Acima dos 105,5 pode buscar projeções nos 123,45 ou 152,5. Teria sinal de realização na perda dos 98 mirando os 76,45 ou 67,47. O padrão de volume favorece a alta.</t>
  </si>
  <si>
    <t>COCA34 está em tendência de alta pelas médias de 21 e 200 dias e vai mantendo sinal de força altista. Acima dos 76,45 pode buscar projeções nos 77,44 ou 79,64. Teria sinal de realização na perda dos 75,63 mirando os 73,87 ou 72,76.</t>
  </si>
  <si>
    <t>COGN3 está em clara tendência de baixa pelas médias de 21 e 200 dias e segue em movimento de baixa. Abaixo dos 2,08 pode buscar suportes 1,94 ou 1,8. Teria sinal de repique altista fechando acima dos 2,15 mirando resistências em 2,52 ou 2,79.</t>
  </si>
  <si>
    <t>C2OI34 está em tendência de alta pelas médias de 21 e 200 dias, mas começa a dar sinal de possível realização. Abaixo dos 39,92 poderia realizar na direção dos suportes 33,36 ou 30,52. Caso supere os 42,54 retomaria sinal de alta com projeções nos 48,21 ou 57,39.</t>
  </si>
  <si>
    <t>CSMG3 está em tendência de alta pelas médias de 21 e 200 dias, mas começa a dar sinal de possível realização. Abaixo dos 56,38 poderia realizar na direção dos suportes 54,25 ou 53,1. Caso supere os 57,94 retomaria sinal de alta com projeções nos 60,22 ou 63,91.</t>
  </si>
  <si>
    <t>CPLE3 apesar de estar em tendência de alta no longo prazo pela média de 200 dias, no curto prazo está em realização. Abaixo dos 15,55 pode seguir em baixa no curto prazo mirando suportes em 14,72 ou 14,24. Teria sinal de retomada altista fechando acima dos 15,78 mirando resistências em 16,26 ou 17,21.</t>
  </si>
  <si>
    <t>CSAN3 está em clara tendência de baixa pelas médias de 21 e 200 dias e segue em movimento de baixa. Abaixo dos 3,72 pode buscar suportes 3,5 ou 3,31. Teria sinal de repique altista fechando acima dos 3,86 mirando resistências em 4,1 ou 4,47.</t>
  </si>
  <si>
    <t>CPFE3 está em clara tendência de baixa pelas médias de 21 e 200 dias e segue em movimento de baixa. Abaixo dos 43,47 pode buscar suportes 42,14 ou 40,81. Teria sinal de repique altista fechando acima dos 44,19 mirando resistências em 47,77 ou 50,42.</t>
  </si>
  <si>
    <t>C2RW34 está em tendência de alta pelas médias de 21 e 200 dias e vai mantendo sinal de força altista. Acima dos 62,35 pode buscar projeções nos 72,03 ou 87,7. Teria sinal de realização na perda dos 58,03 mirando os 46,68 ou 41,83. O padrão de volume favorece a alta.</t>
  </si>
  <si>
    <t>CSED3 está em clara tendência de baixa pelas médias de 21 e 200 dias e segue em movimento de baixa. Abaixo dos 4,85 pode buscar suportes 4,59 ou 4,33. Teria sinal de repique altista fechando acima dos 5,17 mirando resistências em 5,69 ou 6,2.</t>
  </si>
  <si>
    <t>CMIN3 está em tendência de baixa pelas médias de 21 e 200 dias, mas começa a dar sinais de repiques de alta. Acima dos 5,05 teria sinal de repique altista mirando resistências nos 7,07 ou 8,44. Já uma perda dos 4,84 traria de volta o sinal de baixa projetando de 4,15 a 3,46. O IFR sobrevendido alerta para recuperações se superar 5,05</t>
  </si>
  <si>
    <t>CURY3 está em tendência de baixa pelas médias de 21 e 200 dias, mas começa a dar sinais de repiques de alta. Acima dos 27,85 teria sinal de repique altista mirando resistências nos 34,77 ou 39,8. Já uma perda dos 26,63 traria de volta o sinal de baixa projetando de 24,11 a 21,59. O IFR sobrevendido alerta para recuperações se superar 27,85</t>
  </si>
  <si>
    <t>CVCB3 está em tendência de baixa pelas médias de 21 e 200 dias, mas começa a dar sinais de repiques de alta. Acima dos 1,51 teria sinal de repique altista mirando resistências nos 1,94 ou 2,31. Já uma perda dos 1,42 traria de volta o sinal de baixa projetando de 1,33 a 1,14.</t>
  </si>
  <si>
    <t>CYRE3 está em tendência de alta pelas médias de 21 e 200 dias, mas começa a dar sinal de possível realização. Abaixo dos 26,45 poderia realizar na direção dos suportes 23,1 ou 21,6. Caso supere os 27,95 retomaria sinal de alta com projeções nos 30,94 ou 35,79.</t>
  </si>
  <si>
    <t>CYRE4 está em tendência de baixa pela média de 200 dias, a parece ter completado movimento de repique de alta de curto prazo e pode estar retomando o movimento baixista. Abaixo dos 24,86 pode seguir em queda na direção dos suportes 21,66 ou 20,21. Teria sinal de repique altista fechando acima dos 26,35 mirando resistências em 29,24 ou 33,93.</t>
  </si>
  <si>
    <t>DASA3 está em tendência de alta pelas médias de 21 e 200 dias, mas começa a dar sinal de possível realização. Abaixo dos 3,62 poderia realizar na direção dos suportes 2,47 ou 2,01. Caso supere os 3,93 retomaria sinal de alta com projeções nos 4,83 ou 6,29. O IFR sobrecomprado alerta realizações se perder 3,62.</t>
  </si>
  <si>
    <t>D1EL34 está em tendência de alta pelas médias de 21 e 200 dias, mas começa a dar sinal de possível realização. Abaixo dos 112 poderia realizar na direção dos suportes 87,02 ou 76. Caso supere os 116,07 retomaria sinal de alta com projeções nos 122,66 ou 144,68.</t>
  </si>
  <si>
    <t>DESK3 apesar de estar em tendência de alta no longo prazo pela média de 200 dias, no curto prazo está em realização. Abaixo dos 18,94 pode seguir em baixa no curto prazo mirando suportes em 18,51 ou 18,17. Teria sinal de retomada altista fechando acima dos 19,59 mirando resistências em 20,25 ou 21,33.</t>
  </si>
  <si>
    <t>DXCO3 está em tendência de alta pelas médias de 21 e 200 dias e vai mantendo sinal de força altista. Acima dos 5,88 pode buscar projeções nos 6,31 ou 7,01. Teria sinal de realização na perda dos 5,52 mirando os 5,18 ou 4,96. O padrão de volume favorece a alta.</t>
  </si>
  <si>
    <t>PNVL3 está em tendência de baixa pelas médias de 21 e 200 dias, mas começa a dar sinais de repiques de alta. Acima dos 12,22 teria sinal de repique altista mirando resistências nos 13,45 ou 14,52. Já uma perda dos 11,71 traria de volta o sinal de baixa projetando de 11,17 a 10,63.</t>
  </si>
  <si>
    <t>DIRR3 está em clara tendência de baixa pelas médias de 21 e 200 dias e segue em movimento de baixa. Abaixo dos 9,59 pode buscar suportes 8,87 ou 8,16. Teria sinal de repique altista fechando acima dos 9,77 mirando resistências em 11,89 ou 13,31. O IFR sobrevendido alerta para recuperações se superar 9,77</t>
  </si>
  <si>
    <t>ECOR3 está em tendência de alta pelas médias de 21 e 200 dias, mas começa a dar sinal de possível realização. Abaixo dos 8,55 poderia realizar na direção dos suportes 7,08 ou 6,41. Caso supere os 9,22 retomaria sinal de alta com projeções nos 10,54 ou 12,68.</t>
  </si>
  <si>
    <t>LILY34 está em tendência de alta pelas médias de 21 e 200 dias e vai mantendo sinal de força altista. Acima dos 207,57 pode buscar projeções nos 218,95 ou 237,38. Teria sinal de realização na perda dos 204,32 mirando os 189,14 ou 183,44. O IFR sobrecomprado alerta realizações se perder 204,32.</t>
  </si>
  <si>
    <t>EMBJ3 está em tendência de alta pelas médias de 21 e 200 dias, mas começa a dar sinal de possível realização. Abaixo dos 99,09 poderia realizar na direção dos suportes 91,63 ou 88,41. Caso supere os 102,05 retomaria sinal de alta com projeções nos 108,48 ou 118,9.</t>
  </si>
  <si>
    <t>ENGI11 apesar de estar em tendência de alta no longo prazo pela média de 200 dias, no curto prazo está em realização. Abaixo dos 50,51 pode seguir em baixa no curto prazo mirando suportes em 47,63 ou 45,85. Teria sinal de retomada altista fechando acima dos 51,47 mirando resistências em 53,36 ou 56,9.</t>
  </si>
  <si>
    <t>ENEV3 apesar de estar em tendência de alta no longo prazo pela média de 200 dias, no curto prazo está em realização. Abaixo dos 26,09 pode seguir em baixa no curto prazo mirando suportes em 25,45 ou 24,81. Teria sinal de retomada altista fechando acima dos 27,17 mirando resistências em 28,15 ou 29,42.</t>
  </si>
  <si>
    <t>EGIE3 está em clara tendência de baixa pelas médias de 21 e 200 dias e segue em movimento de baixa. Abaixo dos 28,74 pode buscar suportes 27,98 ou 27,23. Teria sinal de repique altista fechando acima dos 29,08 mirando resistências em 31,18 ou 32,68.</t>
  </si>
  <si>
    <t>EQTL3 está em tendência de baixa pela média de 200 dias, a parece ter completado movimento de repique de alta de curto prazo e pode estar retomando o movimento baixista. Abaixo dos 39,09 pode seguir em queda na direção dos suportes 36,67 ou 35,37. Teria sinal de repique altista fechando acima dos 39,66 mirando resistências em 40,86 ou 43,44.</t>
  </si>
  <si>
    <t>EVEN3 está em tendência de baixa pela média de 200 dias, a parece ter completado movimento de repique de alta de curto prazo e pode estar retomando o movimento baixista. Abaixo dos 4,67 pode seguir em queda na direção dos suportes 3,94 ou 3,63. Teria sinal de repique altista fechando acima dos 4,92 mirando resistências em 5,52 ou 6,5.</t>
  </si>
  <si>
    <t>Exxon Mobil Corp</t>
  </si>
  <si>
    <t>EXXO34</t>
  </si>
  <si>
    <t>EXXO34 está em tendência de alta pelas médias de 21 e 200 dias e vai mantendo sinal de força altista. Acima dos 106,7 pode buscar projeções nos 109,5 ou 115,44. Teria sinal de realização na perda dos 105,02 mirando os 99,88 ou 96,9.</t>
  </si>
  <si>
    <t>EZTC3 está em tendência de baixa pela média de 200 dias, a parece ter completado movimento de repique de alta de curto prazo e pode estar retomando o movimento baixista. Abaixo dos 13,3 pode seguir em queda na direção dos suportes 11,7 ou 10,94. Teria sinal de repique altista fechando acima dos 13,67 mirando resistências em 14,15 ou 15,66.</t>
  </si>
  <si>
    <t>FESA4 está em tendência de baixa pelas médias de 21 e 200 dias, mas começa a dar sinais de repiques de alta. Acima dos 5,46 teria sinal de repique altista mirando resistências nos 5,91 ou 6,44. Já uma perda dos 5,32 traria de volta o sinal de baixa projetando de 5,04 a 4,77.</t>
  </si>
  <si>
    <t>FLRY3 está em tendência de alta pelas médias de 21 e 200 dias, mas começa a dar sinal de possível realização. Abaixo dos 21,38 poderia realizar na direção dos suportes 18,9 ou 17,87. Caso supere os 22,21 retomaria sinal de alta com projeções nos 24,25 ou 27,56.</t>
  </si>
  <si>
    <t>F1TN34 está em tendência de alta pelas médias de 21 e 200 dias e vai mantendo sinal de força altista. Acima dos 78,41 pode buscar projeções nos 86,8 ou 100,38. Teria sinal de realização na perda dos 73,9 mirando os 64,83 ou 60,63. O padrão de volume favorece a alta.</t>
  </si>
  <si>
    <t>FRAS3 está em tendência de alta no longo prazo, teve uma correção no curto prazo, mas pode estar retomando sinal de altas. Acima dos 22,82 pode buscar 23,96 ou 25,07. Abaixo dos 22,16 retomaria sinal de realização mirando suportes em 21,6 ou 21,04.</t>
  </si>
  <si>
    <t>FCXO34 está em tendência de alta pelas médias de 21 e 200 dias e vai mantendo sinal de força altista. Acima dos 125,82 pode buscar projeções nos 133,36 ou 144,58. Teria sinal de realização na perda dos 120,84 mirando os 115,19 ou 109,57. O padrão de volume favorece a alta.</t>
  </si>
  <si>
    <t>GGBR4 está em tendência de alta no longo prazo, teve uma correção no curto prazo, mas pode estar retomando sinal de altas. Acima dos 25,13 pode buscar 26,28 ou 27,98. Abaixo dos 24,5 retomaria sinal de realização mirando suportes em 23,52 ou 22,66.</t>
  </si>
  <si>
    <t>GOAU4 está em tendência de alta no longo prazo, teve uma correção no curto prazo, mas pode estar retomando sinal de altas. Acima dos 11,25 pode buscar 11,78 ou 12,73. Abaixo dos 10,96 retomaria sinal de realização mirando suportes em 10,23 ou 9,75.</t>
  </si>
  <si>
    <t>GGPS3 está em clara tendência de baixa pelas médias de 21 e 200 dias e segue em movimento de baixa. Abaixo dos 12,13 pode buscar suportes 11,72 ou 11,32. Teria sinal de repique altista fechando acima dos 12,53 mirando resistências em 13,43 ou 14,23.</t>
  </si>
  <si>
    <t>GRND3 apesar de estar em tendência de baixa no longo prazo pela média de 200 dias, no curto prazo está com sinal de recuperação favorecendo repiques de alta. Acima dos 3,83 pode seguir repique altista na direção resistências nos 4,06 ou 4,44. Caso perca os 3,73 teria sinal de baixa projetando de 3,45 a 3,33.</t>
  </si>
  <si>
    <t>GMAT3 está em tendência de alta pelas médias de 21 e 200 dias, mas começa a dar sinal de possível realização. Abaixo dos 4,79 poderia realizar na direção dos suportes 4,5 ou 4,33. Caso supere os 5,05 retomaria sinal de alta com projeções nos 5,38 ou 5,93.</t>
  </si>
  <si>
    <t>SBFG3 está em tendência de baixa pelas médias de 21 e 200 dias, mas começa a dar sinais de repiques de alta. Acima dos 7,81 teria sinal de repique altista mirando resistências nos 9,25 ou 10,33. Já uma perda dos 7,5 traria de volta o sinal de baixa projetando de 6,95 a 6,41.</t>
  </si>
  <si>
    <t>Hbr Realty</t>
  </si>
  <si>
    <t>HBRE3</t>
  </si>
  <si>
    <t>HBRE3 está em clara tendência de baixa pelas médias de 21 e 200 dias e segue em movimento de baixa. Abaixo dos 2,48 pode buscar suportes 2,36 ou 2,25. Teria sinal de repique altista fechando acima dos 2,57 mirando resistências em 2,85 ou 3,07.</t>
  </si>
  <si>
    <t>HBOR3 está em clara tendência de baixa pelas médias de 21 e 200 dias e segue em movimento de baixa. Abaixo dos 2 pode buscar suportes 1,88 ou 1,77. Teria sinal de repique altista fechando acima dos 2,12 mirando resistências em 2,36 ou 2,58.</t>
  </si>
  <si>
    <t>HBSA3 apesar de estar em tendência de baixa no longo prazo pela média de 200 dias, no curto prazo está com sinal de recuperação favorecendo repiques de alta. Acima dos 3,44 pode seguir repique altista na direção resistências nos 3,57 ou 3,76. Caso perca os 3,35 teria sinal de baixa projetando de 3,25 a 3,15.</t>
  </si>
  <si>
    <t>HYPE3 está em tendência de alta pelas médias de 21 e 200 dias e vai mantendo sinal de força altista. Acima dos 25,11 pode buscar projeções nos 27,41 ou 31,14. Teria sinal de realização na perda dos 24,12 mirando os 21,38 ou 20,22.</t>
  </si>
  <si>
    <t>IGTI11 está em clara tendência de baixa pelas médias de 21 e 200 dias e segue em movimento de baixa. Abaixo dos 25,94 pode buscar suportes 24,28 ou 23,38. Teria sinal de repique altista fechando acima dos 27,18 mirando resistências em 28,97 ou 31,87.</t>
  </si>
  <si>
    <t>ITLC34 está em tendência de alta pelas médias de 21 e 200 dias, mas começa a dar sinal de possível realização. Abaixo dos 99,8 poderia realizar na direção dos suportes 73,87 ou 62,36. Caso supere os 105,8 retomaria sinal de alta com projeções nos 111,1 ou 134,1.</t>
  </si>
  <si>
    <t>INTB3 apesar de estar em tendência de alta no longo prazo pela média de 200 dias, no curto prazo está em realização. Abaixo dos 13,76 pode seguir em baixa no curto prazo mirando suportes em 13,21 ou 12,67. Teria sinal de retomada altista fechando acima dos 14,06 mirando resistências em 15,51 ou 16,59.</t>
  </si>
  <si>
    <t>INBR32 está em clara tendência de baixa pelas médias de 21 e 200 dias e segue em movimento de baixa. Abaixo dos 25,89 pode buscar suportes 24,32 ou 22,76. Teria sinal de repique altista fechando acima dos 26,55 mirando resistências em 30,95 ou 34,07.</t>
  </si>
  <si>
    <t>MYPK3 está em clara tendência de baixa pelas médias de 21 e 200 dias e segue em movimento de baixa. Abaixo dos 9,02 pode buscar suportes 8,7 ou 8,38. Teria sinal de repique altista fechando acima dos 9,47 mirando resistências em 10,04 ou 10,67.</t>
  </si>
  <si>
    <t>RANI3 está em clara tendência de baixa pelas médias de 21 e 200 dias e segue em movimento de baixa. Abaixo dos 7,72 pode buscar suportes 7,56 ou 7,39. Teria sinal de repique altista fechando acima dos 7,85 mirando resistências em 8,09 ou 8,41.</t>
  </si>
  <si>
    <t>IRBR3 está em tendência de alta pelas médias de 21 e 200 dias, mas começa a dar sinal de possível realização. Abaixo dos 60,86 poderia realizar na direção dos suportes 55,93 ou 53,11. Caso supere os 61,89 retomaria sinal de alta com projeções nos 65,05 ou 70,68.</t>
  </si>
  <si>
    <t>ISAE4 está em clara tendência de baixa pelas médias de 21 e 200 dias e segue em movimento de baixa. Abaixo dos 26,58 pode buscar suportes 26,05 ou 25,52. Teria sinal de repique altista fechando acima dos 26,94 mirando resistências em 28,28 ou 29,33.</t>
  </si>
  <si>
    <t>ITSA3</t>
  </si>
  <si>
    <t>ITSA3 está em tendência de alta pelas médias de 21 e 200 dias, mas começa a dar sinal de possível realização. Abaixo dos 14,05 poderia realizar na direção dos suportes 13,43 ou 13,07. Caso supere os 14,23 retomaria sinal de alta com projeções nos 14,59 ou 15,3.</t>
  </si>
  <si>
    <t>ITSA4 está em tendência de alta pelas médias de 21 e 200 dias, mas começa a dar sinal de possível realização. Abaixo dos 13,79 poderia realizar na direção dos suportes 12,97 ou 12,5. Caso supere os 14,01 retomaria sinal de alta com projeções nos 14,48 ou 15,41.</t>
  </si>
  <si>
    <t>ITUB3 está em tendência de alta pelas médias de 21 e 200 dias, mas começa a dar sinal de possível realização. Abaixo dos 45,6 poderia realizar na direção dos suportes 42,66 ou 41,06. Caso supere os 46,26 retomaria sinal de alta com projeções nos 47,82 ou 51.</t>
  </si>
  <si>
    <t>ITUB4 apesar de estar em tendência de alta no longo prazo pela média de 200 dias, no curto prazo está em realização. Abaixo dos 41,53 pode seguir em baixa no curto prazo mirando suportes em 39,25 ou 37,86. Teria sinal de retomada altista fechando acima dos 42,14 mirando resistências em 43,72 ou 46,48.</t>
  </si>
  <si>
    <t>JALL3 está em clara tendência de baixa pelas médias de 21 e 200 dias e segue em movimento de baixa. Abaixo dos 2,31 pode buscar suportes 2,22 ou 2,04. Teria sinal de repique altista fechando acima dos 2,44 mirando resistências em 2,79 ou 3,14.</t>
  </si>
  <si>
    <t>JBSS32 está em tendência de baixa pelas médias de 21 e 200 dias, mas começa a dar sinais de repiques de alta. Acima dos 60,46 teria sinal de repique altista mirando resistências nos 71,45 ou 79,68. Já uma perda dos 58,12 traria de volta o sinal de baixa projetando de 54 a 49,88.</t>
  </si>
  <si>
    <t>JHSF3 apesar de estar em tendência de alta no longo prazo pela média de 200 dias, no curto prazo está em realização. Abaixo dos 11,32 pode seguir em baixa no curto prazo mirando suportes em 10,35 ou 9,75. Teria sinal de retomada altista fechando acima dos 11,69 mirando resistências em 12,26 ou 13,44.</t>
  </si>
  <si>
    <t>JPMC34 apesar de estar em tendência de alta no longo prazo pela média de 200 dias, no curto prazo está em realização. Abaixo dos 172,51 pode seguir em baixa no curto prazo mirando suportes em 168,4 ou 164,3. Teria sinal de retomada altista fechando acima dos 179 mirando resistências em 185,78 ou 193,98.</t>
  </si>
  <si>
    <t>JSLG3 está em tendência de alta pelas médias de 21 e 200 dias e vai mantendo sinal de força altista. Acima dos 6,72 pode buscar projeções nos 7,48 ou 8,72. Teria sinal de realização na perda dos 6,3 mirando os 5,48 ou 5,09. O padrão de volume favorece a alta.</t>
  </si>
  <si>
    <t>KEPL3 está em tendência de baixa pelas médias de 21 e 200 dias, mas começa a dar sinais de repiques de alta. Acima dos 6,57 teria sinal de repique altista mirando resistências nos 6,8 ou 7,11. Já uma perda dos 6,29 traria de volta o sinal de baixa projetando de 6,13 a 5,97.</t>
  </si>
  <si>
    <t>KLBN3 está em tendência de alta no longo prazo, teve uma correção no curto prazo, mas pode estar retomando sinal de altas. Acima dos 3,88 pode buscar 4,19 ou 4,46. Abaixo dos 3,75 retomaria sinal de realização mirando suportes em 3,61 ou 3,47.</t>
  </si>
  <si>
    <t>KLBN4 está em tendência de baixa pelas médias de 21 e 200 dias, mas começa a dar sinais de repiques de alta. Acima dos 3,63 teria sinal de repique altista mirando resistências nos 3,92 ou 4,16. Já uma perda dos 3,53 traria de volta o sinal de baixa projetando de 3,4 a 3,28.</t>
  </si>
  <si>
    <t>KLBN11 está em tendência de baixa pelas médias de 21 e 200 dias, mas começa a dar sinais de repiques de alta. Acima dos 18,42 teria sinal de repique altista mirando resistências nos 19,81 ou 21,02. Já uma perda dos 17,85 traria de volta o sinal de baixa projetando de 17,24 a 16,63.</t>
  </si>
  <si>
    <t>LAVV3 está em clara tendência de baixa pelas médias de 21 e 200 dias e segue em movimento de baixa. Abaixo dos 9,99 pode buscar suportes 9,62 ou 9,25. Teria sinal de repique altista fechando acima dos 10,4 mirando resistências em 11,18 ou 11,91.</t>
  </si>
  <si>
    <t>LIGT3 está em tendência de baixa pelas médias de 21 e 200 dias, mas começa a dar sinais de repiques de alta. Acima dos 3,54 teria sinal de repique altista mirando resistências nos 3,79 ou 4,09. Já uma perda dos 3,47 traria de volta o sinal de baixa projetando de 3,3 a 3,14.</t>
  </si>
  <si>
    <t>RENT3 apesar de estar em tendência de baixa no longo prazo pela média de 200 dias, no curto prazo está com sinal de recuperação favorecendo repiques de alta. Acima dos 38,87 pode seguir repique altista na direção resistências nos 42,08 ou 47,28. Caso perca os 37,15 teria sinal de baixa projetando de 33,67 a 32,06.</t>
  </si>
  <si>
    <t>RENT4 está em tendência de baixa pela média de 200 dias, a parece ter completado movimento de repique de alta de curto prazo e pode estar retomando o movimento baixista. Abaixo dos 36,04 pode seguir em queda na direção dos suportes 33,11 ou 31,62. Teria sinal de repique altista fechando acima dos 37,93 mirando resistências em 40,9 ou 45,72.</t>
  </si>
  <si>
    <t>LOGG3 está em clara tendência de baixa pelas médias de 21 e 200 dias e segue em movimento de baixa. Abaixo dos 24,08 pode buscar suportes 23,11 ou 22,15. Teria sinal de repique altista fechando acima dos 24,68 mirando resistências em 26,21 ou 28,12.</t>
  </si>
  <si>
    <t>LREN3 apesar de estar em tendência de baixa no longo prazo pela média de 200 dias, no curto prazo está com sinal de recuperação favorecendo repiques de alta. Acima dos 11,61 pode seguir repique altista na direção resistências nos 12,29 ou 13,4. Caso perca os 10,97 teria sinal de baixa projetando de 10,5 a 10,15.</t>
  </si>
  <si>
    <t>LWSA3 está em tendência de alta no longo prazo, teve uma correção no curto prazo, mas pode estar retomando sinal de altas. Acima dos 3,97 pode buscar 4,37 ou 4,7. Abaixo dos 3,83 retomaria sinal de realização mirando suportes em 3,66 ou 3,49.</t>
  </si>
  <si>
    <t>MDIA3 está em clara tendência de baixa pelas médias de 21 e 200 dias e segue em movimento de baixa. Abaixo dos 16,16 pode buscar suportes 15,58 ou 15,01. Teria sinal de repique altista fechando acima dos 16,36 mirando resistências em 18,01 ou 19,15. O IFR sobrevendido alerta para recuperações se superar 16,36</t>
  </si>
  <si>
    <t>MGLU3 está em tendência de baixa pela média de 200 dias, a parece ter completado movimento de repique de alta de curto prazo e pode estar retomando o movimento baixista. Abaixo dos 6,53 pode seguir em queda na direção dos suportes 4,6 ou 3,81. Teria sinal de repique altista fechando acima dos 7,15 mirando resistências em 8,72 ou 11,27. O IFR sobrecomprado alerta realizações se perder 6,53.</t>
  </si>
  <si>
    <t>POMO3 está em tendência de baixa pelas médias de 21 e 200 dias, mas começa a dar sinais de repiques de alta. Acima dos 3,97 teria sinal de repique altista mirando resistências nos 4,46 ou 4,84. Já uma perda dos 3,83 traria de volta o sinal de baixa projetando de 3,63 a 3,44.</t>
  </si>
  <si>
    <t>POMO4 está em tendência de baixa pelas médias de 21 e 200 dias, mas começa a dar sinais de repiques de alta. Acima dos 4,21 teria sinal de repique altista mirando resistências nos 4,72 ou 5,14. Já uma perda dos 4,03 traria de volta o sinal de baixa projetando de 3,81 a 3,6.</t>
  </si>
  <si>
    <t>MBRF3 está em tendência de baixa pelas médias de 21 e 200 dias, mas começa a dar sinais de repiques de alta. Acima dos 17,21 teria sinal de repique altista mirando resistências nos 18,93 ou 20,58. Já uma perda dos 16,25 traria de volta o sinal de baixa projetando de 15,42 a 14,59.</t>
  </si>
  <si>
    <t>M2RV34 está em tendência de alta pelas médias de 21 e 200 dias, mas começa a dar sinal de possível realização. Abaixo dos 129,69 poderia realizar na direção dos suportes 103 ou 91,87. Caso supere os 139 retomaria sinal de alta com projeções nos 161,24 ou 197,24.</t>
  </si>
  <si>
    <t>Mater Dei</t>
  </si>
  <si>
    <t>MATD3</t>
  </si>
  <si>
    <t>MATD3 está em tendência de baixa pelas médias de 21 e 200 dias, mas começa a dar sinais de repiques de alta. Acima dos 5,05 teria sinal de repique altista mirando resistências nos 5,24 ou 5,49. Já uma perda dos 4,82 traria de volta o sinal de baixa projetando de 4,69 a 4,56.</t>
  </si>
  <si>
    <t>Mcdonald’S Corp</t>
  </si>
  <si>
    <t>MCDC34</t>
  </si>
  <si>
    <t>MCDC34 está em clara tendência de baixa pelas médias de 21 e 200 dias e segue em movimento de baixa. Abaixo dos 60,52 pode buscar suportes 57,83 ou 55,14. Teria sinal de repique altista fechando acima dos 61,97 mirando resistências em 69,22 ou 74,59. O IFR sobrevendido alerta para recuperações se superar 61,97</t>
  </si>
  <si>
    <t>CASH3 está em tendência de alta no longo prazo, teve uma correção no curto prazo, mas pode estar retomando sinal de altas. Acima dos 5,33 pode buscar 5,97 ou 6,5. Abaixo dos 5,11 retomaria sinal de realização mirando suportes em 4,84 ou 4,57.</t>
  </si>
  <si>
    <t>Melnick</t>
  </si>
  <si>
    <t>MELK3</t>
  </si>
  <si>
    <t>MELK3 apesar de estar em tendência de baixa no longo prazo pela média de 200 dias, no curto prazo está com sinal de recuperação favorecendo repiques de alta. Acima dos 3,02 pode seguir repique altista na direção resistências nos 3,16 ou 3,39. Caso perca os 2,93 teria sinal de baixa projetando de 2,79 a 2,71. O padrão de volume favorece a alta.</t>
  </si>
  <si>
    <t>MELI34 está em clara tendência de baixa pelas médias de 21 e 200 dias e segue em movimento de baixa. Abaixo dos 73,27 pode buscar suportes 68,75 ou 64,24. Teria sinal de repique altista fechando acima dos 75,44 mirando resistências em 87,87 ou 96,89. O IFR sobrevendido alerta para recuperações se superar 75,44</t>
  </si>
  <si>
    <t>M1TA34 está em tendência de alta pelas médias de 21 e 200 dias, mas começa a dar sinal de possível realização. Abaixo dos 133,06 poderia realizar na direção dos suportes 102,71 ou 89,75. Caso supere os 144,64 retomaria sinal de alta com projeções nos 170,55 ou 212,48.</t>
  </si>
  <si>
    <t>LEVE3 está em tendência de alta pelas médias de 21 e 200 dias e vai mantendo sinal de força altista. Acima dos 34,4 pode buscar projeções nos 35,77 ou 38. Teria sinal de realização na perda dos 33,27 mirando os 32,17 ou 31,48. O padrão de volume favorece a alta. O IFR sobrecomprado alerta realizações se perder 33,27.</t>
  </si>
  <si>
    <t>MUTC34 está em tendência de alta pelas médias de 21 e 200 dias, mas começa a dar sinal de possível realização. Abaixo dos 897,79 poderia realizar na direção dos suportes 778 ou 722,04. Caso supere os 959,1 retomaria sinal de alta com projeções nos 1071,01 ou 1252,11.</t>
  </si>
  <si>
    <t>MSFT34 está em tendência de alta pelas médias de 21 e 200 dias, mas começa a dar sinal de possível realização. Abaixo dos 109,03 poderia realizar na direção dos suportes 103,72 ou 101,04. Caso supere os 112,39 retomaria sinal de alta com projeções nos 117,74 ou 126,41.</t>
  </si>
  <si>
    <t>BEEF3 está em tendência de baixa pela média de 200 dias, a parece ter completado movimento de repique de alta de curto prazo e pode estar retomando o movimento baixista. Abaixo dos 3,99 pode seguir em queda na direção dos suportes 3,74 ou 3,59. Teria sinal de repique altista fechando acima dos 4,22 mirando resistências em 4,51 ou 4,99.</t>
  </si>
  <si>
    <t>MTRE3 está em clara tendência de baixa pelas médias de 21 e 200 dias e segue em movimento de baixa. Abaixo dos 3,33 pode buscar suportes 3,06 ou 2,89. Teria sinal de repique altista fechando acima dos 3,39 mirando resistências em 3,61 ou 3,94.</t>
  </si>
  <si>
    <t>M1RN34 está em tendência de alta pelas médias de 21 e 200 dias e vai mantendo sinal de força altista. Acima dos 52,63 pode buscar projeções nos 64,35 ou 83,33. Teria sinal de realização na perda dos 49,36 mirando os 33,65 ou 27,78. O padrão de volume favorece a alta. O IFR sobrecomprado alerta realizações se perder 49,36.</t>
  </si>
  <si>
    <t>MOTV3 está em tendência de alta pelas médias de 21 e 200 dias, mas começa a dar sinal de possível realização. Abaixo dos 16,34 poderia realizar na direção dos suportes 14,49 ou 13,76. Caso supere os 16,83 retomaria sinal de alta com projeções nos 18,27 ou 20,61.</t>
  </si>
  <si>
    <t>MDNE3 está em clara tendência de baixa pelas médias de 21 e 200 dias e segue em movimento de baixa. Abaixo dos 23,4 pode buscar suportes 22,41 ou 21,42. Teria sinal de repique altista fechando acima dos 25,32 mirando resistências em 26,6 ou 28,57.</t>
  </si>
  <si>
    <t>MOVI3 está em tendência de baixa pela média de 200 dias, a parece ter completado movimento de repique de alta de curto prazo e pode estar retomando o movimento baixista. Abaixo dos 8,71 pode seguir em queda na direção dos suportes 7,1 ou 6,45. Teria sinal de repique altista fechando acima dos 9,19 mirando resistências em 10,48 ou 12,57. O IFR sobrecomprado alerta realizações se perder 8,71.</t>
  </si>
  <si>
    <t>MRVE3 está em tendência de baixa pelas médias de 21 e 200 dias, mas começa a dar sinais de repiques de alta. Acima dos 5,32 teria sinal de repique altista mirando resistências nos 5,97 ou 6,52. Já uma perda dos 5,07 traria de volta o sinal de baixa projetando de 4,79 a 4,51.</t>
  </si>
  <si>
    <t>MLAS3 está em tendência de alta pelas médias de 21 e 200 dias, mas começa a dar sinal de possível realização. Abaixo dos 1,8 poderia realizar na direção dos suportes 1,73 ou 1,67. Caso supere os 1,9 retomaria sinal de alta com projeções nos 2 ou 2,12.</t>
  </si>
  <si>
    <t>MULT3 está em tendência de alta pelas médias de 21 e 200 dias, mas começa a dar sinal de possível realização. Abaixo dos 30,27 poderia realizar na direção dos suportes 27,38 ou 25,94. Caso supere os 30,95 retomaria sinal de alta com projeções nos 32,01 ou 34,87.</t>
  </si>
  <si>
    <t>NATU3 está em clara tendência de baixa pelas médias de 21 e 200 dias e segue em movimento de baixa. Abaixo dos 6,68 pode buscar suportes 5,79 ou 4,91. Teria sinal de repique altista fechando acima dos 7,15 mirando resistências em 9,53 ou 11,29. O IFR sobrevendido alerta para recuperações se superar 7,15</t>
  </si>
  <si>
    <t>NFLX34 está em clara tendência de baixa pelas médias de 21 e 200 dias e segue em movimento de baixa. Abaixo dos 7,19 pode buscar suportes 6,77 ou 6,36. Teria sinal de repique altista fechando acima dos 7,48 mirando resistências em 8,53 ou 9,35.</t>
  </si>
  <si>
    <t>NIKE34 está em tendência de baixa pelas médias de 21 e 200 dias, mas começa a dar sinais de repiques de alta. Acima dos 19,14 teria sinal de repique altista mirando resistências nos 20,45 ou 21,9. Já uma perda dos 18,09 traria de volta o sinal de baixa projetando de 17,36 a 16,63.</t>
  </si>
  <si>
    <t>ROXO34 está em clara tendência de baixa pelas médias de 21 e 200 dias e segue em movimento de baixa. Abaixo dos 10,61 pode buscar suportes 9,74 ou 8,88. Teria sinal de repique altista fechando acima dos 11,1 mirando resistências em 13,4 ou 15,12. O IFR sobrevendido alerta para recuperações se superar 11,1</t>
  </si>
  <si>
    <t>NVDC34 está em tendência de alta pelas médias de 21 e 200 dias e vai mantendo sinal de força altista. Acima dos 25,35 pode buscar projeções nos 27,11 ou 29,96. Teria sinal de realização na perda dos 24,78 mirando os 22,5 ou 21,61. O padrão de volume favorece a alta.</t>
  </si>
  <si>
    <t>OPCT3 está em clara tendência de baixa pelas médias de 21 e 200 dias e segue em movimento de baixa. Abaixo dos 8,09 pode buscar suportes 6,97 ou 5,86. Teria sinal de repique altista fechando acima dos 8,37 mirando resistências em 11,69 ou 13,91. O IFR sobrevendido alerta para recuperações se superar 8,37</t>
  </si>
  <si>
    <t>ONCO3 está em clara tendência de baixa pelas médias de 21 e 200 dias e segue em movimento de baixa. Abaixo dos 0,92 pode buscar suportes 0,73 ou 0,54. Teria sinal de repique altista fechando acima dos 1,11 mirando resistências em 1,52 ou 1,89.</t>
  </si>
  <si>
    <t>ORCL34 está em clara tendência de baixa pelas médias de 21 e 200 dias e segue em movimento de baixa. Abaixo dos 114,69 pode buscar suportes 105,49 ou 96,29. Teria sinal de repique altista fechando acima dos 117,99 mirando resistências em 144,45 ou 162,84.</t>
  </si>
  <si>
    <t>OBTC3 está em tendência de alta pelas médias de 21 e 200 dias, mas começa a dar sinal de possível realização. Abaixo dos 7,28 poderia realizar na direção dos suportes 6,1 ou 5,58. Caso supere os 7,77 retomaria sinal de alta com projeções nos 8,8 ou 10,47.</t>
  </si>
  <si>
    <t>ORVR3 está em clara tendência de baixa pelas médias de 21 e 200 dias e segue em movimento de baixa. Abaixo dos 16,12 pode buscar suportes 15,55 ou 14,99. Teria sinal de repique altista fechando acima dos 16,44 mirando resistências em 17,94 ou 19,06.</t>
  </si>
  <si>
    <t>PCAR3 está em tendência de alta pelas médias de 21 e 200 dias, mas começa a dar sinal de possível realização. Abaixo dos 2,89 poderia realizar na direção dos suportes 2,6 ou 2,35. Caso supere os 2,99 retomaria sinal de alta com projeções nos 3,39 ou 3,87.</t>
  </si>
  <si>
    <t>PAGS34 está em clara tendência de baixa pelas médias de 21 e 200 dias e segue em movimento de baixa. Abaixo dos 8,93 pode buscar suportes 8,53 ou 8,13. Teria sinal de repique altista fechando acima dos 9,41 mirando resistências em 10,21 ou 11.</t>
  </si>
  <si>
    <t>PGMN3 está em clara tendência de baixa pelas médias de 21 e 200 dias e segue em movimento de baixa. Abaixo dos 3,27 pode buscar suportes 3,02 ou 2,78. Teria sinal de repique altista fechando acima dos 3,4 mirando resistências em 4,05 ou 4,53.</t>
  </si>
  <si>
    <t>P2LT34 está em tendência de alta pelas médias de 21 e 200 dias, mas começa a dar sinal de possível realização. Abaixo dos 321,98 poderia realizar na direção dos suportes 280,65 ou 263,24. Caso supere os 336,99 retomaria sinal de alta com projeções nos 371,8 ou 428,14.</t>
  </si>
  <si>
    <t>P2AN34 está em tendência de alta pelas médias de 21 e 200 dias e vai mantendo sinal de força altista. Acima dos 34,96 pode buscar projeções nos 39,65 ou 47,24. Teria sinal de realização na perda dos 31,75 mirando os 27,37 ou 25,02. O padrão de volume favorece a alta.</t>
  </si>
  <si>
    <t>PMAM3 apesar de estar em tendência de baixa no longo prazo pela média de 200 dias, no curto prazo está com sinal de recuperação favorecendo repiques de alta. Acima dos 0,45 pode seguir repique altista na direção resistências nos 1,1 ou 1,68. Caso perca os 0,38 teria sinal de baixa projetando de 0,15 a -0,14.</t>
  </si>
  <si>
    <t>PETR3 está em tendência de alta pelas médias de 21 e 200 dias e vai mantendo sinal de força altista. Acima dos 54,61 pode buscar projeções nos 56,65 ou 61,3. Teria sinal de realização na perda dos 53,39 mirando os 49,12 ou 46,79.</t>
  </si>
  <si>
    <t>PETR4 está em tendência de alta pelas médias de 21 e 200 dias e vai mantendo sinal de força altista. Acima dos 49,27 pode buscar projeções nos 50,7 ou 54,63. Teria sinal de realização na perda dos 48,28 mirando os 44,33 ou 42,36. O padrão de volume favorece a alta.</t>
  </si>
  <si>
    <t>RECV3 está em tendência de alta no longo prazo, teve uma correção no curto prazo, mas pode estar retomando sinal de altas. Acima dos 11 pode buscar 11,8 ou 12,62. Abaixo dos 10,47 retomaria sinal de realização mirando suportes em 10,05 ou 9,64.</t>
  </si>
  <si>
    <t>PRIO3 está em tendência de alta no longo prazo, teve uma correção no curto prazo, mas pode estar retomando sinal de altas. Acima dos 62,1 pode buscar 66,08 ou 70,4. Abaixo dos 59,08 retomaria sinal de realização mirando suportes em 56,91 ou 54,75.</t>
  </si>
  <si>
    <t>AUAU3 está em tendência de alta pelas médias de 21 e 200 dias e vai mantendo sinal de força altista. Acima dos 4,32 pode buscar projeções nos 4,92 ou 5,9. Teria sinal de realização na perda dos 4,01 mirando os 3,34 ou 3,03.</t>
  </si>
  <si>
    <t>PINE4 apesar de estar em tendência de baixa no longo prazo pela média de 200 dias, no curto prazo está com sinal de recuperação favorecendo repiques de alta. Acima dos 12,1 pode seguir repique altista na direção resistências nos 12,9 ou 14,21. Caso perca os 11,45 teria sinal de baixa projetando de 10,79 a 10,38.</t>
  </si>
  <si>
    <t>PLPL3 está em clara tendência de baixa pelas médias de 21 e 200 dias e segue em movimento de baixa. Abaixo dos 6,31 pode buscar suportes 5,86 ou 5,41. Teria sinal de repique altista fechando acima dos 6,88 mirando resistências em 7,76 ou 8,65.</t>
  </si>
  <si>
    <t>PSSA3 está em clara tendência de baixa pelas médias de 21 e 200 dias e segue em movimento de baixa. Abaixo dos 46,7 pode buscar suportes 45,1 ou 43,51. Teria sinal de repique altista fechando acima dos 47,33 mirando resistências em 51,85 ou 55,03. O IFR sobrevendido alerta para recuperações se superar 47,33</t>
  </si>
  <si>
    <t>Positivo Tec</t>
  </si>
  <si>
    <t>POSI3 apesar de estar em tendência de baixa no longo prazo pela média de 200 dias, no curto prazo está com sinal de recuperação favorecendo repiques de alta. Acima dos 3,69 pode seguir repique altista na direção resistências nos 3,94 ou 4,35. Caso perca os 3,48 teria sinal de baixa projetando de 3,28 a 3,15.</t>
  </si>
  <si>
    <t>PRNR3 está em tendência de alta pelas médias de 21 e 200 dias, mas começa a dar sinal de possível realização. Abaixo dos 18,6 poderia realizar na direção dos suportes 17,46 ou 16,84. Caso supere os 19,46 retomaria sinal de alta com projeções nos 20,69 ou 22,69.</t>
  </si>
  <si>
    <t>QCOM34 está em tendência de alta pelas médias de 21 e 200 dias, mas começa a dar sinal de possível realização. Abaixo dos 81,17 poderia realizar na direção dos suportes 69,79 ou 63,85. Caso supere os 89 retomaria sinal de alta com projeções nos 100,87 ou 120,08.</t>
  </si>
  <si>
    <t>QUAL3 apesar de estar em tendência de baixa no longo prazo pela média de 200 dias, no curto prazo está com sinal de recuperação favorecendo repiques de alta. Acima dos 1,59 pode seguir repique altista na direção resistências nos 1,74 ou 1,92. Caso perca os 1,44 teria sinal de baixa projetando de 1,34 a 1,25.</t>
  </si>
  <si>
    <t>LJQQ3 apesar de estar em tendência de baixa no longo prazo pela média de 200 dias, no curto prazo está com sinal de recuperação favorecendo repiques de alta. Acima dos 1,4 pode seguir repique altista na direção resistências nos 1,56 ou 1,83. Caso perca os 1,22 teria sinal de baixa projetando de 1,13 a 1,04. O padrão de volume favorece a alta.</t>
  </si>
  <si>
    <t>RADL3 está em clara tendência de baixa pelas médias de 21 e 200 dias e segue em movimento de baixa. Abaixo dos 17,55 pode buscar suportes 16,56 ou 15,58. Teria sinal de repique altista fechando acima dos 18,16 mirando resistências em 20,73 ou 22,69. O IFR sobrevendido alerta para recuperações se superar 18,16</t>
  </si>
  <si>
    <t>RAIZ4 apesar de estar em tendência de baixa no longo prazo pela média de 200 dias, no curto prazo está com sinal de recuperação favorecendo repiques de alta. Acima dos 0,3 pode seguir repique altista na direção resistências nos 0,34 ou 0,42. Caso perca os 0,28 teria sinal de baixa projetando de 0,22 a 0,19.</t>
  </si>
  <si>
    <t>RAPT4 está em clara tendência de baixa pelas médias de 21 e 200 dias e segue em movimento de baixa. Abaixo dos 4,64 pode buscar suportes 4,41 ou 4,18. Teria sinal de repique altista fechando acima dos 4,76 mirando resistências em 5,37 ou 5,82.</t>
  </si>
  <si>
    <t>Recrusul</t>
  </si>
  <si>
    <t>RCSL4</t>
  </si>
  <si>
    <t>RCSL4 está em clara tendência de baixa pelas médias de 21 e 200 dias e segue em movimento de baixa. Abaixo dos 0,29 pode buscar suportes 0,22 ou 0,16. Teria sinal de repique altista fechando acima dos 0,32 mirando resistências em 0,5 ou 0,62. O IFR sobrevendido alerta para recuperações se superar 0,32</t>
  </si>
  <si>
    <t>RDOR3 está em tendência de alta pelas médias de 21 e 200 dias e vai mantendo sinal de força altista. Acima dos 38,62 pode buscar projeções nos 40,9 ou 44,6. Teria sinal de realização na perda dos 36,74 mirando os 34,92 ou 33,77.</t>
  </si>
  <si>
    <t>RIAA3 está em tendência de baixa pelas médias de 21 e 200 dias, mas começa a dar sinais de repiques de alta. Acima dos 7 teria sinal de repique altista mirando resistências nos 7,75 ou 8,39. Já uma perda dos 6,7 traria de volta o sinal de baixa projetando de 6,37 a 6,05.</t>
  </si>
  <si>
    <t>ROMI3 apesar de estar em tendência de baixa no longo prazo pela média de 200 dias, no curto prazo está com sinal de recuperação favorecendo repiques de alta. Acima dos 6,53 pode seguir repique altista na direção resistências nos 7,05 ou 7,9. Caso perca os 6,31 teria sinal de baixa projetando de 5,68 a 5,41. O padrão de volume favorece a alta. O IFR sobrecomprado alerta realizações se perder 6,31.</t>
  </si>
  <si>
    <t>RAIL3 está em tendência de alta pelas médias de 21 e 200 dias, mas começa a dar sinal de possível realização. Abaixo dos 15,75 poderia realizar na direção dos suportes 14,3 ou 13,7. Caso supere os 16,21 retomaria sinal de alta com projeções nos 17,39 ou 19,3.</t>
  </si>
  <si>
    <t>SBSP3 está em tendência de baixa pela média de 200 dias, a parece ter completado movimento de repique de alta de curto prazo e pode estar retomando o movimento baixista. Abaixo dos 26,44 pode seguir em queda na direção dos suportes 25,1 ou 24,17. Teria sinal de repique altista fechando acima dos 27,03 mirando resistências em 28,08 ou 29,92.</t>
  </si>
  <si>
    <t>SAPR3</t>
  </si>
  <si>
    <t>SAPR3 está em clara tendência de baixa pelas médias de 21 e 200 dias e segue em movimento de baixa. Abaixo dos 7,06 pode buscar suportes 6,77 ou 6,49. Teria sinal de repique altista fechando acima dos 7,23 mirando resistências em 7,98 ou 8,54.</t>
  </si>
  <si>
    <t>SAPR4 está em clara tendência de baixa pelas médias de 21 e 200 dias e segue em movimento de baixa. Abaixo dos 6,48 pode buscar suportes 6,28 ou 6,09. Teria sinal de repique altista fechando acima dos 6,63 mirando resistências em 7,1 ou 7,48.</t>
  </si>
  <si>
    <t>SAPR11 está em clara tendência de baixa pelas médias de 21 e 200 dias e segue em movimento de baixa. Abaixo dos 33,04 pode buscar suportes 31,98 ou 30,93. Teria sinal de repique altista fechando acima dos 33,59 mirando resistências em 36,45 ou 38,55.</t>
  </si>
  <si>
    <t>SANB3 apesar de estar em tendência de alta no longo prazo pela média de 200 dias, no curto prazo está em realização. Abaixo dos 14,57 pode seguir em baixa no curto prazo mirando suportes em 14,31 ou 14,05. Teria sinal de retomada altista fechando acima dos 14,97 mirando resistências em 15,41 ou 15,92.</t>
  </si>
  <si>
    <t>SANB4 está em clara tendência de baixa pelas médias de 21 e 200 dias e segue em movimento de baixa. Abaixo dos 14,52 pode buscar suportes 14,28 ou 14,05. Teria sinal de repique altista fechando acima dos 14,84 mirando resistências em 15,27 ou 15,73.</t>
  </si>
  <si>
    <t>SANB11 apesar de estar em tendência de alta no longo prazo pela média de 200 dias, no curto prazo está em realização. Abaixo dos 29,17 pode seguir em baixa no curto prazo mirando suportes em 28,68 ou 28,19. Teria sinal de retomada altista fechando acima dos 29,84 mirando resistências em 30,75 ou 31,72.</t>
  </si>
  <si>
    <t>SMTO3 apesar de estar em tendência de alta no longo prazo pela média de 200 dias, no curto prazo está em realização. Abaixo dos 17,38 pode seguir em baixa no curto prazo mirando suportes em 16,14 ou 14,9. Teria sinal de retomada altista fechando acima dos 18,2 mirando resistências em 21,38 ou 23,85.</t>
  </si>
  <si>
    <t>SHUL4 está em tendência de baixa pela média de 200 dias, a parece ter completado movimento de repique de alta de curto prazo e pode estar retomando o movimento baixista. Abaixo dos 4,29 pode seguir em queda na direção dos suportes 4,2 ou 4,1. Teria sinal de repique altista fechando acima dos 4,4 mirando resistências em 4,5 ou 4,68.</t>
  </si>
  <si>
    <t>Seagate Technology Holdings Plc</t>
  </si>
  <si>
    <t>S1TX34</t>
  </si>
  <si>
    <t>S1TX34 está em tendência de alta pelas médias de 21 e 200 dias e vai mantendo sinal de força altista. Acima dos 89 pode buscar projeções nos 100,15 ou 118,2. Teria sinal de realização na perda dos 82,71 mirando os 70,95 ou 65,37. O padrão de volume favorece a alta.</t>
  </si>
  <si>
    <t>SEER3 apesar de estar em tendência de alta no longo prazo pela média de 200 dias, no curto prazo está em realização. Abaixo dos 12,73 pode seguir em baixa no curto prazo mirando suportes em 11,79 ou 10,98. Teria sinal de retomada altista fechando acima dos 13,48 mirando resistências em 14,4 ou 16,01.</t>
  </si>
  <si>
    <t>CSNA3 está em tendência de baixa pelas médias de 21 e 200 dias, mas começa a dar sinais de repiques de alta. Acima dos 6 teria sinal de repique altista mirando resistências nos 7,26 ou 8,52. Já uma perda dos 5,7 traria de volta o sinal de baixa projetando de 5,22 a 4,58.</t>
  </si>
  <si>
    <t>SIMH3 apesar de estar em tendência de baixa no longo prazo pela média de 200 dias, no curto prazo está com sinal de recuperação favorecendo repiques de alta. Acima dos 8,44 pode seguir repique altista na direção resistências nos 9,59 ou 11,46. Caso perca os 8,01 teria sinal de baixa projetando de 6,57 a 5,99. O padrão de volume favorece a alta.</t>
  </si>
  <si>
    <t>SLCE3 apesar de estar em tendência de alta no longo prazo pela média de 200 dias, no curto prazo está em realização. Abaixo dos 16,81 pode seguir em baixa no curto prazo mirando suportes em 15,6 ou 14,64. Teria sinal de retomada altista fechando acima dos 17,33 mirando resistências em 18,7 ou 20,61.</t>
  </si>
  <si>
    <t>SMFT3 está em clara tendência de baixa pelas médias de 21 e 200 dias e segue em movimento de baixa. Abaixo dos 16,6 pode buscar suportes 15,95 ou 15,31. Teria sinal de repique altista fechando acima dos 17,19 mirando resistências em 18,68 ou 19,96.</t>
  </si>
  <si>
    <t>SPCX34 está em clara tendência de baixa pelas médias de 21 e 200 dias e segue em movimento de baixa. Abaixo dos 50,36 pode buscar suportes 47,24 ou 45,16. Teria sinal de repique altista fechando acima dos 53,96 mirando resistências em 58,11 ou 64,83.</t>
  </si>
  <si>
    <t>STOC34 está em tendência de baixa pelas médias de 21 e 200 dias, mas começa a dar sinais de repiques de alta. Acima dos 50,06 teria sinal de repique altista mirando resistências nos 54,83 ou 59,65. Já uma perda dos 47,03 traria de volta o sinal de baixa projetando de 44,61 a 42,2.</t>
  </si>
  <si>
    <t>M2ST34 está em tendência de alta pelas médias de 21 e 200 dias, mas começa a dar sinal de possível realização. Abaixo dos 11,54 poderia realizar na direção dos suportes 8,87 ou 7,74. Caso supere os 12,52 retomaria sinal de alta com projeções nos 14,77 ou 18,42.</t>
  </si>
  <si>
    <t>SUZB3 está em clara tendência de baixa pelas médias de 21 e 200 dias e segue em movimento de baixa. Abaixo dos 44,46 pode buscar suportes 43,15 ou 41,84. Teria sinal de repique altista fechando acima dos 45,05 mirando resistências em 48,69 ou 51,3.</t>
  </si>
  <si>
    <t>Syn Prop Tec</t>
  </si>
  <si>
    <t>SYNE3</t>
  </si>
  <si>
    <t>SYNE3 está em clara tendência de baixa pelas médias de 21 e 200 dias e segue em movimento de baixa. Abaixo dos 3,56 pode buscar suportes 3,45 ou 3,29. Teria sinal de repique altista fechando acima dos 3,69 mirando resistências em 3,96 ou 4,27.</t>
  </si>
  <si>
    <t>TAEE3 apesar de estar em tendência de alta no longo prazo pela média de 200 dias, no curto prazo está em realização. Abaixo dos 13,2 pode seguir em baixa no curto prazo mirando suportes em 12,8 ou 12,45. Teria sinal de retomada altista fechando acima dos 13,49 mirando resistências em 13,93 ou 14,62.</t>
  </si>
  <si>
    <t>TAEE4 apesar de estar em tendência de alta no longo prazo pela média de 200 dias, no curto prazo está em realização. Abaixo dos 13,52 pode seguir em baixa no curto prazo mirando suportes em 12,98 ou 12,59. Teria sinal de retomada altista fechando acima dos 13,78 mirando resistências em 14,21 ou 14,97.</t>
  </si>
  <si>
    <t>TAEE11 apesar de estar em tendência de alta no longo prazo pela média de 200 dias, no curto prazo está em realização. Abaixo dos 40,13 pode seguir em baixa no curto prazo mirando suportes em 38,75 ou 37,61. Teria sinal de retomada altista fechando acima dos 40,68 mirando resistências em 42,41 ou 44,67.</t>
  </si>
  <si>
    <t>TSMC34 está em tendência de alta pelas médias de 21 e 200 dias e vai mantendo sinal de força altista. Acima dos 296,11 pode buscar projeções nos 318,57 ou 354,92. Teria sinal de realização na perda dos 288,68 mirando os 259,76 ou 248,52. O IFR sobrecomprado alerta realizações se perder 288,68.</t>
  </si>
  <si>
    <t>TASA4 está em tendência de alta pelas médias de 21 e 200 dias, mas começa a dar sinal de possível realização. Abaixo dos 7,6 poderia realizar na direção dos suportes 5,39 ou 4,12. Caso supere os 8,41 retomaria sinal de alta com projeções nos 9,49 ou 12,02.</t>
  </si>
  <si>
    <t>TGMA3 está em tendência de alta pelas médias de 21 e 200 dias e vai mantendo sinal de força altista. Acima dos 35,75 pode buscar projeções nos 36,71 ou 38,63. Teria sinal de realização na perda dos 34,95 mirando os 33,6 ou 32,63.</t>
  </si>
  <si>
    <t>VIVT3 está em clara tendência de baixa pelas médias de 21 e 200 dias e segue em movimento de baixa. Abaixo dos 29,45 pode buscar suportes 28,93 ou 28,41. Teria sinal de repique altista fechando acima dos 29,83 mirando resistências em 31,12 ou 32,15.</t>
  </si>
  <si>
    <t>TEND3 está em tendência de baixa pelas médias de 21 e 200 dias, mas começa a dar sinais de repiques de alta. Acima dos 28,52 teria sinal de repique altista mirando resistências nos 35,63 ou 41,03. Já uma perda dos 26,88 traria de volta o sinal de baixa projetando de 24,17 a 21,47.</t>
  </si>
  <si>
    <t>TSLA34 está em clara tendência de baixa pelas médias de 21 e 200 dias e segue em movimento de baixa. Abaixo dos 58,17 pode buscar suportes 55,84 ou 53,68. Teria sinal de repique altista fechando acima dos 60,39 mirando resistências em 62,8 ou 67,1.</t>
  </si>
  <si>
    <t>The Goldman Sachs Group, Inc</t>
  </si>
  <si>
    <t>GSGI34</t>
  </si>
  <si>
    <t>GSGI34 está em clara tendência de baixa pelas médias de 21 e 200 dias e segue em movimento de baixa. Abaixo dos 158,65 pode buscar suportes 151,64 ou 144,64. Teria sinal de repique altista fechando acima dos 162,69 mirando resistências em 181,31 ou 195,31.</t>
  </si>
  <si>
    <t>TIMS3 está em clara tendência de baixa pelas médias de 21 e 200 dias e segue em movimento de baixa. Abaixo dos 18,09 pode buscar suportes 17,64 ou 17,19. Teria sinal de repique altista fechando acima dos 18,64 mirando resistências em 19,54 ou 20,43.</t>
  </si>
  <si>
    <t>TOTS3 está em clara tendência de baixa pelas médias de 21 e 200 dias e segue em movimento de baixa. Abaixo dos 33,79 pode buscar suportes 31,89 ou 30,56. Teria sinal de repique altista fechando acima dos 34,59 mirando resistências em 36,18 ou 38,83.</t>
  </si>
  <si>
    <t>TFCO4 está em tendência de baixa pela média de 200 dias, a parece ter completado movimento de repique de alta de curto prazo e pode estar retomando o movimento baixista. Abaixo dos 12,96 pode seguir em queda na direção dos suportes 12,22 ou 11,75. Teria sinal de repique altista fechando acima dos 13,27 mirando resistências em 13,74 ou 14,67.</t>
  </si>
  <si>
    <t>TRIS3 está em clara tendência de baixa pelas médias de 21 e 200 dias e segue em movimento de baixa. Abaixo dos 4,78 pode buscar suportes 4,57 ou 4,38. Teria sinal de repique altista fechando acima dos 4,92 mirando resistências em 5,16 ou 5,52.</t>
  </si>
  <si>
    <t>TUPY3 está em tendência de alta pelas médias de 21 e 200 dias, mas começa a dar sinal de possível realização. Abaixo dos 15,76 poderia realizar na direção dos suportes 15,12 ou 14,58. Caso supere os 16,21 retomaria sinal de alta com projeções nos 16,86 ou 17,93.</t>
  </si>
  <si>
    <t>UGPA3 está em tendência de alta no longo prazo, teve uma correção no curto prazo, mas pode estar retomando sinal de altas. Acima dos 37,7 pode buscar 40,22 ou 44,16. Abaixo dos 36,34 retomaria sinal de realização mirando suportes em 33,84 ou 31,86.</t>
  </si>
  <si>
    <t>Unifique</t>
  </si>
  <si>
    <t>FIQE3</t>
  </si>
  <si>
    <t>FIQE3 está em clara tendência de baixa pelas médias de 21 e 200 dias e segue em movimento de baixa. Abaixo dos 4,92 pode buscar suportes 4,72 ou 4,55. Teria sinal de repique altista fechando acima dos 5,05 mirando resistências em 5,26 ou 5,59.</t>
  </si>
  <si>
    <t>UNIP6 está em clara tendência de baixa pelas médias de 21 e 200 dias e segue em movimento de baixa. Abaixo dos 55,49 pode buscar suportes 54,44 ou 53,39. Teria sinal de repique altista fechando acima dos 57,23 mirando resistências em 58,88 ou 60,97.</t>
  </si>
  <si>
    <t>USIM3 está em tendência de baixa pelas médias de 21 e 200 dias, mas começa a dar sinais de repiques de alta. Acima dos 6,55 teria sinal de repique altista mirando resistências nos 7,44 ou 8,19. Já uma perda dos 6,22 traria de volta o sinal de baixa projetando de 5,84 a 5,46.</t>
  </si>
  <si>
    <t>USIM5 está em tendência de baixa pelas médias de 21 e 200 dias, mas começa a dar sinais de repiques de alta. Acima dos 7,01 teria sinal de repique altista mirando resistências nos 8,08 ou 8,94. Já uma perda dos 6,68 traria de volta o sinal de baixa projetando de 6,24 a 5,81.</t>
  </si>
  <si>
    <t>VALE3 está em tendência de baixa pelas médias de 21 e 200 dias, mas começa a dar sinais de repiques de alta. Acima dos 71,44 teria sinal de repique altista mirando resistências nos 81,99 ou 89,52. Já uma perda dos 69,8 traria de volta o sinal de baixa projetando de 66,03 a 62,26.</t>
  </si>
  <si>
    <t>VLID3 está em tendência de baixa pelas médias de 21 e 200 dias, mas começa a dar sinais de repiques de alta. Acima dos 17,38 teria sinal de repique altista mirando resistências nos 18,31 ou 19,27. Já uma perda dos 16,75 traria de volta o sinal de baixa projetando de 16,26 a 15,78.</t>
  </si>
  <si>
    <t>VAMO3 está em tendência de alta pelas médias de 21 e 200 dias, mas começa a dar sinal de possível realização. Abaixo dos 3,72 poderia realizar na direção dos suportes 2,95 ou 2,64. Caso supere os 3,93 retomaria sinal de alta com projeções nos 4,53 ou 5,51. O IFR sobrecomprado alerta realizações se perder 3,72.</t>
  </si>
  <si>
    <t>VBBR3 está em tendência de alta pelas médias de 21 e 200 dias e vai mantendo sinal de força altista. Acima dos 38,06 pode buscar projeções nos 40,48 ou 44,75. Teria sinal de realização na perda dos 36,94 mirando os 33,56 ou 31,42.</t>
  </si>
  <si>
    <t>VTRU3 está em tendência de alta pelas médias de 21 e 200 dias, mas começa a dar sinal de possível realização. Abaixo dos 14,85 poderia realizar na direção dos suportes 13,74 ou 13,16. Caso supere os 15,6 retomaria sinal de alta com projeções nos 16,74 ou 18,6.</t>
  </si>
  <si>
    <t>VIVA3 está em clara tendência de baixa pelas médias de 21 e 200 dias e segue em movimento de baixa. Abaixo dos 21,21 pode buscar suportes 20,07 ou 18,94. Teria sinal de repique altista fechando acima dos 22,38 mirando resistências em 24,88 ou 27,14.</t>
  </si>
  <si>
    <t>VULC3 apesar de estar em tendência de baixa no longo prazo pela média de 200 dias, no curto prazo está com sinal de recuperação favorecendo repiques de alta. Acima dos 13,48 pode seguir repique altista na direção resistências nos 14,12 ou 14,98. Caso perca os 13,27 teria sinal de baixa projetando de 12,72 a 12,28.</t>
  </si>
  <si>
    <t>WEGE3 apesar de estar em tendência de alta no longo prazo pela média de 200 dias, no curto prazo está em realização. Abaixo dos 49,42 pode seguir em baixa no curto prazo mirando suportes em 48,35 ou 47,28. Teria sinal de retomada altista fechando acima dos 51,36 mirando resistências em 52,88 ou 55,01.</t>
  </si>
  <si>
    <t>Western Digital Corp</t>
  </si>
  <si>
    <t>W1DC34</t>
  </si>
  <si>
    <t>W1DC34 está em tendência de alta pelas médias de 21 e 200 dias e vai mantendo sinal de força altista. Acima dos 2397,41 pode buscar projeções nos 2520,32 ou 2780,07. Teria sinal de realização na perda dos 2259,1 mirando os 2100 ou 1970,12.</t>
  </si>
  <si>
    <t>WIZC3 está em clara tendência de baixa pelas médias de 21 e 200 dias e segue em movimento de baixa. Abaixo dos 7,71 pode buscar suportes 7,54 ou 7,37. Teria sinal de repique altista fechando acima dos 7,87 mirando resistências em 8,25 ou 8,58.</t>
  </si>
  <si>
    <t>YDUQ3 está em tendência de alta pelas médias de 21 e 200 dias, mas começa a dar sinal de possível realização. Abaixo dos 10,71 poderia realizar na direção dos suportes 8,59 ou 7,64. Caso supere os 11,64 retomaria sinal de alta com projeções nos 13,52 ou 16,57.</t>
  </si>
  <si>
    <t>Z2SC34 está em tendência de alta pelas médias de 21 e 200 dias e vai mantendo sinal de força altista. Acima dos 35,12 pode buscar projeções nos 39 ou 46,23. Teria sinal de realização na perda dos 33,72 mirando os 27,3 ou 23,68. O padrão de volume favorece a alta.</t>
  </si>
  <si>
    <t>B Index Defe</t>
  </si>
  <si>
    <t>BDEF11</t>
  </si>
  <si>
    <t>BDEF11 está em clara tendência de baixa pelas médias de 21 e 200 dias e segue em movimento de baixa. Abaixo dos 164,04 pode buscar suportes 160,97 ou 157,61. Teria sinal de repique altista fechando acima dos 166,3 mirando resistências em 171,82 ou 178,52.</t>
  </si>
  <si>
    <t>DOLA11 está em tendência de alta pelas médias de 21 e 200 dias e vai mantendo sinal de força altista. Acima dos 10,4 pode buscar projeções nos 10,6 ou 10,93. Teria sinal de realização na perda dos 10,31 mirando os 10,07 ou 9,96. O padrão de volume favorece a alta.</t>
  </si>
  <si>
    <t>BBOV11 apesar de estar em tendência de alta no longo prazo pela média de 200 dias, no curto prazo está em realização. Abaixo dos 95,53 pode seguir em baixa no curto prazo mirando suportes em 93,09 ou 91,1. Teria sinal de retomada altista fechando acima dos 97,34 mirando resistências em 99,5 ou 103,46.</t>
  </si>
  <si>
    <t>SPBZ11 está em tendência de alta pelas médias de 21 e 200 dias, mas começa a dar sinal de possível realização. Abaixo dos 122,66 poderia realizar na direção dos suportes 120 ou 118,65. Caso supere os 124,36 retomaria sinal de alta com projeções nos 127,05 ou 131,41.</t>
  </si>
  <si>
    <t>AUVP11 apesar de estar em tendência de alta no longo prazo pela média de 200 dias, no curto prazo está em realização. Abaixo dos 129 pode seguir em baixa no curto prazo mirando suportes em 122,3 ou 118,76. Teria sinal de retomada altista fechando acima dos 130,57 mirando resistências em 133,73 ou 140,79.</t>
  </si>
  <si>
    <t>BOVB11 apesar de estar em tendência de alta no longo prazo pela média de 200 dias, no curto prazo está em realização. Abaixo dos 186,59 pode seguir em baixa no curto prazo mirando suportes em 181,6 ou 177,76. Teria sinal de retomada altista fechando acima dos 188,54 mirando resistências em 194 ou 201,66.</t>
  </si>
  <si>
    <t>COIN11 está em tendência de alta pelas médias de 21 e 200 dias, mas começa a dar sinal de possível realização. Abaixo dos 45,6 poderia realizar na direção dos suportes 41,12 ou 39,4. Caso supere os 46,66 retomaria sinal de alta com projeções nos 50,08 ou 55,62.</t>
  </si>
  <si>
    <t>SPYI11 está em tendência de alta pelas médias de 21 e 200 dias e vai mantendo sinal de força altista. Acima dos 109,9 pode buscar projeções nos 112,54 ou 116,82. Teria sinal de realização na perda dos 109,39 mirando os 105,62 ou 104,29. O padrão de volume favorece a alta. O IFR sobrecomprado alerta realizações se perder 109,39.</t>
  </si>
  <si>
    <t>XBCI11 está em tendência de baixa pela média de 200 dias, a parece ter completado movimento de repique de alta de curto prazo e pode estar retomando o movimento baixista. Abaixo dos 101,37 pode seguir em queda na direção dos suportes 87,91 ou 82,19. Teria sinal de repique altista fechando acima dos 106,4 mirando resistências em 117,82 ou 136,31.</t>
  </si>
  <si>
    <t>QQQI11 está em tendência de alta pelas médias de 21 e 200 dias, mas começa a dar sinal de possível realização. Abaixo dos 98,09 poderia realizar na direção dos suportes 93,1 ou 91,21. Caso supere os 99,19 retomaria sinal de alta com projeções nos 102,95 ou 109,04. O IFR sobrecomprado alerta realizações se perder 98,09.</t>
  </si>
  <si>
    <t>BCPX39 apesar de estar em tendência de alta no longo prazo pela média de 200 dias, no curto prazo está em realização. Abaixo dos 42,93 pode seguir em baixa no curto prazo mirando suportes em 41,01 ou 39,09. Teria sinal de retomada altista fechando acima dos 44,7 mirando resistências em 49,13 ou 52,96.</t>
  </si>
  <si>
    <t>BSIL39 está em clara tendência de baixa pelas médias de 21 e 200 dias e segue em movimento de baixa. Abaixo dos 44,92 pode buscar suportes 42,68 ou 40,45. Teria sinal de repique altista fechando acima dos 46,2 mirando resistências em 52,14 ou 56,6.</t>
  </si>
  <si>
    <t>BITH11 está em tendência de alta pelas médias de 21 e 200 dias e vai mantendo sinal de força altista. Acima dos 99,88 pode buscar projeções nos 108,04 ou 121,25. Teria sinal de realização na perda dos 96,61 mirando os 86,67 ou 82,58.</t>
  </si>
  <si>
    <t>ETHE11 está em tendência de alta pelas médias de 21 e 200 dias, mas começa a dar sinal de possível realização. Abaixo dos 39,9 poderia realizar na direção dos suportes 35,05 ou 33,21. Caso supere os 41 retomaria sinal de alta com projeções nos 44,67 ou 50,62.</t>
  </si>
  <si>
    <t>HASH11 está em tendência de alta pelas médias de 21 e 200 dias, mas começa a dar sinal de possível realização. Abaixo dos 56,6 poderia realizar na direção dos suportes 50,32 ou 47,93. Caso supere os 58,05 retomaria sinal de alta com projeções nos 62,82 ou 70,55.</t>
  </si>
  <si>
    <t>CHIP11 está em tendência de alta pelas médias de 21 e 200 dias, mas começa a dar sinal de possível realização. Abaixo dos 38,02 poderia realizar na direção dos suportes 33,88 ou 32,28. Caso supere os 39,05 retomaria sinal de alta com projeções nos 42,24 ou 47,41. O IFR sobrecomprado alerta realizações se perder 38,02.</t>
  </si>
  <si>
    <t>Investo Hodl</t>
  </si>
  <si>
    <t>HODL11</t>
  </si>
  <si>
    <t>HODL11 está em tendência de alta pelas médias de 21 e 200 dias e vai mantendo sinal de força altista. Acima dos 74,66 pode buscar projeções nos 80,62 ou 90,28. Teria sinal de realização na perda dos 72,59 mirando os 65 ou 62,01.</t>
  </si>
  <si>
    <t>WRLD11 está em tendência de alta pelas médias de 21 e 200 dias e vai mantendo sinal de força altista. Acima dos 152,1 pode buscar projeções nos 155,86 ou 161,96. Teria sinal de realização na perda dos 149,57 mirando os 146 ou 144,11.</t>
  </si>
  <si>
    <t>UTLL11 está em clara tendência de baixa pelas médias de 21 e 200 dias e segue em movimento de baixa. Abaixo dos 121,7 pode buscar suportes 118,01 ou 114,3. Teria sinal de repique altista fechando acima dos 123,77 mirando resistências em 130 ou 137,4.</t>
  </si>
  <si>
    <t>iShares 20 Year Treasury</t>
  </si>
  <si>
    <t>BTLT39</t>
  </si>
  <si>
    <t>BTLT39 está em clara tendência de baixa pelas médias de 21 e 200 dias e segue em movimento de baixa. Abaixo dos 27,26 pode buscar suportes 26,7 ou 26,14. Teria sinal de repique altista fechando acima dos 28,29 mirando resistências em 29,07 ou 30,18.</t>
  </si>
  <si>
    <t>iShares Bitcoin Trust</t>
  </si>
  <si>
    <t>IBIT39</t>
  </si>
  <si>
    <t>IBIT39 está em tendência de alta pelas médias de 21 e 200 dias, mas começa a dar sinal de possível realização. Abaixo dos 81,01 poderia realizar na direção dos suportes 72,89 ou 69,46. Caso supere os 83,99 retomaria sinal de alta com projeções nos 90,84 ou 101,94.</t>
  </si>
  <si>
    <t>BOVA11 apesar de estar em tendência de alta no longo prazo pela média de 200 dias, no curto prazo está em realização. Abaixo dos 179,03 pode seguir em baixa no curto prazo mirando suportes em 174,06 ou 170,18. Teria sinal de retomada altista fechando acima dos 181,36 mirando resistências em 186,6 ou 194,34.</t>
  </si>
  <si>
    <t>BUSM39 está em tendência de alta pelas médias de 21 e 200 dias e vai mantendo sinal de força altista. Acima dos 64,12 pode buscar projeções nos 65,98 ou 67,78. Teria sinal de realização na perda dos 63,72 mirando os 63,06 ou 62,15. O padrão de volume favorece a alta.</t>
  </si>
  <si>
    <t>iShares Gold Trust</t>
  </si>
  <si>
    <t>BIAU39</t>
  </si>
  <si>
    <t>BIAU39 está em clara tendência de baixa pelas médias de 21 e 200 dias e segue em movimento de baixa. Abaixo dos 100,91 pode buscar suportes 98,52 ou 96,13. Teria sinal de repique altista fechando acima dos 103,77 mirando resistências em 108,64 ou 113,41.</t>
  </si>
  <si>
    <t>BACW39 está em tendência de alta pelas médias de 21 e 200 dias, mas começa a dar sinal de possível realização. Abaixo dos 83,3 poderia realizar na direção dos suportes 80,97 ou 80,08. Caso supere os 83,83 retomaria sinal de alta com projeções nos 85,59 ou 88,45.</t>
  </si>
  <si>
    <t>iShares MSCI South Korea Capped ETF</t>
  </si>
  <si>
    <t>BEWY39</t>
  </si>
  <si>
    <t>BEWY39 está em tendência de alta pelas médias de 21 e 200 dias, mas começa a dar sinal de possível realização. Abaixo dos 117,83 poderia realizar na direção dos suportes 112,21 ou 108,76. Caso supere os 123,35 retomaria sinal de alta com projeções nos 130,23 ou 141,37.</t>
  </si>
  <si>
    <t>IVVB11 está em tendência de alta pelas médias de 21 e 200 dias, mas começa a dar sinal de possível realização. Abaixo dos 451,35 poderia realizar na direção dos suportes 431,35 ou 424,14. Caso supere os 454,67 retomaria sinal de alta com projeções nos 469,08 ou 492,4.</t>
  </si>
  <si>
    <t>BSLV39 está em clara tendência de baixa pelas médias de 21 e 200 dias e segue em movimento de baixa. Abaixo dos 95,41 pode buscar suportes 92,51 ou 89,62. Teria sinal de repique altista fechando acima dos 96,89 mirando resistências em 104,77 ou 110,55.</t>
  </si>
  <si>
    <t>SMAL11 está em clara tendência de baixa pelas médias de 21 e 200 dias e segue em movimento de baixa. Abaixo dos 108,57 pode buscar suportes 105,51 ou 102,99. Teria sinal de repique altista fechando acima dos 110,15 mirando resistências em 113,66 ou 118,69.</t>
  </si>
  <si>
    <t>BOVV11 apesar de estar em tendência de alta no longo prazo pela média de 200 dias, no curto prazo está em realização. Abaixo dos 187,7 pode seguir em baixa no curto prazo mirando suportes em 182,74 ou 178,71. Teria sinal de retomada altista fechando acima dos 190,09 mirando resistências em 195,77 ou 203,82.</t>
  </si>
  <si>
    <t>DIVO11 apesar de estar em tendência de alta no longo prazo pela média de 200 dias, no curto prazo está em realização. Abaixo dos 128,85 pode seguir em baixa no curto prazo mirando suportes em 126,3 ou 123,49. Teria sinal de retomada altista fechando acima dos 130,41 mirando resistências em 135,38 ou 140,99.</t>
  </si>
  <si>
    <t>It Now Ifnc Fundo de Indice</t>
  </si>
  <si>
    <t>FIND11</t>
  </si>
  <si>
    <t>FIND11 apesar de estar em tendência de alta no longo prazo pela média de 200 dias, no curto prazo está em realização. Abaixo dos 186,8 pode seguir em baixa no curto prazo mirando suportes em 175,83 ou 169,99. Teria sinal de retomada altista fechando acima dos 189,22 mirando resistências em 194,71 ou 206,37.</t>
  </si>
  <si>
    <t>MATB11 está em tendência de baixa pelas médias de 21 e 200 dias, mas começa a dar sinais de repiques de alta. Acima dos 62,57 teria sinal de repique altista mirando resistências nos 67,75 ou 71,56. Já uma perda dos 61,58 traria de volta o sinal de baixa projetando de 59,67 a 57,76.</t>
  </si>
  <si>
    <t>SPXR11 está em tendência de alta pelas médias de 21 e 200 dias, mas começa a dar sinal de possível realização. Abaixo dos 75,62 poderia realizar na direção dos suportes 73,75 ou 72,74. Caso supere os 77 retomaria sinal de alta com projeções nos 79 ou 82,25.</t>
  </si>
  <si>
    <t>SPXI11 está em tendência de alta pelas médias de 21 e 200 dias e vai mantendo sinal de força altista. Acima dos 55,48 pode buscar projeções nos 56,94 ou 59,31. Teria sinal de realização na perda dos 54,88 mirando os 53,11 ou 52,37. O padrão de volume favorece a alta.</t>
  </si>
  <si>
    <t>TECK11 está em tendência de alta pelas médias de 21 e 200 dias, mas começa a dar sinal de possível realização. Abaixo dos 128,48 poderia realizar na direção dos suportes 121,79 ou 118,88. Caso supere os 131,19 retomaria sinal de alta com projeções nos 136,99 ou 146,39.</t>
  </si>
  <si>
    <t>It Now Util</t>
  </si>
  <si>
    <t>UTLI11</t>
  </si>
  <si>
    <t>UTLI11 está em clara tendência de baixa pelas médias de 21 e 200 dias e segue em movimento de baixa. Abaixo dos 50,79 pode buscar suportes 49,22 ou 48,07. Teria sinal de repique altista fechando acima dos 51,89 mirando resistências em 52,92 ou 55,2.</t>
  </si>
  <si>
    <t>Nu Ibov Div</t>
  </si>
  <si>
    <t>NSDV11</t>
  </si>
  <si>
    <t>NSDV11 está em clara tendência de baixa pelas médias de 21 e 200 dias e segue em movimento de baixa. Abaixo dos 151,74 pode buscar suportes 147,38 ou 143,02. Teria sinal de repique altista fechando acima dos 153,79 mirando resistências em 165,85 ou 174,56.</t>
  </si>
  <si>
    <t>HIGH11 está em tendência de baixa pela média de 200 dias, a parece ter completado movimento de repique de alta de curto prazo e pode estar retomando o movimento baixista. Abaixo dos 83,02 pode seguir em queda na direção dos suportes 77,56 ou 74,59. Teria sinal de repique altista fechando acima dos 84,92 mirando resistências em 87,17 ou 93,1.</t>
  </si>
  <si>
    <t>Pactual Ibov</t>
  </si>
  <si>
    <t>IBOB11</t>
  </si>
  <si>
    <t>IBOB11 apesar de estar em tendência de alta no longo prazo pela média de 200 dias, no curto prazo está em realização. Abaixo dos 149,87 pode seguir em baixa no curto prazo mirando suportes em 145,91 ou 142,81. Teria sinal de retomada altista fechando acima dos 151,62 mirando resistências em 155,94 ou 162,13.</t>
  </si>
  <si>
    <t>Qr Bitcoin</t>
  </si>
  <si>
    <t>QBTC11</t>
  </si>
  <si>
    <t>QBTC11 está em tendência de alta pelas médias de 21 e 200 dias, mas começa a dar sinal de possível realização. Abaixo dos 25,97 poderia realizar na direção dos suportes 23,37 ou 22,28. Caso supere os 26,87 retomaria sinal de alta com projeções nos 29,03 ou 32,53.</t>
  </si>
  <si>
    <t>SOLH11 está em tendência de alta pelas médias de 21 e 200 dias, mas começa a dar sinal de possível realização. Abaixo dos 17,09 poderia realizar na direção dos suportes 13,74 ou 12,42. Caso supere os 18 retomaria sinal de alta com projeções nos 20,63 ou 24,89. O IFR sobrecomprado alerta realizações se perder 17,09.</t>
  </si>
  <si>
    <t>Trend Acwi</t>
  </si>
  <si>
    <t>ACWI11</t>
  </si>
  <si>
    <t>ACWI11 está em tendência de alta pelas médias de 21 e 200 dias e vai mantendo sinal de força altista. Acima dos 17,67 pode buscar projeções nos 17,87 ou 18,4. Teria sinal de realização na perda dos 17,53 mirando os 17 ou 16,73.</t>
  </si>
  <si>
    <t>BOVX11 apesar de estar em tendência de alta no longo prazo pela média de 200 dias, no curto prazo está em realização. Abaixo dos 18,68 pode seguir em baixa no curto prazo mirando suportes em 18,19 ou 17,79. Teria sinal de retomada altista fechando acima dos 18,92 mirando resistências em 19,47 ou 20,26.</t>
  </si>
  <si>
    <t>NASD11 está em tendência de alta pelas médias de 21 e 200 dias, mas começa a dar sinal de possível realização. Abaixo dos 21,84 poderia realizar na direção dos suportes 20,66 ou 20,17. Caso supere os 22,22 retomaria sinal de alta com projeções nos 23,18 ou 24,74. O IFR sobrecomprado alerta realizações se perder 21,84.</t>
  </si>
  <si>
    <t>GOLD11 está em clara tendência de baixa pelas médias de 21 e 200 dias e segue em movimento de baixa. Abaixo dos 22,28 pode buscar suportes 21,75 ou 21,22. Teria sinal de repique altista fechando acima dos 22,52 mirando resistências em 23,98 ou 25,03.</t>
  </si>
  <si>
    <t>GOLX11 está em clara tendência de baixa pelas médias de 21 e 200 dias e segue em movimento de baixa. Abaixo dos 49,19 pode buscar suportes 47,32 ou 45,45. Teria sinal de repique altista fechando acima dos 50,16 mirando resistências em 55,24 ou 58,97. O IFR sobrevendido alerta para recuperações se superar 50,16</t>
  </si>
  <si>
    <t>SPXH11 está em tendência de baixa pela média de 200 dias, a parece ter completado movimento de repique de alta de curto prazo e pode estar retomando o movimento baixista. Abaixo dos 58,99 pode seguir em queda na direção dos suportes 57,74 ou 52,32. Teria sinal de repique altista fechando acima dos 60,15 mirando resistências em 75,28 ou 86,11.</t>
  </si>
  <si>
    <t>Trend Us Tec</t>
  </si>
  <si>
    <t>UTEC11</t>
  </si>
  <si>
    <t>UTEC11 está em tendência de alta pelas médias de 21 e 200 dias, mas começa a dar sinal de possível realização. Abaixo dos 30,76 poderia realizar na direção dos suportes 28,74 ou 27,96. Caso supere os 31,25 retomaria sinal de alta com projeções nos 32,8 ou 35,31. O IFR sobrecomprado alerta realizações se perder 30,76.</t>
  </si>
  <si>
    <t>GDXB39 apesar de estar em tendência de alta no longo prazo pela média de 200 dias, no curto prazo está em realização. Abaixo dos 152,79 pode seguir em baixa no curto prazo mirando suportes em 146,02 ou 139,25. Teria sinal de retomada altista fechando acima dos 159,45 mirando resistências em 174,69 ou 188,22.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</si>
</sst>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3" zoomScaleNormal="100" workbookViewId="0">
      <selection activeCell="C17" sqref="C17:R31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106</v>
      </c>
      <c r="X3" s="50">
        <f>X7-X10</f>
        <v>141</v>
      </c>
      <c r="Y3" s="51">
        <f>W3/(X3+W3)</f>
        <v>0.4291497975708502</v>
      </c>
      <c r="Z3" s="35" t="s">
        <v>11</v>
      </c>
    </row>
    <row r="4" spans="2:28" ht="15" customHeight="1" x14ac:dyDescent="0.25">
      <c r="B4" s="3"/>
      <c r="C4" s="26"/>
      <c r="D4" s="27"/>
      <c r="E4" s="27"/>
      <c r="F4" s="27"/>
      <c r="G4" s="27"/>
      <c r="H4" s="27"/>
      <c r="I4" s="27"/>
      <c r="J4" s="27"/>
      <c r="K4" s="27"/>
      <c r="L4" s="27"/>
      <c r="M4" s="27"/>
      <c r="N4" s="27"/>
      <c r="O4" s="28"/>
      <c r="P4" s="53"/>
      <c r="Q4" s="27"/>
      <c r="R4" s="29"/>
      <c r="S4" s="20"/>
      <c r="Y4" s="52">
        <f>U10</f>
        <v>0.61702127659574468</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135</v>
      </c>
      <c r="X7" s="33">
        <f>COUNTIF($Q$17:$Q$352,"Baixa")</f>
        <v>159</v>
      </c>
      <c r="Y7" s="33"/>
      <c r="Z7" s="33">
        <f>W7+X7</f>
        <v>294</v>
      </c>
    </row>
    <row r="8" spans="2:28" ht="15" customHeight="1" x14ac:dyDescent="0.25">
      <c r="B8" s="3"/>
      <c r="C8" s="26"/>
      <c r="D8" s="27"/>
      <c r="E8" s="27"/>
      <c r="F8" s="27"/>
      <c r="G8" s="27"/>
      <c r="H8" s="27"/>
      <c r="I8" s="27"/>
      <c r="J8" s="27"/>
      <c r="K8" s="27"/>
      <c r="L8" s="27"/>
      <c r="M8" s="27"/>
      <c r="N8" s="27"/>
      <c r="O8" s="28"/>
      <c r="P8" s="53"/>
      <c r="Q8" s="27"/>
      <c r="R8" s="29"/>
      <c r="S8" s="20"/>
      <c r="W8" s="34">
        <f>W7/Z7</f>
        <v>0.45918367346938777</v>
      </c>
      <c r="X8" s="34">
        <f>X7/Z7</f>
        <v>0.54081632653061229</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47</v>
      </c>
      <c r="V9" s="49" t="s">
        <v>14</v>
      </c>
      <c r="W9" s="45">
        <f>SUMIF(D17:D352,"=*34*",E17:E352)/U9</f>
        <v>5.8085106382978724</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0.61702127659574468</v>
      </c>
      <c r="V10" s="44" t="s">
        <v>9</v>
      </c>
      <c r="W10" s="47">
        <f>COUNTIFS(D17:D352,"=*34*",Q17:Q352,"Alta")</f>
        <v>29</v>
      </c>
      <c r="X10" s="48">
        <f>U9-W10</f>
        <v>18</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46294</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17,21 teria sinal de repique altista mirando resistências nos 18,93 ou 20,58. Já uma perda dos 16,25 traria de volta o sinal de baixa projetando de 15,42 a 14,59.</v>
      </c>
    </row>
    <row r="17" spans="2:260" s="12" customFormat="1" ht="65.099999999999994" customHeight="1" x14ac:dyDescent="0.25">
      <c r="B17" s="3"/>
      <c r="C17" s="9" t="s">
        <v>24</v>
      </c>
      <c r="D17" s="16" t="s">
        <v>25</v>
      </c>
      <c r="E17" s="16">
        <v>0</v>
      </c>
      <c r="F17" s="15">
        <v>9.9700000000000006</v>
      </c>
      <c r="G17" s="15">
        <v>8</v>
      </c>
      <c r="H17" s="15">
        <v>6.03</v>
      </c>
      <c r="I17" s="14"/>
      <c r="J17" s="15">
        <v>10.210000000000001</v>
      </c>
      <c r="K17" s="15">
        <v>14.14</v>
      </c>
      <c r="L17" s="15">
        <v>20.51</v>
      </c>
      <c r="M17" s="54"/>
      <c r="N17" s="15">
        <v>29.626919730000001</v>
      </c>
      <c r="O17" s="15">
        <v>20.175850350000001</v>
      </c>
      <c r="P17" s="15" t="s">
        <v>26</v>
      </c>
      <c r="Q17" s="16" t="s">
        <v>26</v>
      </c>
      <c r="R17" s="37" t="s">
        <v>548</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9</v>
      </c>
      <c r="F18" s="14">
        <v>24.52</v>
      </c>
      <c r="G18" s="14">
        <v>23.5</v>
      </c>
      <c r="H18" s="14">
        <v>22.48</v>
      </c>
      <c r="I18" s="14"/>
      <c r="J18" s="14">
        <v>25.41</v>
      </c>
      <c r="K18" s="14">
        <v>27.44</v>
      </c>
      <c r="L18" s="14">
        <v>30.74</v>
      </c>
      <c r="M18" s="54"/>
      <c r="N18" s="14">
        <v>59.496703660000001</v>
      </c>
      <c r="O18" s="31">
        <v>12.630420599999999</v>
      </c>
      <c r="P18" s="31" t="s">
        <v>27</v>
      </c>
      <c r="Q18" s="17" t="s">
        <v>27</v>
      </c>
      <c r="R18" s="38" t="s">
        <v>549</v>
      </c>
      <c r="S18" s="10"/>
      <c r="T18" s="11"/>
      <c r="U18" s="11"/>
      <c r="V18" s="11"/>
      <c r="W18" s="36">
        <f>SUM(E17:E352)/X18</f>
        <v>4.2114093959731544</v>
      </c>
      <c r="X18" s="11">
        <f>COUNT(E17:E352)</f>
        <v>298</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7</v>
      </c>
      <c r="F19" s="15">
        <v>389.07</v>
      </c>
      <c r="G19" s="15">
        <v>344.68</v>
      </c>
      <c r="H19" s="15">
        <v>300.3</v>
      </c>
      <c r="I19" s="14"/>
      <c r="J19" s="15">
        <v>416.13</v>
      </c>
      <c r="K19" s="15">
        <v>504.89</v>
      </c>
      <c r="L19" s="15">
        <v>648.52</v>
      </c>
      <c r="M19" s="54"/>
      <c r="N19" s="15">
        <v>70.861296023999998</v>
      </c>
      <c r="O19" s="15">
        <v>29.287133659999999</v>
      </c>
      <c r="P19" s="15" t="s">
        <v>27</v>
      </c>
      <c r="Q19" s="16" t="s">
        <v>27</v>
      </c>
      <c r="R19" s="37" t="s">
        <v>550</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551</v>
      </c>
      <c r="D20" s="17" t="s">
        <v>552</v>
      </c>
      <c r="E20" s="17">
        <v>7</v>
      </c>
      <c r="F20" s="14">
        <v>47.5</v>
      </c>
      <c r="G20" s="14">
        <v>39.43</v>
      </c>
      <c r="H20" s="14">
        <v>31.36</v>
      </c>
      <c r="I20" s="14"/>
      <c r="J20" s="14">
        <v>52.3</v>
      </c>
      <c r="K20" s="14">
        <v>68.430000000000007</v>
      </c>
      <c r="L20" s="14">
        <v>94.54</v>
      </c>
      <c r="M20" s="54"/>
      <c r="N20" s="14">
        <v>50.022327408000002</v>
      </c>
      <c r="O20" s="31">
        <v>1.4385038790000002</v>
      </c>
      <c r="P20" s="31" t="s">
        <v>27</v>
      </c>
      <c r="Q20" s="17" t="s">
        <v>27</v>
      </c>
      <c r="R20" s="38" t="s">
        <v>553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2</v>
      </c>
      <c r="F21" s="15">
        <v>20.22</v>
      </c>
      <c r="G21" s="15">
        <v>17.989999999999998</v>
      </c>
      <c r="H21" s="15">
        <v>15.76</v>
      </c>
      <c r="I21" s="14"/>
      <c r="J21" s="15">
        <v>20.52</v>
      </c>
      <c r="K21" s="15">
        <v>24.97</v>
      </c>
      <c r="L21" s="15">
        <v>32.18</v>
      </c>
      <c r="M21" s="54"/>
      <c r="N21" s="15">
        <v>42.676130323000002</v>
      </c>
      <c r="O21" s="15">
        <v>5.1949858574999999</v>
      </c>
      <c r="P21" s="15" t="s">
        <v>26</v>
      </c>
      <c r="Q21" s="16" t="s">
        <v>26</v>
      </c>
      <c r="R21" s="37" t="s">
        <v>554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0</v>
      </c>
      <c r="F22" s="14">
        <v>4.87</v>
      </c>
      <c r="G22" s="14">
        <v>4.37</v>
      </c>
      <c r="H22" s="14">
        <v>3.88</v>
      </c>
      <c r="I22" s="14"/>
      <c r="J22" s="14">
        <v>4.95</v>
      </c>
      <c r="K22" s="14">
        <v>5.93</v>
      </c>
      <c r="L22" s="14">
        <v>7.52</v>
      </c>
      <c r="M22" s="54"/>
      <c r="N22" s="14">
        <v>39.025509493000001</v>
      </c>
      <c r="O22" s="31">
        <v>2.3182900000000002</v>
      </c>
      <c r="P22" s="31" t="s">
        <v>26</v>
      </c>
      <c r="Q22" s="17" t="s">
        <v>26</v>
      </c>
      <c r="R22" s="38" t="s">
        <v>555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7</v>
      </c>
      <c r="F23" s="15">
        <v>28.4</v>
      </c>
      <c r="G23" s="15">
        <v>26.84</v>
      </c>
      <c r="H23" s="15">
        <v>25.29</v>
      </c>
      <c r="I23" s="14"/>
      <c r="J23" s="15">
        <v>29.7</v>
      </c>
      <c r="K23" s="15">
        <v>32.799999999999997</v>
      </c>
      <c r="L23" s="15">
        <v>37.83</v>
      </c>
      <c r="M23" s="54"/>
      <c r="N23" s="15">
        <v>52.434299955999997</v>
      </c>
      <c r="O23" s="15">
        <v>155.02867915000002</v>
      </c>
      <c r="P23" s="15" t="s">
        <v>27</v>
      </c>
      <c r="Q23" s="16" t="s">
        <v>27</v>
      </c>
      <c r="R23" s="37" t="s">
        <v>556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9</v>
      </c>
      <c r="F24" s="14">
        <v>13.62</v>
      </c>
      <c r="G24" s="14">
        <v>12.27</v>
      </c>
      <c r="H24" s="14">
        <v>10.93</v>
      </c>
      <c r="I24" s="14"/>
      <c r="J24" s="14">
        <v>15.15</v>
      </c>
      <c r="K24" s="14">
        <v>17.829999999999998</v>
      </c>
      <c r="L24" s="14">
        <v>22.18</v>
      </c>
      <c r="M24" s="54"/>
      <c r="N24" s="14">
        <v>65.033319270000007</v>
      </c>
      <c r="O24" s="31">
        <v>35.487647100000004</v>
      </c>
      <c r="P24" s="31" t="s">
        <v>27</v>
      </c>
      <c r="Q24" s="17" t="s">
        <v>27</v>
      </c>
      <c r="R24" s="38" t="s">
        <v>557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7</v>
      </c>
      <c r="F25" s="15">
        <v>147.6</v>
      </c>
      <c r="G25" s="15">
        <v>137.5</v>
      </c>
      <c r="H25" s="15">
        <v>127.41</v>
      </c>
      <c r="I25" s="14"/>
      <c r="J25" s="15">
        <v>155.27000000000001</v>
      </c>
      <c r="K25" s="15">
        <v>175.45</v>
      </c>
      <c r="L25" s="15">
        <v>208.12</v>
      </c>
      <c r="M25" s="54"/>
      <c r="N25" s="15">
        <v>55.050555172000003</v>
      </c>
      <c r="O25" s="15">
        <v>48.206846119000005</v>
      </c>
      <c r="P25" s="15" t="s">
        <v>27</v>
      </c>
      <c r="Q25" s="16" t="s">
        <v>27</v>
      </c>
      <c r="R25" s="37" t="s">
        <v>558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0</v>
      </c>
      <c r="F26" s="14">
        <v>31.55</v>
      </c>
      <c r="G26" s="14">
        <v>30.46</v>
      </c>
      <c r="H26" s="14">
        <v>29.37</v>
      </c>
      <c r="I26" s="14"/>
      <c r="J26" s="14">
        <v>32.08</v>
      </c>
      <c r="K26" s="14">
        <v>34.25</v>
      </c>
      <c r="L26" s="14">
        <v>37.770000000000003</v>
      </c>
      <c r="M26" s="54"/>
      <c r="N26" s="14">
        <v>28.262808602</v>
      </c>
      <c r="O26" s="31">
        <v>37.491740149999998</v>
      </c>
      <c r="P26" s="31" t="s">
        <v>26</v>
      </c>
      <c r="Q26" s="17" t="s">
        <v>26</v>
      </c>
      <c r="R26" s="38" t="s">
        <v>559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3</v>
      </c>
      <c r="F27" s="15">
        <v>63.92</v>
      </c>
      <c r="G27" s="15">
        <v>59.33</v>
      </c>
      <c r="H27" s="15">
        <v>54.74</v>
      </c>
      <c r="I27" s="14"/>
      <c r="J27" s="15">
        <v>64.599999999999994</v>
      </c>
      <c r="K27" s="15">
        <v>73.77</v>
      </c>
      <c r="L27" s="15">
        <v>88.61</v>
      </c>
      <c r="M27" s="54"/>
      <c r="N27" s="15">
        <v>43.396287076999997</v>
      </c>
      <c r="O27" s="15">
        <v>44.091960923999999</v>
      </c>
      <c r="P27" s="15" t="s">
        <v>27</v>
      </c>
      <c r="Q27" s="16" t="s">
        <v>26</v>
      </c>
      <c r="R27" s="37" t="s">
        <v>560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0</v>
      </c>
      <c r="F28" s="14">
        <v>15.14</v>
      </c>
      <c r="G28" s="14">
        <v>14.43</v>
      </c>
      <c r="H28" s="14">
        <v>13.73</v>
      </c>
      <c r="I28" s="14"/>
      <c r="J28" s="14">
        <v>15.36</v>
      </c>
      <c r="K28" s="14">
        <v>16.760000000000002</v>
      </c>
      <c r="L28" s="14">
        <v>19.03</v>
      </c>
      <c r="M28" s="54"/>
      <c r="N28" s="14">
        <v>40.594526373000001</v>
      </c>
      <c r="O28" s="31">
        <v>422.1090241</v>
      </c>
      <c r="P28" s="31" t="s">
        <v>26</v>
      </c>
      <c r="Q28" s="17" t="s">
        <v>26</v>
      </c>
      <c r="R28" s="38" t="s">
        <v>561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1</v>
      </c>
      <c r="F29" s="15">
        <v>5.01</v>
      </c>
      <c r="G29" s="15">
        <v>4.29</v>
      </c>
      <c r="H29" s="15">
        <v>3.58</v>
      </c>
      <c r="I29" s="14"/>
      <c r="J29" s="15">
        <v>5.32</v>
      </c>
      <c r="K29" s="15">
        <v>6.74</v>
      </c>
      <c r="L29" s="15">
        <v>9.0500000000000007</v>
      </c>
      <c r="M29" s="54"/>
      <c r="N29" s="15">
        <v>49.933320160000001</v>
      </c>
      <c r="O29" s="15">
        <v>7.2428116999999999</v>
      </c>
      <c r="P29" s="15" t="s">
        <v>26</v>
      </c>
      <c r="Q29" s="16" t="s">
        <v>26</v>
      </c>
      <c r="R29" s="37" t="s">
        <v>562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1</v>
      </c>
      <c r="F30" s="14">
        <v>2.79</v>
      </c>
      <c r="G30" s="14">
        <v>2.3199999999999998</v>
      </c>
      <c r="H30" s="14">
        <v>1.85</v>
      </c>
      <c r="I30" s="14"/>
      <c r="J30" s="14">
        <v>2.92</v>
      </c>
      <c r="K30" s="14">
        <v>3.85</v>
      </c>
      <c r="L30" s="14">
        <v>5.36</v>
      </c>
      <c r="M30" s="54"/>
      <c r="N30" s="14">
        <v>44.556921224</v>
      </c>
      <c r="O30" s="31">
        <v>18.021150900000002</v>
      </c>
      <c r="P30" s="31" t="s">
        <v>26</v>
      </c>
      <c r="Q30" s="17" t="s">
        <v>26</v>
      </c>
      <c r="R30" s="38" t="s">
        <v>563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52</v>
      </c>
      <c r="D31" s="16" t="s">
        <v>53</v>
      </c>
      <c r="E31" s="16">
        <v>7</v>
      </c>
      <c r="F31" s="15">
        <v>88.17</v>
      </c>
      <c r="G31" s="15">
        <v>82.43</v>
      </c>
      <c r="H31" s="15">
        <v>76.69</v>
      </c>
      <c r="I31" s="14"/>
      <c r="J31" s="15">
        <v>89.4</v>
      </c>
      <c r="K31" s="15">
        <v>100.87</v>
      </c>
      <c r="L31" s="15">
        <v>119.44</v>
      </c>
      <c r="M31" s="54"/>
      <c r="N31" s="15">
        <v>71.634780624000001</v>
      </c>
      <c r="O31" s="15">
        <v>26.017840550000003</v>
      </c>
      <c r="P31" s="15" t="s">
        <v>27</v>
      </c>
      <c r="Q31" s="16" t="s">
        <v>27</v>
      </c>
      <c r="R31" s="37" t="s">
        <v>564</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54</v>
      </c>
      <c r="D32" s="17" t="s">
        <v>55</v>
      </c>
      <c r="E32" s="17">
        <v>1</v>
      </c>
      <c r="F32" s="14">
        <v>3.85</v>
      </c>
      <c r="G32" s="14">
        <v>3.2</v>
      </c>
      <c r="H32" s="14">
        <v>2.5499999999999998</v>
      </c>
      <c r="I32" s="14"/>
      <c r="J32" s="14">
        <v>4.2</v>
      </c>
      <c r="K32" s="14">
        <v>5.49</v>
      </c>
      <c r="L32" s="14">
        <v>7.58</v>
      </c>
      <c r="M32" s="54"/>
      <c r="N32" s="14">
        <v>43.918657973000002</v>
      </c>
      <c r="O32" s="31">
        <v>5.0970500000000003</v>
      </c>
      <c r="P32" s="31" t="s">
        <v>26</v>
      </c>
      <c r="Q32" s="17" t="s">
        <v>26</v>
      </c>
      <c r="R32" s="38" t="s">
        <v>565</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465</v>
      </c>
      <c r="D33" s="16" t="s">
        <v>466</v>
      </c>
      <c r="E33" s="16">
        <v>10</v>
      </c>
      <c r="F33" s="15">
        <v>164.65</v>
      </c>
      <c r="G33" s="15">
        <v>150.03</v>
      </c>
      <c r="H33" s="15">
        <v>135.41</v>
      </c>
      <c r="I33" s="14"/>
      <c r="J33" s="15">
        <v>169.4</v>
      </c>
      <c r="K33" s="15">
        <v>198.63</v>
      </c>
      <c r="L33" s="15">
        <v>245.94</v>
      </c>
      <c r="M33" s="54"/>
      <c r="N33" s="15">
        <v>70.254613633999995</v>
      </c>
      <c r="O33" s="15">
        <v>6.2239409045</v>
      </c>
      <c r="P33" s="15" t="s">
        <v>27</v>
      </c>
      <c r="Q33" s="16" t="s">
        <v>27</v>
      </c>
      <c r="R33" s="37" t="s">
        <v>566</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7</v>
      </c>
      <c r="F34" s="14">
        <v>10.19</v>
      </c>
      <c r="G34" s="14">
        <v>9.27</v>
      </c>
      <c r="H34" s="14">
        <v>8.36</v>
      </c>
      <c r="I34" s="14"/>
      <c r="J34" s="14">
        <v>10.55</v>
      </c>
      <c r="K34" s="14">
        <v>12.37</v>
      </c>
      <c r="L34" s="14">
        <v>15.33</v>
      </c>
      <c r="M34" s="54"/>
      <c r="N34" s="14">
        <v>62.848010096000003</v>
      </c>
      <c r="O34" s="31">
        <v>118.64716625</v>
      </c>
      <c r="P34" s="31" t="s">
        <v>27</v>
      </c>
      <c r="Q34" s="17" t="s">
        <v>27</v>
      </c>
      <c r="R34" s="38" t="s">
        <v>567</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3</v>
      </c>
      <c r="F35" s="15">
        <v>135.52000000000001</v>
      </c>
      <c r="G35" s="15">
        <v>111.16</v>
      </c>
      <c r="H35" s="15">
        <v>86.8</v>
      </c>
      <c r="I35" s="14"/>
      <c r="J35" s="15">
        <v>139.94999999999999</v>
      </c>
      <c r="K35" s="15">
        <v>188.66</v>
      </c>
      <c r="L35" s="15">
        <v>267.5</v>
      </c>
      <c r="M35" s="54"/>
      <c r="N35" s="15">
        <v>36.320658018000003</v>
      </c>
      <c r="O35" s="15">
        <v>132.83859034</v>
      </c>
      <c r="P35" s="15" t="s">
        <v>27</v>
      </c>
      <c r="Q35" s="16" t="s">
        <v>26</v>
      </c>
      <c r="R35" s="37" t="s">
        <v>568</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60</v>
      </c>
      <c r="D36" s="17" t="s">
        <v>61</v>
      </c>
      <c r="E36" s="17">
        <v>7</v>
      </c>
      <c r="F36" s="14">
        <v>12.42</v>
      </c>
      <c r="G36" s="14">
        <v>11.47</v>
      </c>
      <c r="H36" s="14">
        <v>10.53</v>
      </c>
      <c r="I36" s="14"/>
      <c r="J36" s="14">
        <v>12.86</v>
      </c>
      <c r="K36" s="14">
        <v>14.74</v>
      </c>
      <c r="L36" s="14">
        <v>17.79</v>
      </c>
      <c r="M36" s="54"/>
      <c r="N36" s="14">
        <v>60.436283211000003</v>
      </c>
      <c r="O36" s="31">
        <v>36.851522199999998</v>
      </c>
      <c r="P36" s="31" t="s">
        <v>27</v>
      </c>
      <c r="Q36" s="17" t="s">
        <v>27</v>
      </c>
      <c r="R36" s="38" t="s">
        <v>569</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63</v>
      </c>
      <c r="E37" s="16">
        <v>0</v>
      </c>
      <c r="F37" s="15">
        <v>53.75</v>
      </c>
      <c r="G37" s="15">
        <v>51.08</v>
      </c>
      <c r="H37" s="15">
        <v>48.41</v>
      </c>
      <c r="I37" s="14"/>
      <c r="J37" s="15">
        <v>54.76</v>
      </c>
      <c r="K37" s="15">
        <v>60.09</v>
      </c>
      <c r="L37" s="15">
        <v>68.72</v>
      </c>
      <c r="M37" s="54"/>
      <c r="N37" s="15">
        <v>47.949614736999997</v>
      </c>
      <c r="O37" s="15">
        <v>730.26107085000001</v>
      </c>
      <c r="P37" s="15" t="s">
        <v>26</v>
      </c>
      <c r="Q37" s="16" t="s">
        <v>26</v>
      </c>
      <c r="R37" s="37" t="s">
        <v>570</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64</v>
      </c>
      <c r="E38" s="17">
        <v>2</v>
      </c>
      <c r="F38" s="14">
        <v>54.05</v>
      </c>
      <c r="G38" s="14">
        <v>51.17</v>
      </c>
      <c r="H38" s="14">
        <v>48.29</v>
      </c>
      <c r="I38" s="14"/>
      <c r="J38" s="14">
        <v>54.86</v>
      </c>
      <c r="K38" s="14">
        <v>60.61</v>
      </c>
      <c r="L38" s="14">
        <v>69.930000000000007</v>
      </c>
      <c r="M38" s="54"/>
      <c r="N38" s="14">
        <v>50.133646202000001</v>
      </c>
      <c r="O38" s="31">
        <v>137.65225339999998</v>
      </c>
      <c r="P38" s="31" t="s">
        <v>26</v>
      </c>
      <c r="Q38" s="17" t="s">
        <v>26</v>
      </c>
      <c r="R38" s="38" t="s">
        <v>571</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66</v>
      </c>
      <c r="E39" s="16">
        <v>3</v>
      </c>
      <c r="F39" s="15">
        <v>6.58</v>
      </c>
      <c r="G39" s="15">
        <v>2.3199999999999998</v>
      </c>
      <c r="H39" s="15">
        <v>-1.92</v>
      </c>
      <c r="I39" s="14"/>
      <c r="J39" s="15">
        <v>7.3</v>
      </c>
      <c r="K39" s="15">
        <v>15.8</v>
      </c>
      <c r="L39" s="15">
        <v>29.57</v>
      </c>
      <c r="M39" s="54"/>
      <c r="N39" s="15">
        <v>43.917012257000003</v>
      </c>
      <c r="O39" s="15">
        <v>8.2426658499999998</v>
      </c>
      <c r="P39" s="15" t="s">
        <v>27</v>
      </c>
      <c r="Q39" s="16" t="s">
        <v>26</v>
      </c>
      <c r="R39" s="37" t="s">
        <v>572</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516</v>
      </c>
      <c r="E40" s="17">
        <v>0</v>
      </c>
      <c r="F40" s="14">
        <v>1.1299999999999999</v>
      </c>
      <c r="G40" s="14">
        <v>0.6</v>
      </c>
      <c r="H40" s="14">
        <v>0.08</v>
      </c>
      <c r="I40" s="14"/>
      <c r="J40" s="14">
        <v>1.21</v>
      </c>
      <c r="K40" s="14">
        <v>2.25</v>
      </c>
      <c r="L40" s="14">
        <v>3.94</v>
      </c>
      <c r="M40" s="54"/>
      <c r="N40" s="14">
        <v>30.244203074000001</v>
      </c>
      <c r="O40" s="31">
        <v>3.0632728999999999</v>
      </c>
      <c r="P40" s="31" t="s">
        <v>26</v>
      </c>
      <c r="Q40" s="17" t="s">
        <v>26</v>
      </c>
      <c r="R40" s="38" t="s">
        <v>573</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483</v>
      </c>
      <c r="D41" s="16" t="s">
        <v>484</v>
      </c>
      <c r="E41" s="16">
        <v>3</v>
      </c>
      <c r="F41" s="15">
        <v>16.25</v>
      </c>
      <c r="G41" s="15">
        <v>13.08</v>
      </c>
      <c r="H41" s="15">
        <v>9.92</v>
      </c>
      <c r="I41" s="14"/>
      <c r="J41" s="15">
        <v>17.87</v>
      </c>
      <c r="K41" s="15">
        <v>24.19</v>
      </c>
      <c r="L41" s="15">
        <v>34.42</v>
      </c>
      <c r="M41" s="54"/>
      <c r="N41" s="15">
        <v>51.625337395999999</v>
      </c>
      <c r="O41" s="15">
        <v>2.1479315000000003</v>
      </c>
      <c r="P41" s="15" t="s">
        <v>26</v>
      </c>
      <c r="Q41" s="16" t="s">
        <v>26</v>
      </c>
      <c r="R41" s="37" t="s">
        <v>574</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67</v>
      </c>
      <c r="D42" s="17" t="s">
        <v>68</v>
      </c>
      <c r="E42" s="17">
        <v>1</v>
      </c>
      <c r="F42" s="14">
        <v>15.44</v>
      </c>
      <c r="G42" s="14">
        <v>13.36</v>
      </c>
      <c r="H42" s="14">
        <v>11.29</v>
      </c>
      <c r="I42" s="14"/>
      <c r="J42" s="14">
        <v>16.22</v>
      </c>
      <c r="K42" s="14">
        <v>20.36</v>
      </c>
      <c r="L42" s="14">
        <v>27.07</v>
      </c>
      <c r="M42" s="54"/>
      <c r="N42" s="14">
        <v>50.735635311999999</v>
      </c>
      <c r="O42" s="31">
        <v>59.383471950000001</v>
      </c>
      <c r="P42" s="31" t="s">
        <v>26</v>
      </c>
      <c r="Q42" s="17" t="s">
        <v>26</v>
      </c>
      <c r="R42" s="38" t="s">
        <v>575</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69</v>
      </c>
      <c r="D43" s="16" t="s">
        <v>70</v>
      </c>
      <c r="E43" s="16">
        <v>7</v>
      </c>
      <c r="F43" s="15">
        <v>17.62</v>
      </c>
      <c r="G43" s="15">
        <v>16.170000000000002</v>
      </c>
      <c r="H43" s="15">
        <v>14.73</v>
      </c>
      <c r="I43" s="14"/>
      <c r="J43" s="15">
        <v>18.489999999999998</v>
      </c>
      <c r="K43" s="15">
        <v>21.37</v>
      </c>
      <c r="L43" s="15">
        <v>26.03</v>
      </c>
      <c r="M43" s="54"/>
      <c r="N43" s="15">
        <v>58.313784106999996</v>
      </c>
      <c r="O43" s="15">
        <v>784.42581710000002</v>
      </c>
      <c r="P43" s="15" t="s">
        <v>27</v>
      </c>
      <c r="Q43" s="16" t="s">
        <v>27</v>
      </c>
      <c r="R43" s="37" t="s">
        <v>576</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71</v>
      </c>
      <c r="D44" s="17" t="s">
        <v>72</v>
      </c>
      <c r="E44" s="17">
        <v>9</v>
      </c>
      <c r="F44" s="14">
        <v>5.84</v>
      </c>
      <c r="G44" s="14">
        <v>5.37</v>
      </c>
      <c r="H44" s="14">
        <v>4.91</v>
      </c>
      <c r="I44" s="14"/>
      <c r="J44" s="14">
        <v>6.22</v>
      </c>
      <c r="K44" s="14">
        <v>7.14</v>
      </c>
      <c r="L44" s="14">
        <v>8.6300000000000008</v>
      </c>
      <c r="M44" s="54"/>
      <c r="N44" s="14">
        <v>54.774044068000002</v>
      </c>
      <c r="O44" s="31">
        <v>8.9311933999999997</v>
      </c>
      <c r="P44" s="31" t="s">
        <v>27</v>
      </c>
      <c r="Q44" s="17" t="s">
        <v>27</v>
      </c>
      <c r="R44" s="38" t="s">
        <v>577</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578</v>
      </c>
      <c r="D45" s="16" t="s">
        <v>579</v>
      </c>
      <c r="E45" s="16">
        <v>3</v>
      </c>
      <c r="F45" s="15">
        <v>72.239999999999995</v>
      </c>
      <c r="G45" s="15">
        <v>65.61</v>
      </c>
      <c r="H45" s="15">
        <v>58.99</v>
      </c>
      <c r="I45" s="14"/>
      <c r="J45" s="15">
        <v>73.98</v>
      </c>
      <c r="K45" s="15">
        <v>87.22</v>
      </c>
      <c r="L45" s="15">
        <v>108.64</v>
      </c>
      <c r="M45" s="54"/>
      <c r="N45" s="15">
        <v>30.799439229000001</v>
      </c>
      <c r="O45" s="15">
        <v>1.8787849355000001</v>
      </c>
      <c r="P45" s="15" t="s">
        <v>27</v>
      </c>
      <c r="Q45" s="16" t="s">
        <v>26</v>
      </c>
      <c r="R45" s="37" t="s">
        <v>580</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73</v>
      </c>
      <c r="D46" s="17" t="s">
        <v>74</v>
      </c>
      <c r="E46" s="17">
        <v>9</v>
      </c>
      <c r="F46" s="14">
        <v>14.99</v>
      </c>
      <c r="G46" s="14">
        <v>14.1</v>
      </c>
      <c r="H46" s="14">
        <v>13.21</v>
      </c>
      <c r="I46" s="14"/>
      <c r="J46" s="14">
        <v>15.7</v>
      </c>
      <c r="K46" s="14">
        <v>17.47</v>
      </c>
      <c r="L46" s="14">
        <v>20.329999999999998</v>
      </c>
      <c r="M46" s="54"/>
      <c r="N46" s="14">
        <v>62.984619782000003</v>
      </c>
      <c r="O46" s="31">
        <v>47.213598149999996</v>
      </c>
      <c r="P46" s="31" t="s">
        <v>27</v>
      </c>
      <c r="Q46" s="17" t="s">
        <v>27</v>
      </c>
      <c r="R46" s="38" t="s">
        <v>581</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75</v>
      </c>
      <c r="D47" s="16" t="s">
        <v>76</v>
      </c>
      <c r="E47" s="16">
        <v>3</v>
      </c>
      <c r="F47" s="15">
        <v>38.36</v>
      </c>
      <c r="G47" s="15">
        <v>35.19</v>
      </c>
      <c r="H47" s="15">
        <v>32.03</v>
      </c>
      <c r="I47" s="14"/>
      <c r="J47" s="15">
        <v>38.96</v>
      </c>
      <c r="K47" s="15">
        <v>45.28</v>
      </c>
      <c r="L47" s="15">
        <v>55.5</v>
      </c>
      <c r="M47" s="54"/>
      <c r="N47" s="15">
        <v>34.330375105999998</v>
      </c>
      <c r="O47" s="15">
        <v>261.26200829999999</v>
      </c>
      <c r="P47" s="15" t="s">
        <v>27</v>
      </c>
      <c r="Q47" s="16" t="s">
        <v>26</v>
      </c>
      <c r="R47" s="37" t="s">
        <v>582</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77</v>
      </c>
      <c r="D48" s="17" t="s">
        <v>78</v>
      </c>
      <c r="E48" s="17">
        <v>7</v>
      </c>
      <c r="F48" s="14">
        <v>27</v>
      </c>
      <c r="G48" s="14">
        <v>24.93</v>
      </c>
      <c r="H48" s="14">
        <v>22.87</v>
      </c>
      <c r="I48" s="14"/>
      <c r="J48" s="14">
        <v>28.68</v>
      </c>
      <c r="K48" s="14">
        <v>32.799999999999997</v>
      </c>
      <c r="L48" s="14">
        <v>39.479999999999997</v>
      </c>
      <c r="M48" s="54"/>
      <c r="N48" s="14">
        <v>56.815807958000001</v>
      </c>
      <c r="O48" s="31">
        <v>18.616782100000002</v>
      </c>
      <c r="P48" s="31" t="s">
        <v>27</v>
      </c>
      <c r="Q48" s="17" t="s">
        <v>27</v>
      </c>
      <c r="R48" s="38" t="s">
        <v>583</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79</v>
      </c>
      <c r="D49" s="16" t="s">
        <v>80</v>
      </c>
      <c r="E49" s="16">
        <v>4</v>
      </c>
      <c r="F49" s="15">
        <v>130.44999999999999</v>
      </c>
      <c r="G49" s="15">
        <v>124.37</v>
      </c>
      <c r="H49" s="15">
        <v>118.3</v>
      </c>
      <c r="I49" s="14"/>
      <c r="J49" s="15">
        <v>132.09</v>
      </c>
      <c r="K49" s="15">
        <v>144.22999999999999</v>
      </c>
      <c r="L49" s="15">
        <v>163.89</v>
      </c>
      <c r="M49" s="54"/>
      <c r="N49" s="15">
        <v>49.582521644000003</v>
      </c>
      <c r="O49" s="15">
        <v>4.4379377010000001</v>
      </c>
      <c r="P49" s="15" t="s">
        <v>27</v>
      </c>
      <c r="Q49" s="16" t="s">
        <v>26</v>
      </c>
      <c r="R49" s="37" t="s">
        <v>584</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82</v>
      </c>
      <c r="E50" s="17">
        <v>9</v>
      </c>
      <c r="F50" s="14">
        <v>10.119999999999999</v>
      </c>
      <c r="G50" s="14">
        <v>9.18</v>
      </c>
      <c r="H50" s="14">
        <v>8.25</v>
      </c>
      <c r="I50" s="14"/>
      <c r="J50" s="14">
        <v>10.96</v>
      </c>
      <c r="K50" s="14">
        <v>12.82</v>
      </c>
      <c r="L50" s="14">
        <v>15.85</v>
      </c>
      <c r="M50" s="54"/>
      <c r="N50" s="14">
        <v>57.310645698999998</v>
      </c>
      <c r="O50" s="31">
        <v>2.8108346499999999</v>
      </c>
      <c r="P50" s="31" t="s">
        <v>27</v>
      </c>
      <c r="Q50" s="17" t="s">
        <v>27</v>
      </c>
      <c r="R50" s="38" t="s">
        <v>585</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83</v>
      </c>
      <c r="D51" s="16" t="s">
        <v>84</v>
      </c>
      <c r="E51" s="16">
        <v>7</v>
      </c>
      <c r="F51" s="15">
        <v>7.7</v>
      </c>
      <c r="G51" s="15">
        <v>6.68</v>
      </c>
      <c r="H51" s="15">
        <v>5.66</v>
      </c>
      <c r="I51" s="14"/>
      <c r="J51" s="15">
        <v>8.23</v>
      </c>
      <c r="K51" s="15">
        <v>10.26</v>
      </c>
      <c r="L51" s="15">
        <v>13.56</v>
      </c>
      <c r="M51" s="54"/>
      <c r="N51" s="15">
        <v>53.720406279000002</v>
      </c>
      <c r="O51" s="15">
        <v>6.3580398999999996</v>
      </c>
      <c r="P51" s="15" t="s">
        <v>27</v>
      </c>
      <c r="Q51" s="16" t="s">
        <v>27</v>
      </c>
      <c r="R51" s="37" t="s">
        <v>586</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85</v>
      </c>
      <c r="D52" s="17" t="s">
        <v>86</v>
      </c>
      <c r="E52" s="17">
        <v>4</v>
      </c>
      <c r="F52" s="14">
        <v>14.33</v>
      </c>
      <c r="G52" s="14">
        <v>12.9</v>
      </c>
      <c r="H52" s="14">
        <v>11.47</v>
      </c>
      <c r="I52" s="14"/>
      <c r="J52" s="14">
        <v>14.93</v>
      </c>
      <c r="K52" s="14">
        <v>17.78</v>
      </c>
      <c r="L52" s="14">
        <v>22.41</v>
      </c>
      <c r="M52" s="54"/>
      <c r="N52" s="14">
        <v>54.682893016000001</v>
      </c>
      <c r="O52" s="31">
        <v>4.0849996500000003</v>
      </c>
      <c r="P52" s="31" t="s">
        <v>26</v>
      </c>
      <c r="Q52" s="17" t="s">
        <v>27</v>
      </c>
      <c r="R52" s="38" t="s">
        <v>587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87</v>
      </c>
      <c r="D53" s="16" t="s">
        <v>88</v>
      </c>
      <c r="E53" s="16">
        <v>0</v>
      </c>
      <c r="F53" s="15">
        <v>15.46</v>
      </c>
      <c r="G53" s="15">
        <v>14.58</v>
      </c>
      <c r="H53" s="15">
        <v>13.71</v>
      </c>
      <c r="I53" s="14"/>
      <c r="J53" s="15">
        <v>15.78</v>
      </c>
      <c r="K53" s="15">
        <v>17.52</v>
      </c>
      <c r="L53" s="15">
        <v>20.350000000000001</v>
      </c>
      <c r="M53" s="54"/>
      <c r="N53" s="15">
        <v>44.175549142000001</v>
      </c>
      <c r="O53" s="15">
        <v>128.22737239999998</v>
      </c>
      <c r="P53" s="15" t="s">
        <v>26</v>
      </c>
      <c r="Q53" s="16" t="s">
        <v>26</v>
      </c>
      <c r="R53" s="37" t="s">
        <v>588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87</v>
      </c>
      <c r="D54" s="17" t="s">
        <v>89</v>
      </c>
      <c r="E54" s="17">
        <v>0</v>
      </c>
      <c r="F54" s="14">
        <v>17.54</v>
      </c>
      <c r="G54" s="14">
        <v>16.48</v>
      </c>
      <c r="H54" s="14">
        <v>15.42</v>
      </c>
      <c r="I54" s="14"/>
      <c r="J54" s="14">
        <v>17.88</v>
      </c>
      <c r="K54" s="14">
        <v>19.989999999999998</v>
      </c>
      <c r="L54" s="14">
        <v>23.41</v>
      </c>
      <c r="M54" s="54"/>
      <c r="N54" s="14">
        <v>42.758665577000002</v>
      </c>
      <c r="O54" s="31">
        <v>764.32626645000005</v>
      </c>
      <c r="P54" s="31" t="s">
        <v>26</v>
      </c>
      <c r="Q54" s="17" t="s">
        <v>26</v>
      </c>
      <c r="R54" s="38" t="s">
        <v>589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90</v>
      </c>
      <c r="D55" s="16" t="s">
        <v>91</v>
      </c>
      <c r="E55" s="16">
        <v>3</v>
      </c>
      <c r="F55" s="15">
        <v>20.02</v>
      </c>
      <c r="G55" s="15">
        <v>18.850000000000001</v>
      </c>
      <c r="H55" s="15">
        <v>17.68</v>
      </c>
      <c r="I55" s="14"/>
      <c r="J55" s="15">
        <v>20.64</v>
      </c>
      <c r="K55" s="15">
        <v>22.97</v>
      </c>
      <c r="L55" s="15">
        <v>26.75</v>
      </c>
      <c r="M55" s="54"/>
      <c r="N55" s="15">
        <v>39.388786942000003</v>
      </c>
      <c r="O55" s="15">
        <v>50.463213750000001</v>
      </c>
      <c r="P55" s="15" t="s">
        <v>26</v>
      </c>
      <c r="Q55" s="16" t="s">
        <v>26</v>
      </c>
      <c r="R55" s="37" t="s">
        <v>590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92</v>
      </c>
      <c r="D56" s="17" t="s">
        <v>93</v>
      </c>
      <c r="E56" s="17">
        <v>0</v>
      </c>
      <c r="F56" s="14">
        <v>13.15</v>
      </c>
      <c r="G56" s="14">
        <v>11.88</v>
      </c>
      <c r="H56" s="14">
        <v>10.62</v>
      </c>
      <c r="I56" s="14"/>
      <c r="J56" s="14">
        <v>13.58</v>
      </c>
      <c r="K56" s="14">
        <v>16.100000000000001</v>
      </c>
      <c r="L56" s="14">
        <v>20.18</v>
      </c>
      <c r="M56" s="54"/>
      <c r="N56" s="14">
        <v>25.340340407999999</v>
      </c>
      <c r="O56" s="31">
        <v>119.6470595</v>
      </c>
      <c r="P56" s="31" t="s">
        <v>26</v>
      </c>
      <c r="Q56" s="17" t="s">
        <v>26</v>
      </c>
      <c r="R56" s="38" t="s">
        <v>591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94</v>
      </c>
      <c r="E57" s="16">
        <v>0</v>
      </c>
      <c r="F57" s="15">
        <v>21.18</v>
      </c>
      <c r="G57" s="15">
        <v>19.41</v>
      </c>
      <c r="H57" s="15">
        <v>17.649999999999999</v>
      </c>
      <c r="I57" s="14"/>
      <c r="J57" s="15">
        <v>21.81</v>
      </c>
      <c r="K57" s="15">
        <v>25.33</v>
      </c>
      <c r="L57" s="15">
        <v>31.04</v>
      </c>
      <c r="M57" s="54"/>
      <c r="N57" s="15">
        <v>41.983755961</v>
      </c>
      <c r="O57" s="15">
        <v>844.2704584999999</v>
      </c>
      <c r="P57" s="15" t="s">
        <v>26</v>
      </c>
      <c r="Q57" s="16" t="s">
        <v>26</v>
      </c>
      <c r="R57" s="37" t="s">
        <v>592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95</v>
      </c>
      <c r="D58" s="17" t="s">
        <v>96</v>
      </c>
      <c r="E58" s="17">
        <v>0</v>
      </c>
      <c r="F58" s="14">
        <v>17.649999999999999</v>
      </c>
      <c r="G58" s="14">
        <v>16.97</v>
      </c>
      <c r="H58" s="14">
        <v>16.29</v>
      </c>
      <c r="I58" s="14"/>
      <c r="J58" s="14">
        <v>18.12</v>
      </c>
      <c r="K58" s="14">
        <v>19.47</v>
      </c>
      <c r="L58" s="14">
        <v>21.66</v>
      </c>
      <c r="M58" s="54"/>
      <c r="N58" s="14">
        <v>27.791085520999999</v>
      </c>
      <c r="O58" s="31">
        <v>4.3881600500000006</v>
      </c>
      <c r="P58" s="31" t="s">
        <v>26</v>
      </c>
      <c r="Q58" s="17" t="s">
        <v>26</v>
      </c>
      <c r="R58" s="38" t="s">
        <v>593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97</v>
      </c>
      <c r="D59" s="16" t="s">
        <v>98</v>
      </c>
      <c r="E59" s="16">
        <v>0</v>
      </c>
      <c r="F59" s="15">
        <v>3.84</v>
      </c>
      <c r="G59" s="15">
        <v>1.1100000000000001</v>
      </c>
      <c r="H59" s="15">
        <v>-1.61</v>
      </c>
      <c r="I59" s="14"/>
      <c r="J59" s="15">
        <v>4.0599999999999996</v>
      </c>
      <c r="K59" s="15">
        <v>9.51</v>
      </c>
      <c r="L59" s="15">
        <v>18.34</v>
      </c>
      <c r="M59" s="54"/>
      <c r="N59" s="15">
        <v>30.706885757999999</v>
      </c>
      <c r="O59" s="15">
        <v>24.538619449999999</v>
      </c>
      <c r="P59" s="15" t="s">
        <v>26</v>
      </c>
      <c r="Q59" s="16" t="s">
        <v>26</v>
      </c>
      <c r="R59" s="37" t="s">
        <v>594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99</v>
      </c>
      <c r="D60" s="17" t="s">
        <v>100</v>
      </c>
      <c r="E60" s="17">
        <v>5</v>
      </c>
      <c r="F60" s="14">
        <v>17.38</v>
      </c>
      <c r="G60" s="14">
        <v>15.98</v>
      </c>
      <c r="H60" s="14">
        <v>14.58</v>
      </c>
      <c r="I60" s="14"/>
      <c r="J60" s="14">
        <v>19.2</v>
      </c>
      <c r="K60" s="14">
        <v>21.99</v>
      </c>
      <c r="L60" s="14">
        <v>26.52</v>
      </c>
      <c r="M60" s="54"/>
      <c r="N60" s="14">
        <v>52.400292911999998</v>
      </c>
      <c r="O60" s="31">
        <v>64.112394050000006</v>
      </c>
      <c r="P60" s="31" t="s">
        <v>26</v>
      </c>
      <c r="Q60" s="17" t="s">
        <v>27</v>
      </c>
      <c r="R60" s="38" t="s">
        <v>595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101</v>
      </c>
      <c r="D61" s="16" t="s">
        <v>102</v>
      </c>
      <c r="E61" s="16">
        <v>2</v>
      </c>
      <c r="F61" s="15">
        <v>25.91</v>
      </c>
      <c r="G61" s="15">
        <v>22.54</v>
      </c>
      <c r="H61" s="15">
        <v>19.18</v>
      </c>
      <c r="I61" s="14"/>
      <c r="J61" s="15">
        <v>26.56</v>
      </c>
      <c r="K61" s="15">
        <v>33.28</v>
      </c>
      <c r="L61" s="15">
        <v>44.16</v>
      </c>
      <c r="M61" s="54"/>
      <c r="N61" s="15">
        <v>48.626645977000003</v>
      </c>
      <c r="O61" s="15">
        <v>7.5674627804999997</v>
      </c>
      <c r="P61" s="15" t="s">
        <v>26</v>
      </c>
      <c r="Q61" s="16" t="s">
        <v>26</v>
      </c>
      <c r="R61" s="37" t="s">
        <v>596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103</v>
      </c>
      <c r="D62" s="17" t="s">
        <v>104</v>
      </c>
      <c r="E62" s="17">
        <v>7</v>
      </c>
      <c r="F62" s="14">
        <v>61.72</v>
      </c>
      <c r="G62" s="14">
        <v>56.68</v>
      </c>
      <c r="H62" s="14">
        <v>51.65</v>
      </c>
      <c r="I62" s="14"/>
      <c r="J62" s="14">
        <v>64.319999999999993</v>
      </c>
      <c r="K62" s="14">
        <v>74.38</v>
      </c>
      <c r="L62" s="14">
        <v>90.68</v>
      </c>
      <c r="M62" s="54"/>
      <c r="N62" s="14">
        <v>63.118343205000002</v>
      </c>
      <c r="O62" s="31">
        <v>620.68677255</v>
      </c>
      <c r="P62" s="31" t="s">
        <v>27</v>
      </c>
      <c r="Q62" s="17" t="s">
        <v>27</v>
      </c>
      <c r="R62" s="38" t="s">
        <v>597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105</v>
      </c>
      <c r="D63" s="16" t="s">
        <v>106</v>
      </c>
      <c r="E63" s="16">
        <v>7</v>
      </c>
      <c r="F63" s="15">
        <v>20.079999999999998</v>
      </c>
      <c r="G63" s="15">
        <v>18.47</v>
      </c>
      <c r="H63" s="15">
        <v>16.87</v>
      </c>
      <c r="I63" s="14"/>
      <c r="J63" s="15">
        <v>20.83</v>
      </c>
      <c r="K63" s="15">
        <v>24.03</v>
      </c>
      <c r="L63" s="15">
        <v>29.22</v>
      </c>
      <c r="M63" s="54"/>
      <c r="N63" s="15">
        <v>48.852237981000002</v>
      </c>
      <c r="O63" s="15">
        <v>115.3911772</v>
      </c>
      <c r="P63" s="15" t="s">
        <v>27</v>
      </c>
      <c r="Q63" s="16" t="s">
        <v>27</v>
      </c>
      <c r="R63" s="37" t="s">
        <v>598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107</v>
      </c>
      <c r="D64" s="17" t="s">
        <v>108</v>
      </c>
      <c r="E64" s="17">
        <v>6</v>
      </c>
      <c r="F64" s="14">
        <v>4.97</v>
      </c>
      <c r="G64" s="14">
        <v>4.42</v>
      </c>
      <c r="H64" s="14">
        <v>3.87</v>
      </c>
      <c r="I64" s="14"/>
      <c r="J64" s="14">
        <v>5.38</v>
      </c>
      <c r="K64" s="14">
        <v>6.47</v>
      </c>
      <c r="L64" s="14">
        <v>8.23</v>
      </c>
      <c r="M64" s="54"/>
      <c r="N64" s="14">
        <v>53.777689555000002</v>
      </c>
      <c r="O64" s="31">
        <v>4.9043913000000003</v>
      </c>
      <c r="P64" s="31" t="s">
        <v>26</v>
      </c>
      <c r="Q64" s="17" t="s">
        <v>27</v>
      </c>
      <c r="R64" s="38" t="s">
        <v>599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109</v>
      </c>
      <c r="D65" s="16" t="s">
        <v>110</v>
      </c>
      <c r="E65" s="16">
        <v>7</v>
      </c>
      <c r="F65" s="15">
        <v>0.97</v>
      </c>
      <c r="G65" s="15">
        <v>0.59</v>
      </c>
      <c r="H65" s="15">
        <v>0.22</v>
      </c>
      <c r="I65" s="14"/>
      <c r="J65" s="15">
        <v>1.1100000000000001</v>
      </c>
      <c r="K65" s="15">
        <v>1.85</v>
      </c>
      <c r="L65" s="15">
        <v>3.05</v>
      </c>
      <c r="M65" s="54"/>
      <c r="N65" s="15">
        <v>72.931214855999997</v>
      </c>
      <c r="O65" s="15">
        <v>11.559514800000001</v>
      </c>
      <c r="P65" s="15" t="s">
        <v>26</v>
      </c>
      <c r="Q65" s="16" t="s">
        <v>27</v>
      </c>
      <c r="R65" s="37" t="s">
        <v>600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111</v>
      </c>
      <c r="D66" s="17" t="s">
        <v>112</v>
      </c>
      <c r="E66" s="17">
        <v>3</v>
      </c>
      <c r="F66" s="14">
        <v>11.16</v>
      </c>
      <c r="G66" s="14">
        <v>10.95</v>
      </c>
      <c r="H66" s="14">
        <v>10.74</v>
      </c>
      <c r="I66" s="14"/>
      <c r="J66" s="14">
        <v>11.23</v>
      </c>
      <c r="K66" s="14">
        <v>11.64</v>
      </c>
      <c r="L66" s="14">
        <v>12.31</v>
      </c>
      <c r="M66" s="54"/>
      <c r="N66" s="14">
        <v>40.797674282000003</v>
      </c>
      <c r="O66" s="31">
        <v>22.719236300000002</v>
      </c>
      <c r="P66" s="31" t="s">
        <v>27</v>
      </c>
      <c r="Q66" s="17" t="s">
        <v>26</v>
      </c>
      <c r="R66" s="38" t="s">
        <v>601</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113</v>
      </c>
      <c r="D67" s="16" t="s">
        <v>114</v>
      </c>
      <c r="E67" s="16">
        <v>6</v>
      </c>
      <c r="F67" s="15">
        <v>9.07</v>
      </c>
      <c r="G67" s="15">
        <v>7.63</v>
      </c>
      <c r="H67" s="15">
        <v>6.19</v>
      </c>
      <c r="I67" s="14"/>
      <c r="J67" s="15">
        <v>9.75</v>
      </c>
      <c r="K67" s="15">
        <v>12.62</v>
      </c>
      <c r="L67" s="15">
        <v>17.28</v>
      </c>
      <c r="M67" s="54"/>
      <c r="N67" s="15">
        <v>59.969978372999996</v>
      </c>
      <c r="O67" s="15">
        <v>83.909373049999999</v>
      </c>
      <c r="P67" s="15" t="s">
        <v>26</v>
      </c>
      <c r="Q67" s="16" t="s">
        <v>27</v>
      </c>
      <c r="R67" s="37" t="s">
        <v>602</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115</v>
      </c>
      <c r="D68" s="17" t="s">
        <v>487</v>
      </c>
      <c r="E68" s="17">
        <v>3</v>
      </c>
      <c r="F68" s="14">
        <v>16.34</v>
      </c>
      <c r="G68" s="14">
        <v>15.37</v>
      </c>
      <c r="H68" s="14">
        <v>14.41</v>
      </c>
      <c r="I68" s="14"/>
      <c r="J68" s="14">
        <v>16.7</v>
      </c>
      <c r="K68" s="14">
        <v>18.62</v>
      </c>
      <c r="L68" s="14">
        <v>21.72</v>
      </c>
      <c r="M68" s="54"/>
      <c r="N68" s="14">
        <v>38.817820738999998</v>
      </c>
      <c r="O68" s="31">
        <v>2.5373609499999996</v>
      </c>
      <c r="P68" s="31" t="s">
        <v>27</v>
      </c>
      <c r="Q68" s="17" t="s">
        <v>26</v>
      </c>
      <c r="R68" s="38" t="s">
        <v>603</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115</v>
      </c>
      <c r="D69" s="16" t="s">
        <v>116</v>
      </c>
      <c r="E69" s="16">
        <v>0</v>
      </c>
      <c r="F69" s="15">
        <v>10.73</v>
      </c>
      <c r="G69" s="15">
        <v>10.14</v>
      </c>
      <c r="H69" s="15">
        <v>9.5500000000000007</v>
      </c>
      <c r="I69" s="14"/>
      <c r="J69" s="15">
        <v>10.88</v>
      </c>
      <c r="K69" s="15">
        <v>12.05</v>
      </c>
      <c r="L69" s="15">
        <v>13.96</v>
      </c>
      <c r="M69" s="54"/>
      <c r="N69" s="15">
        <v>40.921624020000003</v>
      </c>
      <c r="O69" s="15">
        <v>179.86857424999999</v>
      </c>
      <c r="P69" s="15" t="s">
        <v>26</v>
      </c>
      <c r="Q69" s="16" t="s">
        <v>26</v>
      </c>
      <c r="R69" s="37" t="s">
        <v>604</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605</v>
      </c>
      <c r="D70" s="17" t="s">
        <v>606</v>
      </c>
      <c r="E70" s="17">
        <v>6</v>
      </c>
      <c r="F70" s="14">
        <v>106.4</v>
      </c>
      <c r="G70" s="14">
        <v>97.83</v>
      </c>
      <c r="H70" s="14">
        <v>89.27</v>
      </c>
      <c r="I70" s="14"/>
      <c r="J70" s="14">
        <v>108.59</v>
      </c>
      <c r="K70" s="14">
        <v>125.71</v>
      </c>
      <c r="L70" s="14">
        <v>153.41999999999999</v>
      </c>
      <c r="M70" s="54"/>
      <c r="N70" s="14">
        <v>52.785053159999997</v>
      </c>
      <c r="O70" s="31">
        <v>1.0431925965</v>
      </c>
      <c r="P70" s="31" t="s">
        <v>27</v>
      </c>
      <c r="Q70" s="17" t="s">
        <v>26</v>
      </c>
      <c r="R70" s="38" t="s">
        <v>607</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491</v>
      </c>
      <c r="D71" s="16" t="s">
        <v>492</v>
      </c>
      <c r="E71" s="16">
        <v>10</v>
      </c>
      <c r="F71" s="15">
        <v>98</v>
      </c>
      <c r="G71" s="15">
        <v>83.27</v>
      </c>
      <c r="H71" s="15">
        <v>68.540000000000006</v>
      </c>
      <c r="I71" s="14"/>
      <c r="J71" s="15">
        <v>105.5</v>
      </c>
      <c r="K71" s="15">
        <v>134.94999999999999</v>
      </c>
      <c r="L71" s="15">
        <v>182.61</v>
      </c>
      <c r="M71" s="54"/>
      <c r="N71" s="15">
        <v>67.613088422999994</v>
      </c>
      <c r="O71" s="15">
        <v>3.2571404590000004</v>
      </c>
      <c r="P71" s="15" t="s">
        <v>27</v>
      </c>
      <c r="Q71" s="16" t="s">
        <v>27</v>
      </c>
      <c r="R71" s="37" t="s">
        <v>608</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477</v>
      </c>
      <c r="D72" s="17" t="s">
        <v>478</v>
      </c>
      <c r="E72" s="17">
        <v>9</v>
      </c>
      <c r="F72" s="14">
        <v>75.63</v>
      </c>
      <c r="G72" s="14">
        <v>70.959999999999994</v>
      </c>
      <c r="H72" s="14">
        <v>66.3</v>
      </c>
      <c r="I72" s="14"/>
      <c r="J72" s="14">
        <v>77.44</v>
      </c>
      <c r="K72" s="14">
        <v>86.76</v>
      </c>
      <c r="L72" s="14">
        <v>101.84</v>
      </c>
      <c r="M72" s="54"/>
      <c r="N72" s="14">
        <v>55.829000448000002</v>
      </c>
      <c r="O72" s="31">
        <v>2.4390807875</v>
      </c>
      <c r="P72" s="31" t="s">
        <v>27</v>
      </c>
      <c r="Q72" s="17" t="s">
        <v>27</v>
      </c>
      <c r="R72" s="38" t="s">
        <v>609</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117</v>
      </c>
      <c r="D73" s="16" t="s">
        <v>118</v>
      </c>
      <c r="E73" s="16">
        <v>0</v>
      </c>
      <c r="F73" s="15">
        <v>2.08</v>
      </c>
      <c r="G73" s="15">
        <v>1.88</v>
      </c>
      <c r="H73" s="15">
        <v>1.69</v>
      </c>
      <c r="I73" s="14"/>
      <c r="J73" s="15">
        <v>2.15</v>
      </c>
      <c r="K73" s="15">
        <v>2.5299999999999998</v>
      </c>
      <c r="L73" s="15">
        <v>3.16</v>
      </c>
      <c r="M73" s="54"/>
      <c r="N73" s="15">
        <v>31.753306053999999</v>
      </c>
      <c r="O73" s="15">
        <v>80.797849400000004</v>
      </c>
      <c r="P73" s="15" t="s">
        <v>26</v>
      </c>
      <c r="Q73" s="16" t="s">
        <v>26</v>
      </c>
      <c r="R73" s="37" t="s">
        <v>610</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119</v>
      </c>
      <c r="D74" s="17" t="s">
        <v>120</v>
      </c>
      <c r="E74" s="17">
        <v>7</v>
      </c>
      <c r="F74" s="14">
        <v>39.92</v>
      </c>
      <c r="G74" s="14">
        <v>35.619999999999997</v>
      </c>
      <c r="H74" s="14">
        <v>31.33</v>
      </c>
      <c r="I74" s="14"/>
      <c r="J74" s="14">
        <v>42.54</v>
      </c>
      <c r="K74" s="14">
        <v>51.12</v>
      </c>
      <c r="L74" s="14">
        <v>65.010000000000005</v>
      </c>
      <c r="M74" s="54"/>
      <c r="N74" s="14">
        <v>57.131797335000002</v>
      </c>
      <c r="O74" s="31">
        <v>9.0012980174999999</v>
      </c>
      <c r="P74" s="31" t="s">
        <v>27</v>
      </c>
      <c r="Q74" s="17" t="s">
        <v>27</v>
      </c>
      <c r="R74" s="38" t="s">
        <v>611</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121</v>
      </c>
      <c r="D75" s="16" t="s">
        <v>122</v>
      </c>
      <c r="E75" s="16">
        <v>0</v>
      </c>
      <c r="F75" s="15" t="s">
        <v>123</v>
      </c>
      <c r="G75" s="15" t="s">
        <v>123</v>
      </c>
      <c r="H75" s="15" t="s">
        <v>123</v>
      </c>
      <c r="I75" s="14"/>
      <c r="J75" s="15" t="s">
        <v>123</v>
      </c>
      <c r="K75" s="15" t="s">
        <v>123</v>
      </c>
      <c r="L75" s="15" t="s">
        <v>123</v>
      </c>
      <c r="M75" s="54"/>
      <c r="N75" s="15" t="s">
        <v>123</v>
      </c>
      <c r="O75" s="15" t="s">
        <v>123</v>
      </c>
      <c r="P75" s="15" t="s">
        <v>123</v>
      </c>
      <c r="Q75" s="16" t="s">
        <v>123</v>
      </c>
      <c r="R75" s="37" t="s">
        <v>124</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125</v>
      </c>
      <c r="D76" s="17" t="s">
        <v>126</v>
      </c>
      <c r="E76" s="17">
        <v>7</v>
      </c>
      <c r="F76" s="14">
        <v>56.38</v>
      </c>
      <c r="G76" s="14">
        <v>50.6</v>
      </c>
      <c r="H76" s="14">
        <v>44.82</v>
      </c>
      <c r="I76" s="14"/>
      <c r="J76" s="14">
        <v>57.94</v>
      </c>
      <c r="K76" s="14">
        <v>69.489999999999995</v>
      </c>
      <c r="L76" s="14">
        <v>88.18</v>
      </c>
      <c r="M76" s="54"/>
      <c r="N76" s="14">
        <v>48.542918620999998</v>
      </c>
      <c r="O76" s="31">
        <v>222.87486095</v>
      </c>
      <c r="P76" s="31" t="s">
        <v>27</v>
      </c>
      <c r="Q76" s="17" t="s">
        <v>27</v>
      </c>
      <c r="R76" s="38" t="s">
        <v>612</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127</v>
      </c>
      <c r="D77" s="16" t="s">
        <v>128</v>
      </c>
      <c r="E77" s="16">
        <v>4</v>
      </c>
      <c r="F77" s="15">
        <v>15.55</v>
      </c>
      <c r="G77" s="15">
        <v>14.66</v>
      </c>
      <c r="H77" s="15">
        <v>13.78</v>
      </c>
      <c r="I77" s="14"/>
      <c r="J77" s="15">
        <v>15.78</v>
      </c>
      <c r="K77" s="15">
        <v>17.54</v>
      </c>
      <c r="L77" s="15">
        <v>20.39</v>
      </c>
      <c r="M77" s="54"/>
      <c r="N77" s="15">
        <v>47.856437225000001</v>
      </c>
      <c r="O77" s="15">
        <v>291.24394035</v>
      </c>
      <c r="P77" s="15" t="s">
        <v>27</v>
      </c>
      <c r="Q77" s="16" t="s">
        <v>26</v>
      </c>
      <c r="R77" s="37" t="s">
        <v>613</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129</v>
      </c>
      <c r="D78" s="17" t="s">
        <v>130</v>
      </c>
      <c r="E78" s="17">
        <v>1</v>
      </c>
      <c r="F78" s="14">
        <v>3.72</v>
      </c>
      <c r="G78" s="14">
        <v>3.32</v>
      </c>
      <c r="H78" s="14">
        <v>2.92</v>
      </c>
      <c r="I78" s="14"/>
      <c r="J78" s="14">
        <v>3.86</v>
      </c>
      <c r="K78" s="14">
        <v>4.6500000000000004</v>
      </c>
      <c r="L78" s="14">
        <v>5.93</v>
      </c>
      <c r="M78" s="54"/>
      <c r="N78" s="14">
        <v>49.684028189999999</v>
      </c>
      <c r="O78" s="31">
        <v>130.06700175</v>
      </c>
      <c r="P78" s="31" t="s">
        <v>26</v>
      </c>
      <c r="Q78" s="17" t="s">
        <v>26</v>
      </c>
      <c r="R78" s="38" t="s">
        <v>614</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131</v>
      </c>
      <c r="D79" s="16" t="s">
        <v>132</v>
      </c>
      <c r="E79" s="16">
        <v>0</v>
      </c>
      <c r="F79" s="15">
        <v>43.47</v>
      </c>
      <c r="G79" s="15">
        <v>41.1</v>
      </c>
      <c r="H79" s="15">
        <v>38.74</v>
      </c>
      <c r="I79" s="14"/>
      <c r="J79" s="15">
        <v>44.19</v>
      </c>
      <c r="K79" s="15">
        <v>48.91</v>
      </c>
      <c r="L79" s="15">
        <v>56.55</v>
      </c>
      <c r="M79" s="54"/>
      <c r="N79" s="15">
        <v>36.182248172000001</v>
      </c>
      <c r="O79" s="15">
        <v>90.057794550000011</v>
      </c>
      <c r="P79" s="15" t="s">
        <v>26</v>
      </c>
      <c r="Q79" s="16" t="s">
        <v>26</v>
      </c>
      <c r="R79" s="37" t="s">
        <v>615</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467</v>
      </c>
      <c r="D80" s="17" t="s">
        <v>468</v>
      </c>
      <c r="E80" s="17">
        <v>10</v>
      </c>
      <c r="F80" s="14">
        <v>58.03</v>
      </c>
      <c r="G80" s="14">
        <v>50.04</v>
      </c>
      <c r="H80" s="14">
        <v>42.05</v>
      </c>
      <c r="I80" s="14"/>
      <c r="J80" s="14">
        <v>62.35</v>
      </c>
      <c r="K80" s="14">
        <v>78.319999999999993</v>
      </c>
      <c r="L80" s="14">
        <v>104.18</v>
      </c>
      <c r="M80" s="54"/>
      <c r="N80" s="14">
        <v>62.941747313999997</v>
      </c>
      <c r="O80" s="31">
        <v>5.2714987774999997</v>
      </c>
      <c r="P80" s="31" t="s">
        <v>27</v>
      </c>
      <c r="Q80" s="17" t="s">
        <v>27</v>
      </c>
      <c r="R80" s="38" t="s">
        <v>616</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474</v>
      </c>
      <c r="D81" s="16" t="s">
        <v>475</v>
      </c>
      <c r="E81" s="16">
        <v>0</v>
      </c>
      <c r="F81" s="15">
        <v>4.8499999999999996</v>
      </c>
      <c r="G81" s="15">
        <v>4.13</v>
      </c>
      <c r="H81" s="15">
        <v>3.42</v>
      </c>
      <c r="I81" s="14"/>
      <c r="J81" s="15">
        <v>5.17</v>
      </c>
      <c r="K81" s="15">
        <v>6.59</v>
      </c>
      <c r="L81" s="15">
        <v>8.89</v>
      </c>
      <c r="M81" s="54"/>
      <c r="N81" s="15">
        <v>33.446936647999998</v>
      </c>
      <c r="O81" s="15">
        <v>2.0736131999999996</v>
      </c>
      <c r="P81" s="15" t="s">
        <v>26</v>
      </c>
      <c r="Q81" s="16" t="s">
        <v>26</v>
      </c>
      <c r="R81" s="37" t="s">
        <v>617</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133</v>
      </c>
      <c r="D82" s="17" t="s">
        <v>134</v>
      </c>
      <c r="E82" s="17">
        <v>2</v>
      </c>
      <c r="F82" s="14">
        <v>4.84</v>
      </c>
      <c r="G82" s="14">
        <v>3.91</v>
      </c>
      <c r="H82" s="14">
        <v>2.99</v>
      </c>
      <c r="I82" s="14"/>
      <c r="J82" s="14">
        <v>5.05</v>
      </c>
      <c r="K82" s="14">
        <v>6.89</v>
      </c>
      <c r="L82" s="14">
        <v>9.8800000000000008</v>
      </c>
      <c r="M82" s="54"/>
      <c r="N82" s="14">
        <v>25.829040825</v>
      </c>
      <c r="O82" s="31">
        <v>53.890560700000002</v>
      </c>
      <c r="P82" s="31" t="s">
        <v>26</v>
      </c>
      <c r="Q82" s="17" t="s">
        <v>26</v>
      </c>
      <c r="R82" s="38" t="s">
        <v>618</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135</v>
      </c>
      <c r="D83" s="16" t="s">
        <v>136</v>
      </c>
      <c r="E83" s="16">
        <v>2</v>
      </c>
      <c r="F83" s="15">
        <v>27.1</v>
      </c>
      <c r="G83" s="15">
        <v>24.44</v>
      </c>
      <c r="H83" s="15">
        <v>21.79</v>
      </c>
      <c r="I83" s="14"/>
      <c r="J83" s="15">
        <v>27.85</v>
      </c>
      <c r="K83" s="15">
        <v>33.15</v>
      </c>
      <c r="L83" s="15">
        <v>41.75</v>
      </c>
      <c r="M83" s="54"/>
      <c r="N83" s="15">
        <v>26.743157572000001</v>
      </c>
      <c r="O83" s="15">
        <v>124.0957839</v>
      </c>
      <c r="P83" s="15" t="s">
        <v>26</v>
      </c>
      <c r="Q83" s="16" t="s">
        <v>26</v>
      </c>
      <c r="R83" s="37" t="s">
        <v>619</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137</v>
      </c>
      <c r="D84" s="17" t="s">
        <v>138</v>
      </c>
      <c r="E84" s="17">
        <v>2</v>
      </c>
      <c r="F84" s="14">
        <v>1.42</v>
      </c>
      <c r="G84" s="14">
        <v>1.1399999999999999</v>
      </c>
      <c r="H84" s="14">
        <v>0.87</v>
      </c>
      <c r="I84" s="14"/>
      <c r="J84" s="14">
        <v>1.51</v>
      </c>
      <c r="K84" s="14">
        <v>2.0499999999999998</v>
      </c>
      <c r="L84" s="14">
        <v>2.93</v>
      </c>
      <c r="M84" s="54"/>
      <c r="N84" s="14">
        <v>45.029299569999999</v>
      </c>
      <c r="O84" s="31">
        <v>22.824738099999998</v>
      </c>
      <c r="P84" s="31" t="s">
        <v>26</v>
      </c>
      <c r="Q84" s="17" t="s">
        <v>26</v>
      </c>
      <c r="R84" s="38" t="s">
        <v>620</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139</v>
      </c>
      <c r="D85" s="16" t="s">
        <v>140</v>
      </c>
      <c r="E85" s="16">
        <v>7</v>
      </c>
      <c r="F85" s="15">
        <v>26.45</v>
      </c>
      <c r="G85" s="15">
        <v>23.91</v>
      </c>
      <c r="H85" s="15">
        <v>21.38</v>
      </c>
      <c r="I85" s="14"/>
      <c r="J85" s="15">
        <v>27.95</v>
      </c>
      <c r="K85" s="15">
        <v>33.01</v>
      </c>
      <c r="L85" s="15">
        <v>41.2</v>
      </c>
      <c r="M85" s="54"/>
      <c r="N85" s="15">
        <v>55.483240043000002</v>
      </c>
      <c r="O85" s="15">
        <v>214.24280569999999</v>
      </c>
      <c r="P85" s="15" t="s">
        <v>27</v>
      </c>
      <c r="Q85" s="16" t="s">
        <v>27</v>
      </c>
      <c r="R85" s="37" t="s">
        <v>621</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139</v>
      </c>
      <c r="D86" s="17" t="s">
        <v>141</v>
      </c>
      <c r="E86" s="17">
        <v>4</v>
      </c>
      <c r="F86" s="14">
        <v>24.86</v>
      </c>
      <c r="G86" s="14">
        <v>22.32</v>
      </c>
      <c r="H86" s="14">
        <v>19.78</v>
      </c>
      <c r="I86" s="14"/>
      <c r="J86" s="14">
        <v>26.35</v>
      </c>
      <c r="K86" s="14">
        <v>31.42</v>
      </c>
      <c r="L86" s="14">
        <v>39.630000000000003</v>
      </c>
      <c r="M86" s="54"/>
      <c r="N86" s="14">
        <v>52.402504006999997</v>
      </c>
      <c r="O86" s="31">
        <v>7.4469856499999993</v>
      </c>
      <c r="P86" s="31" t="s">
        <v>26</v>
      </c>
      <c r="Q86" s="17" t="s">
        <v>27</v>
      </c>
      <c r="R86" s="38" t="s">
        <v>622</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142</v>
      </c>
      <c r="D87" s="16" t="s">
        <v>143</v>
      </c>
      <c r="E87" s="16">
        <v>7</v>
      </c>
      <c r="F87" s="15">
        <v>3.62</v>
      </c>
      <c r="G87" s="15">
        <v>3.02</v>
      </c>
      <c r="H87" s="15">
        <v>2.42</v>
      </c>
      <c r="I87" s="14"/>
      <c r="J87" s="15">
        <v>3.93</v>
      </c>
      <c r="K87" s="15">
        <v>5.12</v>
      </c>
      <c r="L87" s="15">
        <v>7.05</v>
      </c>
      <c r="M87" s="54"/>
      <c r="N87" s="15">
        <v>75.827274939000006</v>
      </c>
      <c r="O87" s="15">
        <v>3.2376808000000001</v>
      </c>
      <c r="P87" s="15" t="s">
        <v>27</v>
      </c>
      <c r="Q87" s="16" t="s">
        <v>27</v>
      </c>
      <c r="R87" s="37" t="s">
        <v>623</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144</v>
      </c>
      <c r="D88" s="17" t="s">
        <v>145</v>
      </c>
      <c r="E88" s="17">
        <v>7</v>
      </c>
      <c r="F88" s="14">
        <v>112</v>
      </c>
      <c r="G88" s="14">
        <v>92.67</v>
      </c>
      <c r="H88" s="14">
        <v>73.349999999999994</v>
      </c>
      <c r="I88" s="14"/>
      <c r="J88" s="14">
        <v>122.66</v>
      </c>
      <c r="K88" s="14">
        <v>161.30000000000001</v>
      </c>
      <c r="L88" s="14">
        <v>223.83</v>
      </c>
      <c r="M88" s="54"/>
      <c r="N88" s="14">
        <v>55.121122079999999</v>
      </c>
      <c r="O88" s="31">
        <v>4.6517935000000001</v>
      </c>
      <c r="P88" s="31" t="s">
        <v>27</v>
      </c>
      <c r="Q88" s="17" t="s">
        <v>27</v>
      </c>
      <c r="R88" s="38" t="s">
        <v>624</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146</v>
      </c>
      <c r="D89" s="16" t="s">
        <v>147</v>
      </c>
      <c r="E89" s="16">
        <v>4</v>
      </c>
      <c r="F89" s="15">
        <v>18.940000000000001</v>
      </c>
      <c r="G89" s="15">
        <v>18.170000000000002</v>
      </c>
      <c r="H89" s="15">
        <v>17.399999999999999</v>
      </c>
      <c r="I89" s="14"/>
      <c r="J89" s="15">
        <v>19.43</v>
      </c>
      <c r="K89" s="15">
        <v>20.96</v>
      </c>
      <c r="L89" s="15">
        <v>23.43</v>
      </c>
      <c r="M89" s="54"/>
      <c r="N89" s="15">
        <v>45.133416416000003</v>
      </c>
      <c r="O89" s="15">
        <v>11.178408900000001</v>
      </c>
      <c r="P89" s="15" t="s">
        <v>27</v>
      </c>
      <c r="Q89" s="16" t="s">
        <v>26</v>
      </c>
      <c r="R89" s="37" t="s">
        <v>625</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148</v>
      </c>
      <c r="D90" s="17" t="s">
        <v>149</v>
      </c>
      <c r="E90" s="17">
        <v>10</v>
      </c>
      <c r="F90" s="14">
        <v>5.52</v>
      </c>
      <c r="G90" s="14">
        <v>5.0999999999999996</v>
      </c>
      <c r="H90" s="14">
        <v>4.68</v>
      </c>
      <c r="I90" s="14"/>
      <c r="J90" s="14">
        <v>5.88</v>
      </c>
      <c r="K90" s="14">
        <v>6.71</v>
      </c>
      <c r="L90" s="14">
        <v>8.06</v>
      </c>
      <c r="M90" s="54"/>
      <c r="N90" s="14">
        <v>62.517091106999999</v>
      </c>
      <c r="O90" s="31">
        <v>9.6782759000000009</v>
      </c>
      <c r="P90" s="31" t="s">
        <v>27</v>
      </c>
      <c r="Q90" s="17" t="s">
        <v>27</v>
      </c>
      <c r="R90" s="38" t="s">
        <v>626</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150</v>
      </c>
      <c r="D91" s="16" t="s">
        <v>151</v>
      </c>
      <c r="E91" s="16">
        <v>3</v>
      </c>
      <c r="F91" s="15">
        <v>11.89</v>
      </c>
      <c r="G91" s="15">
        <v>10.88</v>
      </c>
      <c r="H91" s="15">
        <v>9.8699999999999992</v>
      </c>
      <c r="I91" s="14"/>
      <c r="J91" s="15">
        <v>12.22</v>
      </c>
      <c r="K91" s="15">
        <v>14.23</v>
      </c>
      <c r="L91" s="15">
        <v>17.489999999999998</v>
      </c>
      <c r="M91" s="54"/>
      <c r="N91" s="15">
        <v>37.601066005</v>
      </c>
      <c r="O91" s="15">
        <v>11.743262000000001</v>
      </c>
      <c r="P91" s="15" t="s">
        <v>26</v>
      </c>
      <c r="Q91" s="16" t="s">
        <v>26</v>
      </c>
      <c r="R91" s="37" t="s">
        <v>627</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152</v>
      </c>
      <c r="D92" s="17" t="s">
        <v>153</v>
      </c>
      <c r="E92" s="17">
        <v>0</v>
      </c>
      <c r="F92" s="14">
        <v>9.59</v>
      </c>
      <c r="G92" s="14">
        <v>8.09</v>
      </c>
      <c r="H92" s="14">
        <v>6.6</v>
      </c>
      <c r="I92" s="14"/>
      <c r="J92" s="14">
        <v>9.77</v>
      </c>
      <c r="K92" s="14">
        <v>12.75</v>
      </c>
      <c r="L92" s="14">
        <v>17.579999999999998</v>
      </c>
      <c r="M92" s="54"/>
      <c r="N92" s="14">
        <v>25.186946853999999</v>
      </c>
      <c r="O92" s="31">
        <v>117.54032635</v>
      </c>
      <c r="P92" s="31" t="s">
        <v>26</v>
      </c>
      <c r="Q92" s="17" t="s">
        <v>26</v>
      </c>
      <c r="R92" s="38" t="s">
        <v>628</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154</v>
      </c>
      <c r="D93" s="16" t="s">
        <v>155</v>
      </c>
      <c r="E93" s="16">
        <v>7</v>
      </c>
      <c r="F93" s="15">
        <v>8.5500000000000007</v>
      </c>
      <c r="G93" s="15">
        <v>7.5</v>
      </c>
      <c r="H93" s="15">
        <v>6.46</v>
      </c>
      <c r="I93" s="14"/>
      <c r="J93" s="15">
        <v>9.2200000000000006</v>
      </c>
      <c r="K93" s="15">
        <v>11.3</v>
      </c>
      <c r="L93" s="15">
        <v>14.68</v>
      </c>
      <c r="M93" s="54"/>
      <c r="N93" s="15">
        <v>62.660550393000001</v>
      </c>
      <c r="O93" s="15">
        <v>79.705029699999997</v>
      </c>
      <c r="P93" s="15" t="s">
        <v>27</v>
      </c>
      <c r="Q93" s="16" t="s">
        <v>27</v>
      </c>
      <c r="R93" s="37" t="s">
        <v>629</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156</v>
      </c>
      <c r="D94" s="17" t="s">
        <v>157</v>
      </c>
      <c r="E94" s="17">
        <v>9</v>
      </c>
      <c r="F94" s="14">
        <v>204.32</v>
      </c>
      <c r="G94" s="14">
        <v>189.82</v>
      </c>
      <c r="H94" s="14">
        <v>175.33</v>
      </c>
      <c r="I94" s="14"/>
      <c r="J94" s="14">
        <v>207.57</v>
      </c>
      <c r="K94" s="14">
        <v>236.55</v>
      </c>
      <c r="L94" s="14">
        <v>283.44</v>
      </c>
      <c r="M94" s="54"/>
      <c r="N94" s="14">
        <v>70.127931365999999</v>
      </c>
      <c r="O94" s="31">
        <v>5.9636143110000006</v>
      </c>
      <c r="P94" s="31" t="s">
        <v>27</v>
      </c>
      <c r="Q94" s="17" t="s">
        <v>27</v>
      </c>
      <c r="R94" s="38" t="s">
        <v>630</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158</v>
      </c>
      <c r="D95" s="16" t="s">
        <v>159</v>
      </c>
      <c r="E95" s="16">
        <v>4</v>
      </c>
      <c r="F95" s="15">
        <v>150</v>
      </c>
      <c r="G95" s="15" t="s">
        <v>123</v>
      </c>
      <c r="H95" s="15" t="s">
        <v>123</v>
      </c>
      <c r="I95" s="14"/>
      <c r="J95" s="15" t="s">
        <v>123</v>
      </c>
      <c r="K95" s="15" t="s">
        <v>123</v>
      </c>
      <c r="L95" s="15" t="s">
        <v>123</v>
      </c>
      <c r="M95" s="54"/>
      <c r="N95" s="15">
        <v>94.064508982000007</v>
      </c>
      <c r="O95" s="15">
        <v>1.0764285713999999</v>
      </c>
      <c r="P95" s="15" t="s">
        <v>26</v>
      </c>
      <c r="Q95" s="16" t="s">
        <v>27</v>
      </c>
      <c r="R95" s="37" t="s">
        <v>123</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160</v>
      </c>
      <c r="D96" s="17" t="s">
        <v>161</v>
      </c>
      <c r="E96" s="17">
        <v>7</v>
      </c>
      <c r="F96" s="14">
        <v>99.09</v>
      </c>
      <c r="G96" s="14">
        <v>88.61</v>
      </c>
      <c r="H96" s="14">
        <v>78.14</v>
      </c>
      <c r="I96" s="14"/>
      <c r="J96" s="14">
        <v>102.05</v>
      </c>
      <c r="K96" s="14">
        <v>122.99</v>
      </c>
      <c r="L96" s="14">
        <v>156.88</v>
      </c>
      <c r="M96" s="54"/>
      <c r="N96" s="14">
        <v>67.959746319999994</v>
      </c>
      <c r="O96" s="31">
        <v>488.37984604999997</v>
      </c>
      <c r="P96" s="31" t="s">
        <v>27</v>
      </c>
      <c r="Q96" s="17" t="s">
        <v>27</v>
      </c>
      <c r="R96" s="38" t="s">
        <v>631</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162</v>
      </c>
      <c r="D97" s="16" t="s">
        <v>163</v>
      </c>
      <c r="E97" s="16">
        <v>4</v>
      </c>
      <c r="F97" s="15">
        <v>50.51</v>
      </c>
      <c r="G97" s="15">
        <v>47.11</v>
      </c>
      <c r="H97" s="15">
        <v>43.72</v>
      </c>
      <c r="I97" s="14"/>
      <c r="J97" s="15">
        <v>51.47</v>
      </c>
      <c r="K97" s="15">
        <v>58.25</v>
      </c>
      <c r="L97" s="15">
        <v>69.23</v>
      </c>
      <c r="M97" s="54"/>
      <c r="N97" s="15">
        <v>46.878948690999998</v>
      </c>
      <c r="O97" s="15">
        <v>178.95638029999998</v>
      </c>
      <c r="P97" s="15" t="s">
        <v>27</v>
      </c>
      <c r="Q97" s="16" t="s">
        <v>26</v>
      </c>
      <c r="R97" s="37" t="s">
        <v>632</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164</v>
      </c>
      <c r="D98" s="17" t="s">
        <v>165</v>
      </c>
      <c r="E98" s="17">
        <v>4</v>
      </c>
      <c r="F98" s="14">
        <v>26.54</v>
      </c>
      <c r="G98" s="14">
        <v>25.12</v>
      </c>
      <c r="H98" s="14">
        <v>23.7</v>
      </c>
      <c r="I98" s="14"/>
      <c r="J98" s="14">
        <v>27.17</v>
      </c>
      <c r="K98" s="14">
        <v>30</v>
      </c>
      <c r="L98" s="14">
        <v>34.590000000000003</v>
      </c>
      <c r="M98" s="54"/>
      <c r="N98" s="14">
        <v>43.089917528000001</v>
      </c>
      <c r="O98" s="31">
        <v>273.14371310000001</v>
      </c>
      <c r="P98" s="31" t="s">
        <v>27</v>
      </c>
      <c r="Q98" s="17" t="s">
        <v>26</v>
      </c>
      <c r="R98" s="38" t="s">
        <v>633</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166</v>
      </c>
      <c r="D99" s="16" t="s">
        <v>167</v>
      </c>
      <c r="E99" s="16">
        <v>0</v>
      </c>
      <c r="F99" s="15">
        <v>28.74</v>
      </c>
      <c r="G99" s="15">
        <v>26.13</v>
      </c>
      <c r="H99" s="15">
        <v>23.52</v>
      </c>
      <c r="I99" s="14"/>
      <c r="J99" s="15">
        <v>29.08</v>
      </c>
      <c r="K99" s="15">
        <v>34.29</v>
      </c>
      <c r="L99" s="15">
        <v>42.73</v>
      </c>
      <c r="M99" s="54"/>
      <c r="N99" s="15">
        <v>33.740664586999998</v>
      </c>
      <c r="O99" s="15">
        <v>106.4682777</v>
      </c>
      <c r="P99" s="15" t="s">
        <v>26</v>
      </c>
      <c r="Q99" s="16" t="s">
        <v>26</v>
      </c>
      <c r="R99" s="37" t="s">
        <v>634</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168</v>
      </c>
      <c r="D100" s="17" t="s">
        <v>169</v>
      </c>
      <c r="E100" s="17">
        <v>4</v>
      </c>
      <c r="F100" s="14">
        <v>39.090000000000003</v>
      </c>
      <c r="G100" s="14">
        <v>36.770000000000003</v>
      </c>
      <c r="H100" s="14">
        <v>34.46</v>
      </c>
      <c r="I100" s="14"/>
      <c r="J100" s="14">
        <v>40.86</v>
      </c>
      <c r="K100" s="14">
        <v>45.48</v>
      </c>
      <c r="L100" s="14">
        <v>52.96</v>
      </c>
      <c r="M100" s="54"/>
      <c r="N100" s="14">
        <v>47.980860686</v>
      </c>
      <c r="O100" s="31">
        <v>336.85571720000002</v>
      </c>
      <c r="P100" s="31" t="s">
        <v>26</v>
      </c>
      <c r="Q100" s="17" t="s">
        <v>27</v>
      </c>
      <c r="R100" s="38" t="s">
        <v>635</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170</v>
      </c>
      <c r="D101" s="16" t="s">
        <v>171</v>
      </c>
      <c r="E101" s="16">
        <v>4</v>
      </c>
      <c r="F101" s="15">
        <v>4.67</v>
      </c>
      <c r="G101" s="15">
        <v>4.03</v>
      </c>
      <c r="H101" s="15">
        <v>3.4</v>
      </c>
      <c r="I101" s="14"/>
      <c r="J101" s="15">
        <v>4.92</v>
      </c>
      <c r="K101" s="15">
        <v>6.18</v>
      </c>
      <c r="L101" s="15">
        <v>8.2200000000000006</v>
      </c>
      <c r="M101" s="54"/>
      <c r="N101" s="15">
        <v>68.312430464000002</v>
      </c>
      <c r="O101" s="15">
        <v>6.0700050000000001</v>
      </c>
      <c r="P101" s="15" t="s">
        <v>26</v>
      </c>
      <c r="Q101" s="16" t="s">
        <v>27</v>
      </c>
      <c r="R101" s="37" t="s">
        <v>636</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637</v>
      </c>
      <c r="D102" s="17" t="s">
        <v>638</v>
      </c>
      <c r="E102" s="17">
        <v>8</v>
      </c>
      <c r="F102" s="14">
        <v>105.02</v>
      </c>
      <c r="G102" s="14">
        <v>97.43</v>
      </c>
      <c r="H102" s="14">
        <v>89.84</v>
      </c>
      <c r="I102" s="14"/>
      <c r="J102" s="14">
        <v>109.5</v>
      </c>
      <c r="K102" s="14">
        <v>124.67</v>
      </c>
      <c r="L102" s="14">
        <v>149.22999999999999</v>
      </c>
      <c r="M102" s="54"/>
      <c r="N102" s="14">
        <v>53.912854486999997</v>
      </c>
      <c r="O102" s="31">
        <v>1.8318932505000001</v>
      </c>
      <c r="P102" s="31" t="s">
        <v>27</v>
      </c>
      <c r="Q102" s="17" t="s">
        <v>27</v>
      </c>
      <c r="R102" s="38" t="s">
        <v>639</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172</v>
      </c>
      <c r="D103" s="16" t="s">
        <v>173</v>
      </c>
      <c r="E103" s="16">
        <v>4</v>
      </c>
      <c r="F103" s="15">
        <v>13.3</v>
      </c>
      <c r="G103" s="15">
        <v>12.04</v>
      </c>
      <c r="H103" s="15">
        <v>10.78</v>
      </c>
      <c r="I103" s="14"/>
      <c r="J103" s="15">
        <v>14.15</v>
      </c>
      <c r="K103" s="15">
        <v>16.66</v>
      </c>
      <c r="L103" s="15">
        <v>20.73</v>
      </c>
      <c r="M103" s="54"/>
      <c r="N103" s="15">
        <v>55.066159378999998</v>
      </c>
      <c r="O103" s="15">
        <v>49.994239350000001</v>
      </c>
      <c r="P103" s="15" t="s">
        <v>26</v>
      </c>
      <c r="Q103" s="16" t="s">
        <v>27</v>
      </c>
      <c r="R103" s="37" t="s">
        <v>640</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174</v>
      </c>
      <c r="D104" s="17" t="s">
        <v>175</v>
      </c>
      <c r="E104" s="17">
        <v>2</v>
      </c>
      <c r="F104" s="14">
        <v>5.32</v>
      </c>
      <c r="G104" s="14">
        <v>4.78</v>
      </c>
      <c r="H104" s="14">
        <v>4.24</v>
      </c>
      <c r="I104" s="14"/>
      <c r="J104" s="14">
        <v>5.46</v>
      </c>
      <c r="K104" s="14">
        <v>6.53</v>
      </c>
      <c r="L104" s="14">
        <v>8.27</v>
      </c>
      <c r="M104" s="54"/>
      <c r="N104" s="14">
        <v>39.545604263999998</v>
      </c>
      <c r="O104" s="31">
        <v>8.3942142000000004</v>
      </c>
      <c r="P104" s="31" t="s">
        <v>26</v>
      </c>
      <c r="Q104" s="17" t="s">
        <v>26</v>
      </c>
      <c r="R104" s="38" t="s">
        <v>641</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176</v>
      </c>
      <c r="D105" s="16" t="s">
        <v>177</v>
      </c>
      <c r="E105" s="16">
        <v>7</v>
      </c>
      <c r="F105" s="15">
        <v>21.38</v>
      </c>
      <c r="G105" s="15">
        <v>18.84</v>
      </c>
      <c r="H105" s="15">
        <v>16.3</v>
      </c>
      <c r="I105" s="14"/>
      <c r="J105" s="15">
        <v>22.21</v>
      </c>
      <c r="K105" s="15">
        <v>27.28</v>
      </c>
      <c r="L105" s="15">
        <v>35.49</v>
      </c>
      <c r="M105" s="54"/>
      <c r="N105" s="15">
        <v>58.349268379999998</v>
      </c>
      <c r="O105" s="15">
        <v>84.862755749999991</v>
      </c>
      <c r="P105" s="15" t="s">
        <v>27</v>
      </c>
      <c r="Q105" s="16" t="s">
        <v>27</v>
      </c>
      <c r="R105" s="37" t="s">
        <v>642</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469</v>
      </c>
      <c r="D106" s="17" t="s">
        <v>470</v>
      </c>
      <c r="E106" s="17">
        <v>10</v>
      </c>
      <c r="F106" s="14">
        <v>73.900000000000006</v>
      </c>
      <c r="G106" s="14">
        <v>66.3</v>
      </c>
      <c r="H106" s="14">
        <v>58.71</v>
      </c>
      <c r="I106" s="14"/>
      <c r="J106" s="14">
        <v>78.41</v>
      </c>
      <c r="K106" s="14">
        <v>93.59</v>
      </c>
      <c r="L106" s="14">
        <v>118.17</v>
      </c>
      <c r="M106" s="54"/>
      <c r="N106" s="14">
        <v>61.147402847000002</v>
      </c>
      <c r="O106" s="31">
        <v>2.6602569604999999</v>
      </c>
      <c r="P106" s="31" t="s">
        <v>27</v>
      </c>
      <c r="Q106" s="17" t="s">
        <v>27</v>
      </c>
      <c r="R106" s="38" t="s">
        <v>643</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178</v>
      </c>
      <c r="D107" s="16" t="s">
        <v>179</v>
      </c>
      <c r="E107" s="16">
        <v>5</v>
      </c>
      <c r="F107" s="15">
        <v>22.16</v>
      </c>
      <c r="G107" s="15">
        <v>20.58</v>
      </c>
      <c r="H107" s="15">
        <v>19.010000000000002</v>
      </c>
      <c r="I107" s="14"/>
      <c r="J107" s="15">
        <v>22.82</v>
      </c>
      <c r="K107" s="15">
        <v>25.96</v>
      </c>
      <c r="L107" s="15">
        <v>31.04</v>
      </c>
      <c r="M107" s="54"/>
      <c r="N107" s="15">
        <v>34.845497526999999</v>
      </c>
      <c r="O107" s="15">
        <v>4.7922992000000004</v>
      </c>
      <c r="P107" s="15" t="s">
        <v>27</v>
      </c>
      <c r="Q107" s="16" t="s">
        <v>26</v>
      </c>
      <c r="R107" s="37" t="s">
        <v>644</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518</v>
      </c>
      <c r="D108" s="17" t="s">
        <v>519</v>
      </c>
      <c r="E108" s="17">
        <v>10</v>
      </c>
      <c r="F108" s="14">
        <v>120.84</v>
      </c>
      <c r="G108" s="14">
        <v>108.09</v>
      </c>
      <c r="H108" s="14">
        <v>95.34</v>
      </c>
      <c r="I108" s="14"/>
      <c r="J108" s="14">
        <v>133.36000000000001</v>
      </c>
      <c r="K108" s="14">
        <v>158.85</v>
      </c>
      <c r="L108" s="14">
        <v>200.1</v>
      </c>
      <c r="M108" s="54"/>
      <c r="N108" s="14">
        <v>53.985217906999999</v>
      </c>
      <c r="O108" s="31">
        <v>2.0944763800000001</v>
      </c>
      <c r="P108" s="31" t="s">
        <v>27</v>
      </c>
      <c r="Q108" s="17" t="s">
        <v>27</v>
      </c>
      <c r="R108" s="38" t="s">
        <v>645</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180</v>
      </c>
      <c r="D109" s="16" t="s">
        <v>181</v>
      </c>
      <c r="E109" s="16">
        <v>5</v>
      </c>
      <c r="F109" s="15">
        <v>24.5</v>
      </c>
      <c r="G109" s="15">
        <v>22.64</v>
      </c>
      <c r="H109" s="15">
        <v>20.79</v>
      </c>
      <c r="I109" s="14"/>
      <c r="J109" s="15">
        <v>25.13</v>
      </c>
      <c r="K109" s="15">
        <v>28.83</v>
      </c>
      <c r="L109" s="15">
        <v>34.83</v>
      </c>
      <c r="M109" s="54"/>
      <c r="N109" s="15">
        <v>49.174644893999996</v>
      </c>
      <c r="O109" s="15">
        <v>211.12898425</v>
      </c>
      <c r="P109" s="15" t="s">
        <v>27</v>
      </c>
      <c r="Q109" s="16" t="s">
        <v>26</v>
      </c>
      <c r="R109" s="37" t="s">
        <v>646</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182</v>
      </c>
      <c r="D110" s="17" t="s">
        <v>183</v>
      </c>
      <c r="E110" s="17">
        <v>5</v>
      </c>
      <c r="F110" s="14">
        <v>10.96</v>
      </c>
      <c r="G110" s="14">
        <v>10.08</v>
      </c>
      <c r="H110" s="14">
        <v>9.1999999999999993</v>
      </c>
      <c r="I110" s="14"/>
      <c r="J110" s="14">
        <v>11.25</v>
      </c>
      <c r="K110" s="14">
        <v>13</v>
      </c>
      <c r="L110" s="14">
        <v>15.83</v>
      </c>
      <c r="M110" s="54"/>
      <c r="N110" s="14">
        <v>49.272869176</v>
      </c>
      <c r="O110" s="31">
        <v>102.89299165</v>
      </c>
      <c r="P110" s="31" t="s">
        <v>27</v>
      </c>
      <c r="Q110" s="17" t="s">
        <v>26</v>
      </c>
      <c r="R110" s="38" t="s">
        <v>647</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184</v>
      </c>
      <c r="D111" s="16" t="s">
        <v>185</v>
      </c>
      <c r="E111" s="16">
        <v>0</v>
      </c>
      <c r="F111" s="15">
        <v>12.13</v>
      </c>
      <c r="G111" s="15">
        <v>11.33</v>
      </c>
      <c r="H111" s="15">
        <v>10.54</v>
      </c>
      <c r="I111" s="14"/>
      <c r="J111" s="15">
        <v>12.53</v>
      </c>
      <c r="K111" s="15">
        <v>14.11</v>
      </c>
      <c r="L111" s="15">
        <v>16.68</v>
      </c>
      <c r="M111" s="54"/>
      <c r="N111" s="15">
        <v>33.804688497000001</v>
      </c>
      <c r="O111" s="15">
        <v>41.264801599999998</v>
      </c>
      <c r="P111" s="15" t="s">
        <v>26</v>
      </c>
      <c r="Q111" s="16" t="s">
        <v>26</v>
      </c>
      <c r="R111" s="37" t="s">
        <v>648</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186</v>
      </c>
      <c r="D112" s="17" t="s">
        <v>187</v>
      </c>
      <c r="E112" s="17">
        <v>6</v>
      </c>
      <c r="F112" s="14">
        <v>3.73</v>
      </c>
      <c r="G112" s="14">
        <v>3.52</v>
      </c>
      <c r="H112" s="14">
        <v>3.31</v>
      </c>
      <c r="I112" s="14"/>
      <c r="J112" s="14">
        <v>3.83</v>
      </c>
      <c r="K112" s="14">
        <v>4.24</v>
      </c>
      <c r="L112" s="14">
        <v>4.92</v>
      </c>
      <c r="M112" s="54"/>
      <c r="N112" s="14">
        <v>62.950843724999999</v>
      </c>
      <c r="O112" s="31">
        <v>11.54211355</v>
      </c>
      <c r="P112" s="31" t="s">
        <v>26</v>
      </c>
      <c r="Q112" s="17" t="s">
        <v>27</v>
      </c>
      <c r="R112" s="38" t="s">
        <v>649</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188</v>
      </c>
      <c r="D113" s="16" t="s">
        <v>189</v>
      </c>
      <c r="E113" s="16">
        <v>7</v>
      </c>
      <c r="F113" s="15">
        <v>4.79</v>
      </c>
      <c r="G113" s="15">
        <v>4.28</v>
      </c>
      <c r="H113" s="15">
        <v>3.78</v>
      </c>
      <c r="I113" s="14"/>
      <c r="J113" s="15">
        <v>5.05</v>
      </c>
      <c r="K113" s="15">
        <v>6.05</v>
      </c>
      <c r="L113" s="15">
        <v>7.67</v>
      </c>
      <c r="M113" s="54"/>
      <c r="N113" s="15">
        <v>53.496326066999998</v>
      </c>
      <c r="O113" s="15">
        <v>19.1334032</v>
      </c>
      <c r="P113" s="15" t="s">
        <v>27</v>
      </c>
      <c r="Q113" s="16" t="s">
        <v>27</v>
      </c>
      <c r="R113" s="37" t="s">
        <v>650</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190</v>
      </c>
      <c r="D114" s="17" t="s">
        <v>191</v>
      </c>
      <c r="E114" s="17">
        <v>2</v>
      </c>
      <c r="F114" s="14">
        <v>7.5</v>
      </c>
      <c r="G114" s="14">
        <v>6.15</v>
      </c>
      <c r="H114" s="14">
        <v>4.8099999999999996</v>
      </c>
      <c r="I114" s="14"/>
      <c r="J114" s="14">
        <v>7.81</v>
      </c>
      <c r="K114" s="14">
        <v>10.49</v>
      </c>
      <c r="L114" s="14">
        <v>14.84</v>
      </c>
      <c r="M114" s="54"/>
      <c r="N114" s="14">
        <v>31.406626256999999</v>
      </c>
      <c r="O114" s="31">
        <v>28.806384099999999</v>
      </c>
      <c r="P114" s="31" t="s">
        <v>26</v>
      </c>
      <c r="Q114" s="17" t="s">
        <v>26</v>
      </c>
      <c r="R114" s="38" t="s">
        <v>651</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192</v>
      </c>
      <c r="D115" s="16" t="s">
        <v>193</v>
      </c>
      <c r="E115" s="16">
        <v>0</v>
      </c>
      <c r="F115" s="15" t="s">
        <v>123</v>
      </c>
      <c r="G115" s="15" t="s">
        <v>123</v>
      </c>
      <c r="H115" s="15" t="s">
        <v>123</v>
      </c>
      <c r="I115" s="14"/>
      <c r="J115" s="15" t="s">
        <v>123</v>
      </c>
      <c r="K115" s="15" t="s">
        <v>123</v>
      </c>
      <c r="L115" s="15" t="s">
        <v>123</v>
      </c>
      <c r="M115" s="54"/>
      <c r="N115" s="15" t="s">
        <v>123</v>
      </c>
      <c r="O115" s="15" t="s">
        <v>123</v>
      </c>
      <c r="P115" s="15" t="s">
        <v>123</v>
      </c>
      <c r="Q115" s="16" t="s">
        <v>123</v>
      </c>
      <c r="R115" s="37" t="s">
        <v>124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652</v>
      </c>
      <c r="D116" s="17" t="s">
        <v>653</v>
      </c>
      <c r="E116" s="17">
        <v>0</v>
      </c>
      <c r="F116" s="14">
        <v>2.48</v>
      </c>
      <c r="G116" s="14">
        <v>2.17</v>
      </c>
      <c r="H116" s="14">
        <v>1.86</v>
      </c>
      <c r="I116" s="14"/>
      <c r="J116" s="14">
        <v>2.57</v>
      </c>
      <c r="K116" s="14">
        <v>3.18</v>
      </c>
      <c r="L116" s="14">
        <v>4.17</v>
      </c>
      <c r="M116" s="54"/>
      <c r="N116" s="14">
        <v>43.821469090000001</v>
      </c>
      <c r="O116" s="31">
        <v>1.1427044000000002</v>
      </c>
      <c r="P116" s="31" t="s">
        <v>26</v>
      </c>
      <c r="Q116" s="17" t="s">
        <v>26</v>
      </c>
      <c r="R116" s="38" t="s">
        <v>654</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509</v>
      </c>
      <c r="D117" s="16" t="s">
        <v>510</v>
      </c>
      <c r="E117" s="16">
        <v>0</v>
      </c>
      <c r="F117" s="15">
        <v>2.02</v>
      </c>
      <c r="G117" s="15">
        <v>1.74</v>
      </c>
      <c r="H117" s="15">
        <v>1.46</v>
      </c>
      <c r="I117" s="14"/>
      <c r="J117" s="15">
        <v>2.12</v>
      </c>
      <c r="K117" s="15">
        <v>2.67</v>
      </c>
      <c r="L117" s="15">
        <v>3.56</v>
      </c>
      <c r="M117" s="54"/>
      <c r="N117" s="15">
        <v>43.313916595000002</v>
      </c>
      <c r="O117" s="15">
        <v>1.3446258</v>
      </c>
      <c r="P117" s="15" t="s">
        <v>26</v>
      </c>
      <c r="Q117" s="16" t="s">
        <v>26</v>
      </c>
      <c r="R117" s="37" t="s">
        <v>655</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194</v>
      </c>
      <c r="D118" s="17" t="s">
        <v>195</v>
      </c>
      <c r="E118" s="17">
        <v>6</v>
      </c>
      <c r="F118" s="14">
        <v>3.35</v>
      </c>
      <c r="G118" s="14">
        <v>3.09</v>
      </c>
      <c r="H118" s="14">
        <v>2.84</v>
      </c>
      <c r="I118" s="14"/>
      <c r="J118" s="14">
        <v>3.57</v>
      </c>
      <c r="K118" s="14">
        <v>4.07</v>
      </c>
      <c r="L118" s="14">
        <v>4.88</v>
      </c>
      <c r="M118" s="54"/>
      <c r="N118" s="14">
        <v>56.029311372000002</v>
      </c>
      <c r="O118" s="31">
        <v>5.7790955500000001</v>
      </c>
      <c r="P118" s="31" t="s">
        <v>26</v>
      </c>
      <c r="Q118" s="17" t="s">
        <v>27</v>
      </c>
      <c r="R118" s="38" t="s">
        <v>656</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196</v>
      </c>
      <c r="D119" s="16" t="s">
        <v>197</v>
      </c>
      <c r="E119" s="16">
        <v>9</v>
      </c>
      <c r="F119" s="15">
        <v>24.12</v>
      </c>
      <c r="G119" s="15">
        <v>22.42</v>
      </c>
      <c r="H119" s="15">
        <v>20.73</v>
      </c>
      <c r="I119" s="14"/>
      <c r="J119" s="15">
        <v>25.11</v>
      </c>
      <c r="K119" s="15">
        <v>28.49</v>
      </c>
      <c r="L119" s="15">
        <v>33.96</v>
      </c>
      <c r="M119" s="54"/>
      <c r="N119" s="15">
        <v>69.093863463000005</v>
      </c>
      <c r="O119" s="15">
        <v>73.603091149999997</v>
      </c>
      <c r="P119" s="15" t="s">
        <v>27</v>
      </c>
      <c r="Q119" s="16" t="s">
        <v>27</v>
      </c>
      <c r="R119" s="37" t="s">
        <v>657</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198</v>
      </c>
      <c r="D120" s="17" t="s">
        <v>199</v>
      </c>
      <c r="E120" s="17">
        <v>1</v>
      </c>
      <c r="F120" s="14">
        <v>25.94</v>
      </c>
      <c r="G120" s="14">
        <v>24.51</v>
      </c>
      <c r="H120" s="14">
        <v>23.09</v>
      </c>
      <c r="I120" s="14"/>
      <c r="J120" s="14">
        <v>26.68</v>
      </c>
      <c r="K120" s="14">
        <v>29.52</v>
      </c>
      <c r="L120" s="14">
        <v>34.130000000000003</v>
      </c>
      <c r="M120" s="54"/>
      <c r="N120" s="14">
        <v>47.820968067000003</v>
      </c>
      <c r="O120" s="31">
        <v>75.429849500000003</v>
      </c>
      <c r="P120" s="31" t="s">
        <v>26</v>
      </c>
      <c r="Q120" s="17" t="s">
        <v>26</v>
      </c>
      <c r="R120" s="38" t="s">
        <v>658</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200</v>
      </c>
      <c r="D121" s="16" t="s">
        <v>201</v>
      </c>
      <c r="E121" s="16">
        <v>7</v>
      </c>
      <c r="F121" s="15">
        <v>99.8</v>
      </c>
      <c r="G121" s="15">
        <v>83.5</v>
      </c>
      <c r="H121" s="15">
        <v>67.209999999999994</v>
      </c>
      <c r="I121" s="14"/>
      <c r="J121" s="15">
        <v>111.1</v>
      </c>
      <c r="K121" s="15">
        <v>143.68</v>
      </c>
      <c r="L121" s="15">
        <v>196.41</v>
      </c>
      <c r="M121" s="54"/>
      <c r="N121" s="15">
        <v>60.910078218000002</v>
      </c>
      <c r="O121" s="15">
        <v>41.912971908999999</v>
      </c>
      <c r="P121" s="15" t="s">
        <v>27</v>
      </c>
      <c r="Q121" s="16" t="s">
        <v>27</v>
      </c>
      <c r="R121" s="37" t="s">
        <v>659</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202</v>
      </c>
      <c r="D122" s="17" t="s">
        <v>203</v>
      </c>
      <c r="E122" s="17">
        <v>3</v>
      </c>
      <c r="F122" s="14">
        <v>13.76</v>
      </c>
      <c r="G122" s="14">
        <v>12.69</v>
      </c>
      <c r="H122" s="14">
        <v>11.63</v>
      </c>
      <c r="I122" s="14"/>
      <c r="J122" s="14">
        <v>14.06</v>
      </c>
      <c r="K122" s="14">
        <v>16.18</v>
      </c>
      <c r="L122" s="14">
        <v>19.63</v>
      </c>
      <c r="M122" s="54"/>
      <c r="N122" s="14">
        <v>33.181628341</v>
      </c>
      <c r="O122" s="31">
        <v>15.373001899999998</v>
      </c>
      <c r="P122" s="31" t="s">
        <v>27</v>
      </c>
      <c r="Q122" s="17" t="s">
        <v>26</v>
      </c>
      <c r="R122" s="38" t="s">
        <v>660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204</v>
      </c>
      <c r="D123" s="16" t="s">
        <v>205</v>
      </c>
      <c r="E123" s="16">
        <v>0</v>
      </c>
      <c r="F123" s="15">
        <v>25.89</v>
      </c>
      <c r="G123" s="15">
        <v>23.69</v>
      </c>
      <c r="H123" s="15">
        <v>21.5</v>
      </c>
      <c r="I123" s="14"/>
      <c r="J123" s="15">
        <v>26.55</v>
      </c>
      <c r="K123" s="15">
        <v>30.93</v>
      </c>
      <c r="L123" s="15">
        <v>38.03</v>
      </c>
      <c r="M123" s="54"/>
      <c r="N123" s="15">
        <v>33.958259546000001</v>
      </c>
      <c r="O123" s="15">
        <v>81.030167400000011</v>
      </c>
      <c r="P123" s="15" t="s">
        <v>26</v>
      </c>
      <c r="Q123" s="16" t="s">
        <v>26</v>
      </c>
      <c r="R123" s="37" t="s">
        <v>661</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206</v>
      </c>
      <c r="D124" s="17" t="s">
        <v>207</v>
      </c>
      <c r="E124" s="17">
        <v>0</v>
      </c>
      <c r="F124" s="14">
        <v>9.25</v>
      </c>
      <c r="G124" s="14">
        <v>8.8000000000000007</v>
      </c>
      <c r="H124" s="14">
        <v>8.35</v>
      </c>
      <c r="I124" s="14"/>
      <c r="J124" s="14">
        <v>9.4700000000000006</v>
      </c>
      <c r="K124" s="14">
        <v>10.36</v>
      </c>
      <c r="L124" s="14">
        <v>11.81</v>
      </c>
      <c r="M124" s="54"/>
      <c r="N124" s="14">
        <v>44.766831107999998</v>
      </c>
      <c r="O124" s="31">
        <v>7.1057526500000003</v>
      </c>
      <c r="P124" s="31" t="s">
        <v>26</v>
      </c>
      <c r="Q124" s="17" t="s">
        <v>26</v>
      </c>
      <c r="R124" s="38" t="s">
        <v>662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208</v>
      </c>
      <c r="D125" s="16" t="s">
        <v>209</v>
      </c>
      <c r="E125" s="16">
        <v>0</v>
      </c>
      <c r="F125" s="15">
        <v>7.72</v>
      </c>
      <c r="G125" s="15">
        <v>7.38</v>
      </c>
      <c r="H125" s="15">
        <v>7.04</v>
      </c>
      <c r="I125" s="14"/>
      <c r="J125" s="15">
        <v>7.85</v>
      </c>
      <c r="K125" s="15">
        <v>8.52</v>
      </c>
      <c r="L125" s="15">
        <v>9.6</v>
      </c>
      <c r="M125" s="54"/>
      <c r="N125" s="15">
        <v>41.215073883999999</v>
      </c>
      <c r="O125" s="15">
        <v>5.1999619499999996</v>
      </c>
      <c r="P125" s="15" t="s">
        <v>26</v>
      </c>
      <c r="Q125" s="16" t="s">
        <v>26</v>
      </c>
      <c r="R125" s="37" t="s">
        <v>663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210</v>
      </c>
      <c r="D126" s="17" t="s">
        <v>211</v>
      </c>
      <c r="E126" s="17">
        <v>7</v>
      </c>
      <c r="F126" s="14">
        <v>60.86</v>
      </c>
      <c r="G126" s="14">
        <v>55.78</v>
      </c>
      <c r="H126" s="14">
        <v>50.71</v>
      </c>
      <c r="I126" s="14"/>
      <c r="J126" s="14">
        <v>65.05</v>
      </c>
      <c r="K126" s="14">
        <v>75.19</v>
      </c>
      <c r="L126" s="14">
        <v>91.6</v>
      </c>
      <c r="M126" s="54"/>
      <c r="N126" s="14">
        <v>53.962875586000003</v>
      </c>
      <c r="O126" s="31">
        <v>59.548849800000006</v>
      </c>
      <c r="P126" s="31" t="s">
        <v>27</v>
      </c>
      <c r="Q126" s="17" t="s">
        <v>27</v>
      </c>
      <c r="R126" s="38" t="s">
        <v>664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212</v>
      </c>
      <c r="D127" s="16" t="s">
        <v>213</v>
      </c>
      <c r="E127" s="16">
        <v>0</v>
      </c>
      <c r="F127" s="15">
        <v>26.58</v>
      </c>
      <c r="G127" s="15">
        <v>24.98</v>
      </c>
      <c r="H127" s="15">
        <v>23.38</v>
      </c>
      <c r="I127" s="14"/>
      <c r="J127" s="15">
        <v>26.94</v>
      </c>
      <c r="K127" s="15">
        <v>30.13</v>
      </c>
      <c r="L127" s="15">
        <v>35.299999999999997</v>
      </c>
      <c r="M127" s="54"/>
      <c r="N127" s="15">
        <v>35.994164425999998</v>
      </c>
      <c r="O127" s="15">
        <v>91.32232175</v>
      </c>
      <c r="P127" s="15" t="s">
        <v>26</v>
      </c>
      <c r="Q127" s="16" t="s">
        <v>26</v>
      </c>
      <c r="R127" s="37" t="s">
        <v>665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214</v>
      </c>
      <c r="D128" s="17" t="s">
        <v>666</v>
      </c>
      <c r="E128" s="17">
        <v>7</v>
      </c>
      <c r="F128" s="14">
        <v>14.05</v>
      </c>
      <c r="G128" s="14">
        <v>13.36</v>
      </c>
      <c r="H128" s="14">
        <v>12.68</v>
      </c>
      <c r="I128" s="14"/>
      <c r="J128" s="14">
        <v>14.59</v>
      </c>
      <c r="K128" s="14">
        <v>15.95</v>
      </c>
      <c r="L128" s="14">
        <v>18.16</v>
      </c>
      <c r="M128" s="54"/>
      <c r="N128" s="14">
        <v>51.014999658000001</v>
      </c>
      <c r="O128" s="31">
        <v>1.9313630000000002</v>
      </c>
      <c r="P128" s="31" t="s">
        <v>27</v>
      </c>
      <c r="Q128" s="17" t="s">
        <v>27</v>
      </c>
      <c r="R128" s="38" t="s">
        <v>667</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214</v>
      </c>
      <c r="D129" s="16" t="s">
        <v>215</v>
      </c>
      <c r="E129" s="16">
        <v>7</v>
      </c>
      <c r="F129" s="15">
        <v>13.79</v>
      </c>
      <c r="G129" s="15">
        <v>13.05</v>
      </c>
      <c r="H129" s="15">
        <v>12.31</v>
      </c>
      <c r="I129" s="14"/>
      <c r="J129" s="15">
        <v>14.48</v>
      </c>
      <c r="K129" s="15">
        <v>15.95</v>
      </c>
      <c r="L129" s="15">
        <v>18.329999999999998</v>
      </c>
      <c r="M129" s="54"/>
      <c r="N129" s="15">
        <v>50.439393047000003</v>
      </c>
      <c r="O129" s="15">
        <v>345.79126580000002</v>
      </c>
      <c r="P129" s="15" t="s">
        <v>27</v>
      </c>
      <c r="Q129" s="16" t="s">
        <v>27</v>
      </c>
      <c r="R129" s="37" t="s">
        <v>668</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216</v>
      </c>
      <c r="D130" s="17" t="s">
        <v>217</v>
      </c>
      <c r="E130" s="17">
        <v>7</v>
      </c>
      <c r="F130" s="14">
        <v>45.6</v>
      </c>
      <c r="G130" s="14">
        <v>42.94</v>
      </c>
      <c r="H130" s="14">
        <v>40.28</v>
      </c>
      <c r="I130" s="14"/>
      <c r="J130" s="14">
        <v>47.82</v>
      </c>
      <c r="K130" s="14">
        <v>53.13</v>
      </c>
      <c r="L130" s="14">
        <v>61.72</v>
      </c>
      <c r="M130" s="54"/>
      <c r="N130" s="14">
        <v>49.149356191999999</v>
      </c>
      <c r="O130" s="31">
        <v>79.871176000000006</v>
      </c>
      <c r="P130" s="31" t="s">
        <v>27</v>
      </c>
      <c r="Q130" s="17" t="s">
        <v>27</v>
      </c>
      <c r="R130" s="38" t="s">
        <v>669</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216</v>
      </c>
      <c r="D131" s="16" t="s">
        <v>218</v>
      </c>
      <c r="E131" s="16">
        <v>4</v>
      </c>
      <c r="F131" s="15">
        <v>41.53</v>
      </c>
      <c r="G131" s="15">
        <v>39.28</v>
      </c>
      <c r="H131" s="15">
        <v>37.03</v>
      </c>
      <c r="I131" s="14"/>
      <c r="J131" s="15">
        <v>42.14</v>
      </c>
      <c r="K131" s="15">
        <v>46.63</v>
      </c>
      <c r="L131" s="15">
        <v>53.89</v>
      </c>
      <c r="M131" s="54"/>
      <c r="N131" s="15">
        <v>46.040212048000001</v>
      </c>
      <c r="O131" s="15">
        <v>1032.6153714</v>
      </c>
      <c r="P131" s="15" t="s">
        <v>27</v>
      </c>
      <c r="Q131" s="16" t="s">
        <v>26</v>
      </c>
      <c r="R131" s="37" t="s">
        <v>670</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219</v>
      </c>
      <c r="D132" s="17" t="s">
        <v>220</v>
      </c>
      <c r="E132" s="17">
        <v>0</v>
      </c>
      <c r="F132" s="14">
        <v>2.31</v>
      </c>
      <c r="G132" s="14">
        <v>2.02</v>
      </c>
      <c r="H132" s="14">
        <v>1.74</v>
      </c>
      <c r="I132" s="14"/>
      <c r="J132" s="14">
        <v>2.44</v>
      </c>
      <c r="K132" s="14">
        <v>3</v>
      </c>
      <c r="L132" s="14">
        <v>3.92</v>
      </c>
      <c r="M132" s="54"/>
      <c r="N132" s="14">
        <v>47.820284276999999</v>
      </c>
      <c r="O132" s="31">
        <v>2.7186916000000001</v>
      </c>
      <c r="P132" s="31" t="s">
        <v>26</v>
      </c>
      <c r="Q132" s="17" t="s">
        <v>26</v>
      </c>
      <c r="R132" s="38" t="s">
        <v>671</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221</v>
      </c>
      <c r="D133" s="16" t="s">
        <v>222</v>
      </c>
      <c r="E133" s="16">
        <v>2</v>
      </c>
      <c r="F133" s="15">
        <v>59.07</v>
      </c>
      <c r="G133" s="15">
        <v>54.2</v>
      </c>
      <c r="H133" s="15">
        <v>49.34</v>
      </c>
      <c r="I133" s="14"/>
      <c r="J133" s="15">
        <v>60.46</v>
      </c>
      <c r="K133" s="15">
        <v>70.180000000000007</v>
      </c>
      <c r="L133" s="15">
        <v>85.91</v>
      </c>
      <c r="M133" s="54"/>
      <c r="N133" s="15">
        <v>30.682429012</v>
      </c>
      <c r="O133" s="15">
        <v>97.675358723000002</v>
      </c>
      <c r="P133" s="15" t="s">
        <v>26</v>
      </c>
      <c r="Q133" s="16" t="s">
        <v>26</v>
      </c>
      <c r="R133" s="37" t="s">
        <v>672</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223</v>
      </c>
      <c r="D134" s="17" t="s">
        <v>224</v>
      </c>
      <c r="E134" s="17">
        <v>4</v>
      </c>
      <c r="F134" s="14">
        <v>11.32</v>
      </c>
      <c r="G134" s="14">
        <v>10.52</v>
      </c>
      <c r="H134" s="14">
        <v>9.7200000000000006</v>
      </c>
      <c r="I134" s="14"/>
      <c r="J134" s="14">
        <v>11.69</v>
      </c>
      <c r="K134" s="14">
        <v>13.28</v>
      </c>
      <c r="L134" s="14">
        <v>15.87</v>
      </c>
      <c r="M134" s="54"/>
      <c r="N134" s="14">
        <v>44.774104084999998</v>
      </c>
      <c r="O134" s="31">
        <v>51.315431949999997</v>
      </c>
      <c r="P134" s="31" t="s">
        <v>27</v>
      </c>
      <c r="Q134" s="17" t="s">
        <v>26</v>
      </c>
      <c r="R134" s="38" t="s">
        <v>673</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225</v>
      </c>
      <c r="D135" s="16" t="s">
        <v>226</v>
      </c>
      <c r="E135" s="16">
        <v>3</v>
      </c>
      <c r="F135" s="15">
        <v>173.61</v>
      </c>
      <c r="G135" s="15">
        <v>160.22999999999999</v>
      </c>
      <c r="H135" s="15">
        <v>146.86000000000001</v>
      </c>
      <c r="I135" s="14"/>
      <c r="J135" s="15">
        <v>179</v>
      </c>
      <c r="K135" s="15">
        <v>205.74</v>
      </c>
      <c r="L135" s="15">
        <v>249.03</v>
      </c>
      <c r="M135" s="54"/>
      <c r="N135" s="15">
        <v>38.466940991000001</v>
      </c>
      <c r="O135" s="15">
        <v>4.6887346709999997</v>
      </c>
      <c r="P135" s="15" t="s">
        <v>27</v>
      </c>
      <c r="Q135" s="16" t="s">
        <v>26</v>
      </c>
      <c r="R135" s="37" t="s">
        <v>674</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227</v>
      </c>
      <c r="D136" s="17" t="s">
        <v>228</v>
      </c>
      <c r="E136" s="17">
        <v>10</v>
      </c>
      <c r="F136" s="14">
        <v>6.3</v>
      </c>
      <c r="G136" s="14">
        <v>5.62</v>
      </c>
      <c r="H136" s="14">
        <v>4.95</v>
      </c>
      <c r="I136" s="14"/>
      <c r="J136" s="14">
        <v>6.72</v>
      </c>
      <c r="K136" s="14">
        <v>8.06</v>
      </c>
      <c r="L136" s="14">
        <v>10.23</v>
      </c>
      <c r="M136" s="54"/>
      <c r="N136" s="14">
        <v>67.114956266999997</v>
      </c>
      <c r="O136" s="31">
        <v>6.6471299499999992</v>
      </c>
      <c r="P136" s="31" t="s">
        <v>27</v>
      </c>
      <c r="Q136" s="17" t="s">
        <v>27</v>
      </c>
      <c r="R136" s="38" t="s">
        <v>675</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229</v>
      </c>
      <c r="D137" s="16" t="s">
        <v>230</v>
      </c>
      <c r="E137" s="16">
        <v>2</v>
      </c>
      <c r="F137" s="15">
        <v>6.42</v>
      </c>
      <c r="G137" s="15">
        <v>5.93</v>
      </c>
      <c r="H137" s="15">
        <v>5.44</v>
      </c>
      <c r="I137" s="14"/>
      <c r="J137" s="15">
        <v>6.57</v>
      </c>
      <c r="K137" s="15">
        <v>7.54</v>
      </c>
      <c r="L137" s="15">
        <v>9.1199999999999992</v>
      </c>
      <c r="M137" s="54"/>
      <c r="N137" s="15">
        <v>53.455822898000001</v>
      </c>
      <c r="O137" s="15">
        <v>8.1327563499999993</v>
      </c>
      <c r="P137" s="15" t="s">
        <v>26</v>
      </c>
      <c r="Q137" s="16" t="s">
        <v>26</v>
      </c>
      <c r="R137" s="37" t="s">
        <v>676</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231</v>
      </c>
      <c r="D138" s="17" t="s">
        <v>493</v>
      </c>
      <c r="E138" s="17">
        <v>5</v>
      </c>
      <c r="F138" s="14">
        <v>3.75</v>
      </c>
      <c r="G138" s="14">
        <v>3.47</v>
      </c>
      <c r="H138" s="14">
        <v>3.2</v>
      </c>
      <c r="I138" s="14"/>
      <c r="J138" s="14">
        <v>3.88</v>
      </c>
      <c r="K138" s="14">
        <v>4.42</v>
      </c>
      <c r="L138" s="14">
        <v>5.3</v>
      </c>
      <c r="M138" s="54"/>
      <c r="N138" s="14">
        <v>36.808476456999998</v>
      </c>
      <c r="O138" s="31">
        <v>2.737676</v>
      </c>
      <c r="P138" s="31" t="s">
        <v>27</v>
      </c>
      <c r="Q138" s="17" t="s">
        <v>26</v>
      </c>
      <c r="R138" s="38" t="s">
        <v>677</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231</v>
      </c>
      <c r="D139" s="16" t="s">
        <v>232</v>
      </c>
      <c r="E139" s="16">
        <v>2</v>
      </c>
      <c r="F139" s="15">
        <v>3.53</v>
      </c>
      <c r="G139" s="15">
        <v>3.33</v>
      </c>
      <c r="H139" s="15">
        <v>3.14</v>
      </c>
      <c r="I139" s="14"/>
      <c r="J139" s="15">
        <v>3.63</v>
      </c>
      <c r="K139" s="15">
        <v>4.01</v>
      </c>
      <c r="L139" s="15">
        <v>4.6399999999999997</v>
      </c>
      <c r="M139" s="54"/>
      <c r="N139" s="15">
        <v>33.051469210999997</v>
      </c>
      <c r="O139" s="15">
        <v>12.50320335</v>
      </c>
      <c r="P139" s="15" t="s">
        <v>26</v>
      </c>
      <c r="Q139" s="16" t="s">
        <v>26</v>
      </c>
      <c r="R139" s="37" t="s">
        <v>678</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231</v>
      </c>
      <c r="D140" s="17" t="s">
        <v>233</v>
      </c>
      <c r="E140" s="17">
        <v>3</v>
      </c>
      <c r="F140" s="14">
        <v>17.850000000000001</v>
      </c>
      <c r="G140" s="14">
        <v>16.8</v>
      </c>
      <c r="H140" s="14">
        <v>15.76</v>
      </c>
      <c r="I140" s="14"/>
      <c r="J140" s="14">
        <v>18.420000000000002</v>
      </c>
      <c r="K140" s="14">
        <v>20.5</v>
      </c>
      <c r="L140" s="14">
        <v>23.88</v>
      </c>
      <c r="M140" s="54"/>
      <c r="N140" s="14">
        <v>33.600194719000001</v>
      </c>
      <c r="O140" s="31">
        <v>101.42373155</v>
      </c>
      <c r="P140" s="31" t="s">
        <v>26</v>
      </c>
      <c r="Q140" s="17" t="s">
        <v>26</v>
      </c>
      <c r="R140" s="38" t="s">
        <v>679</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234</v>
      </c>
      <c r="D141" s="16" t="s">
        <v>235</v>
      </c>
      <c r="E141" s="16">
        <v>0</v>
      </c>
      <c r="F141" s="15">
        <v>10.029999999999999</v>
      </c>
      <c r="G141" s="15">
        <v>9.09</v>
      </c>
      <c r="H141" s="15">
        <v>8.16</v>
      </c>
      <c r="I141" s="14"/>
      <c r="J141" s="15">
        <v>10.4</v>
      </c>
      <c r="K141" s="15">
        <v>12.26</v>
      </c>
      <c r="L141" s="15">
        <v>15.27</v>
      </c>
      <c r="M141" s="54"/>
      <c r="N141" s="15">
        <v>38.614776009000003</v>
      </c>
      <c r="O141" s="15">
        <v>6.2481913000000002</v>
      </c>
      <c r="P141" s="15" t="s">
        <v>26</v>
      </c>
      <c r="Q141" s="16" t="s">
        <v>26</v>
      </c>
      <c r="R141" s="37" t="s">
        <v>680</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236</v>
      </c>
      <c r="D142" s="17" t="s">
        <v>237</v>
      </c>
      <c r="E142" s="17">
        <v>2</v>
      </c>
      <c r="F142" s="14">
        <v>3.47</v>
      </c>
      <c r="G142" s="14">
        <v>3.04</v>
      </c>
      <c r="H142" s="14">
        <v>2.61</v>
      </c>
      <c r="I142" s="14"/>
      <c r="J142" s="14">
        <v>3.54</v>
      </c>
      <c r="K142" s="14">
        <v>4.3899999999999997</v>
      </c>
      <c r="L142" s="14">
        <v>5.77</v>
      </c>
      <c r="M142" s="54"/>
      <c r="N142" s="14">
        <v>44.288458288999998</v>
      </c>
      <c r="O142" s="31">
        <v>8.8134598000000004</v>
      </c>
      <c r="P142" s="31" t="s">
        <v>26</v>
      </c>
      <c r="Q142" s="17" t="s">
        <v>26</v>
      </c>
      <c r="R142" s="38" t="s">
        <v>681</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238</v>
      </c>
      <c r="D143" s="16" t="s">
        <v>239</v>
      </c>
      <c r="E143" s="16">
        <v>6</v>
      </c>
      <c r="F143" s="15">
        <v>37.15</v>
      </c>
      <c r="G143" s="15">
        <v>33.31</v>
      </c>
      <c r="H143" s="15">
        <v>29.48</v>
      </c>
      <c r="I143" s="14"/>
      <c r="J143" s="15">
        <v>38.869999999999997</v>
      </c>
      <c r="K143" s="15">
        <v>46.53</v>
      </c>
      <c r="L143" s="15">
        <v>58.94</v>
      </c>
      <c r="M143" s="54"/>
      <c r="N143" s="15">
        <v>67.856145284999997</v>
      </c>
      <c r="O143" s="15">
        <v>423.11489569999998</v>
      </c>
      <c r="P143" s="15" t="s">
        <v>26</v>
      </c>
      <c r="Q143" s="16" t="s">
        <v>27</v>
      </c>
      <c r="R143" s="37" t="s">
        <v>682</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238</v>
      </c>
      <c r="D144" s="17" t="s">
        <v>485</v>
      </c>
      <c r="E144" s="17">
        <v>4</v>
      </c>
      <c r="F144" s="14">
        <v>36.04</v>
      </c>
      <c r="G144" s="14">
        <v>32.33</v>
      </c>
      <c r="H144" s="14">
        <v>28.63</v>
      </c>
      <c r="I144" s="14"/>
      <c r="J144" s="14">
        <v>37.93</v>
      </c>
      <c r="K144" s="14">
        <v>45.33</v>
      </c>
      <c r="L144" s="14">
        <v>57.3</v>
      </c>
      <c r="M144" s="54"/>
      <c r="N144" s="14">
        <v>64.601077352999994</v>
      </c>
      <c r="O144" s="31">
        <v>7.6578594500000001</v>
      </c>
      <c r="P144" s="31" t="s">
        <v>26</v>
      </c>
      <c r="Q144" s="17" t="s">
        <v>27</v>
      </c>
      <c r="R144" s="38" t="s">
        <v>683</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240</v>
      </c>
      <c r="D145" s="16" t="s">
        <v>241</v>
      </c>
      <c r="E145" s="16">
        <v>1</v>
      </c>
      <c r="F145" s="15">
        <v>24.08</v>
      </c>
      <c r="G145" s="15">
        <v>22.23</v>
      </c>
      <c r="H145" s="15">
        <v>20.38</v>
      </c>
      <c r="I145" s="14"/>
      <c r="J145" s="15">
        <v>24.68</v>
      </c>
      <c r="K145" s="15">
        <v>28.37</v>
      </c>
      <c r="L145" s="15">
        <v>34.35</v>
      </c>
      <c r="M145" s="54"/>
      <c r="N145" s="15">
        <v>45.751973319999998</v>
      </c>
      <c r="O145" s="15">
        <v>13.710723249999999</v>
      </c>
      <c r="P145" s="15" t="s">
        <v>26</v>
      </c>
      <c r="Q145" s="16" t="s">
        <v>26</v>
      </c>
      <c r="R145" s="37" t="s">
        <v>684</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242</v>
      </c>
      <c r="D146" s="17" t="s">
        <v>243</v>
      </c>
      <c r="E146" s="17">
        <v>6</v>
      </c>
      <c r="F146" s="14">
        <v>10.97</v>
      </c>
      <c r="G146" s="14">
        <v>9.36</v>
      </c>
      <c r="H146" s="14">
        <v>7.75</v>
      </c>
      <c r="I146" s="14"/>
      <c r="J146" s="14">
        <v>11.61</v>
      </c>
      <c r="K146" s="14">
        <v>14.82</v>
      </c>
      <c r="L146" s="14">
        <v>20.03</v>
      </c>
      <c r="M146" s="54"/>
      <c r="N146" s="14">
        <v>51.797420361</v>
      </c>
      <c r="O146" s="31">
        <v>197.16935644999998</v>
      </c>
      <c r="P146" s="31" t="s">
        <v>26</v>
      </c>
      <c r="Q146" s="17" t="s">
        <v>27</v>
      </c>
      <c r="R146" s="38" t="s">
        <v>685</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244</v>
      </c>
      <c r="D147" s="16" t="s">
        <v>245</v>
      </c>
      <c r="E147" s="16">
        <v>5</v>
      </c>
      <c r="F147" s="15">
        <v>3.83</v>
      </c>
      <c r="G147" s="15">
        <v>3.55</v>
      </c>
      <c r="H147" s="15">
        <v>3.27</v>
      </c>
      <c r="I147" s="14"/>
      <c r="J147" s="15">
        <v>3.97</v>
      </c>
      <c r="K147" s="15">
        <v>4.5199999999999996</v>
      </c>
      <c r="L147" s="15">
        <v>5.42</v>
      </c>
      <c r="M147" s="54"/>
      <c r="N147" s="15">
        <v>42.281990227999998</v>
      </c>
      <c r="O147" s="15">
        <v>13.219233200000001</v>
      </c>
      <c r="P147" s="15" t="s">
        <v>27</v>
      </c>
      <c r="Q147" s="16" t="s">
        <v>26</v>
      </c>
      <c r="R147" s="37" t="s">
        <v>686</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246</v>
      </c>
      <c r="D148" s="17" t="s">
        <v>247</v>
      </c>
      <c r="E148" s="17">
        <v>0</v>
      </c>
      <c r="F148" s="14">
        <v>16.16</v>
      </c>
      <c r="G148" s="14">
        <v>14.91</v>
      </c>
      <c r="H148" s="14">
        <v>13.66</v>
      </c>
      <c r="I148" s="14"/>
      <c r="J148" s="14">
        <v>16.36</v>
      </c>
      <c r="K148" s="14">
        <v>18.850000000000001</v>
      </c>
      <c r="L148" s="14">
        <v>22.89</v>
      </c>
      <c r="M148" s="54"/>
      <c r="N148" s="14">
        <v>28.438323894</v>
      </c>
      <c r="O148" s="31">
        <v>13.45662725</v>
      </c>
      <c r="P148" s="31" t="s">
        <v>26</v>
      </c>
      <c r="Q148" s="17" t="s">
        <v>26</v>
      </c>
      <c r="R148" s="38" t="s">
        <v>687</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248</v>
      </c>
      <c r="D149" s="16" t="s">
        <v>249</v>
      </c>
      <c r="E149" s="16">
        <v>4</v>
      </c>
      <c r="F149" s="15">
        <v>6.53</v>
      </c>
      <c r="G149" s="15">
        <v>5.48</v>
      </c>
      <c r="H149" s="15">
        <v>4.43</v>
      </c>
      <c r="I149" s="14"/>
      <c r="J149" s="15">
        <v>7.15</v>
      </c>
      <c r="K149" s="15">
        <v>9.24</v>
      </c>
      <c r="L149" s="15">
        <v>12.63</v>
      </c>
      <c r="M149" s="54"/>
      <c r="N149" s="15">
        <v>71.510598889999997</v>
      </c>
      <c r="O149" s="15">
        <v>182.74696514999999</v>
      </c>
      <c r="P149" s="15" t="s">
        <v>26</v>
      </c>
      <c r="Q149" s="16" t="s">
        <v>27</v>
      </c>
      <c r="R149" s="37" t="s">
        <v>688</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250</v>
      </c>
      <c r="D150" s="17" t="s">
        <v>251</v>
      </c>
      <c r="E150" s="17">
        <v>3</v>
      </c>
      <c r="F150" s="14">
        <v>3.83</v>
      </c>
      <c r="G150" s="14">
        <v>3.12</v>
      </c>
      <c r="H150" s="14">
        <v>2.41</v>
      </c>
      <c r="I150" s="14"/>
      <c r="J150" s="14">
        <v>3.97</v>
      </c>
      <c r="K150" s="14">
        <v>5.38</v>
      </c>
      <c r="L150" s="14">
        <v>7.68</v>
      </c>
      <c r="M150" s="54"/>
      <c r="N150" s="14">
        <v>37.484581257999999</v>
      </c>
      <c r="O150" s="31">
        <v>9.3670612000000002</v>
      </c>
      <c r="P150" s="31" t="s">
        <v>26</v>
      </c>
      <c r="Q150" s="17" t="s">
        <v>26</v>
      </c>
      <c r="R150" s="38" t="s">
        <v>689</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250</v>
      </c>
      <c r="D151" s="16" t="s">
        <v>252</v>
      </c>
      <c r="E151" s="16">
        <v>2</v>
      </c>
      <c r="F151" s="15">
        <v>4.03</v>
      </c>
      <c r="G151" s="15">
        <v>3.34</v>
      </c>
      <c r="H151" s="15">
        <v>2.65</v>
      </c>
      <c r="I151" s="14"/>
      <c r="J151" s="15">
        <v>4.21</v>
      </c>
      <c r="K151" s="15">
        <v>5.58</v>
      </c>
      <c r="L151" s="15">
        <v>7.8</v>
      </c>
      <c r="M151" s="54"/>
      <c r="N151" s="15">
        <v>39.49735913</v>
      </c>
      <c r="O151" s="15">
        <v>71.207175899999996</v>
      </c>
      <c r="P151" s="15" t="s">
        <v>26</v>
      </c>
      <c r="Q151" s="16" t="s">
        <v>26</v>
      </c>
      <c r="R151" s="37" t="s">
        <v>690</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253</v>
      </c>
      <c r="D152" s="17" t="s">
        <v>12</v>
      </c>
      <c r="E152" s="17">
        <v>3</v>
      </c>
      <c r="F152" s="14">
        <v>16.68</v>
      </c>
      <c r="G152" s="14">
        <v>15.09</v>
      </c>
      <c r="H152" s="14">
        <v>13.51</v>
      </c>
      <c r="I152" s="14"/>
      <c r="J152" s="14">
        <v>17.21</v>
      </c>
      <c r="K152" s="14">
        <v>20.37</v>
      </c>
      <c r="L152" s="14">
        <v>25.49</v>
      </c>
      <c r="M152" s="54"/>
      <c r="N152" s="14">
        <v>51.249462319000003</v>
      </c>
      <c r="O152" s="31">
        <v>77.947542200000001</v>
      </c>
      <c r="P152" s="31" t="s">
        <v>26</v>
      </c>
      <c r="Q152" s="17" t="s">
        <v>26</v>
      </c>
      <c r="R152" s="38" t="s">
        <v>691</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254</v>
      </c>
      <c r="D153" s="16" t="s">
        <v>255</v>
      </c>
      <c r="E153" s="16">
        <v>7</v>
      </c>
      <c r="F153" s="15">
        <v>129.69</v>
      </c>
      <c r="G153" s="15">
        <v>102.69</v>
      </c>
      <c r="H153" s="15">
        <v>75.69</v>
      </c>
      <c r="I153" s="14"/>
      <c r="J153" s="15">
        <v>139</v>
      </c>
      <c r="K153" s="15">
        <v>192.99</v>
      </c>
      <c r="L153" s="15">
        <v>280.36</v>
      </c>
      <c r="M153" s="54"/>
      <c r="N153" s="15">
        <v>60.872371072</v>
      </c>
      <c r="O153" s="15">
        <v>5.800081209</v>
      </c>
      <c r="P153" s="15" t="s">
        <v>27</v>
      </c>
      <c r="Q153" s="16" t="s">
        <v>27</v>
      </c>
      <c r="R153" s="37" t="s">
        <v>692</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693</v>
      </c>
      <c r="D154" s="17" t="s">
        <v>694</v>
      </c>
      <c r="E154" s="17">
        <v>3</v>
      </c>
      <c r="F154" s="14">
        <v>4.87</v>
      </c>
      <c r="G154" s="14">
        <v>4.5999999999999996</v>
      </c>
      <c r="H154" s="14">
        <v>4.33</v>
      </c>
      <c r="I154" s="14"/>
      <c r="J154" s="14">
        <v>5.05</v>
      </c>
      <c r="K154" s="14">
        <v>5.58</v>
      </c>
      <c r="L154" s="14">
        <v>6.45</v>
      </c>
      <c r="M154" s="54"/>
      <c r="N154" s="14">
        <v>44.700576927999997</v>
      </c>
      <c r="O154" s="31">
        <v>1.120935</v>
      </c>
      <c r="P154" s="31" t="s">
        <v>26</v>
      </c>
      <c r="Q154" s="17" t="s">
        <v>26</v>
      </c>
      <c r="R154" s="38" t="s">
        <v>695</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696</v>
      </c>
      <c r="D155" s="16" t="s">
        <v>697</v>
      </c>
      <c r="E155" s="16">
        <v>0</v>
      </c>
      <c r="F155" s="15">
        <v>60.85</v>
      </c>
      <c r="G155" s="15">
        <v>56.48</v>
      </c>
      <c r="H155" s="15">
        <v>52.12</v>
      </c>
      <c r="I155" s="14"/>
      <c r="J155" s="15">
        <v>61.97</v>
      </c>
      <c r="K155" s="15">
        <v>70.69</v>
      </c>
      <c r="L155" s="15">
        <v>84.81</v>
      </c>
      <c r="M155" s="54"/>
      <c r="N155" s="15">
        <v>20.459808822999999</v>
      </c>
      <c r="O155" s="15">
        <v>1.5691093304999999</v>
      </c>
      <c r="P155" s="15" t="s">
        <v>26</v>
      </c>
      <c r="Q155" s="16" t="s">
        <v>26</v>
      </c>
      <c r="R155" s="37" t="s">
        <v>698</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256</v>
      </c>
      <c r="D156" s="17" t="s">
        <v>257</v>
      </c>
      <c r="E156" s="17">
        <v>5</v>
      </c>
      <c r="F156" s="14">
        <v>5.13</v>
      </c>
      <c r="G156" s="14">
        <v>4.38</v>
      </c>
      <c r="H156" s="14">
        <v>3.64</v>
      </c>
      <c r="I156" s="14"/>
      <c r="J156" s="14">
        <v>5.33</v>
      </c>
      <c r="K156" s="14">
        <v>6.81</v>
      </c>
      <c r="L156" s="14">
        <v>9.2100000000000009</v>
      </c>
      <c r="M156" s="54"/>
      <c r="N156" s="14">
        <v>46.974276903000003</v>
      </c>
      <c r="O156" s="31">
        <v>7.5739179500000002</v>
      </c>
      <c r="P156" s="31" t="s">
        <v>27</v>
      </c>
      <c r="Q156" s="17" t="s">
        <v>26</v>
      </c>
      <c r="R156" s="38" t="s">
        <v>699</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700</v>
      </c>
      <c r="D157" s="16" t="s">
        <v>701</v>
      </c>
      <c r="E157" s="16">
        <v>7</v>
      </c>
      <c r="F157" s="15">
        <v>2.93</v>
      </c>
      <c r="G157" s="15">
        <v>2.72</v>
      </c>
      <c r="H157" s="15">
        <v>2.5099999999999998</v>
      </c>
      <c r="I157" s="14"/>
      <c r="J157" s="15">
        <v>3.02</v>
      </c>
      <c r="K157" s="15">
        <v>3.43</v>
      </c>
      <c r="L157" s="15">
        <v>4.0999999999999996</v>
      </c>
      <c r="M157" s="54"/>
      <c r="N157" s="15">
        <v>62.639453416999999</v>
      </c>
      <c r="O157" s="15">
        <v>1.2915393999999998</v>
      </c>
      <c r="P157" s="15" t="s">
        <v>26</v>
      </c>
      <c r="Q157" s="16" t="s">
        <v>27</v>
      </c>
      <c r="R157" s="37" t="s">
        <v>702</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258</v>
      </c>
      <c r="D158" s="17" t="s">
        <v>259</v>
      </c>
      <c r="E158" s="17">
        <v>0</v>
      </c>
      <c r="F158" s="14">
        <v>73.27</v>
      </c>
      <c r="G158" s="14">
        <v>66.63</v>
      </c>
      <c r="H158" s="14">
        <v>60</v>
      </c>
      <c r="I158" s="14"/>
      <c r="J158" s="14">
        <v>75.44</v>
      </c>
      <c r="K158" s="14">
        <v>88.7</v>
      </c>
      <c r="L158" s="14">
        <v>110.17</v>
      </c>
      <c r="M158" s="54"/>
      <c r="N158" s="14">
        <v>20.196514992000001</v>
      </c>
      <c r="O158" s="31">
        <v>101.79257903</v>
      </c>
      <c r="P158" s="31" t="s">
        <v>26</v>
      </c>
      <c r="Q158" s="17" t="s">
        <v>26</v>
      </c>
      <c r="R158" s="38" t="s">
        <v>703</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260</v>
      </c>
      <c r="D159" s="16" t="s">
        <v>261</v>
      </c>
      <c r="E159" s="16">
        <v>7</v>
      </c>
      <c r="F159" s="15">
        <v>133.06</v>
      </c>
      <c r="G159" s="15">
        <v>117.78</v>
      </c>
      <c r="H159" s="15">
        <v>102.51</v>
      </c>
      <c r="I159" s="14"/>
      <c r="J159" s="15">
        <v>144.63999999999999</v>
      </c>
      <c r="K159" s="15">
        <v>175.18</v>
      </c>
      <c r="L159" s="15">
        <v>224.61</v>
      </c>
      <c r="M159" s="54"/>
      <c r="N159" s="15">
        <v>59.135251783000001</v>
      </c>
      <c r="O159" s="15">
        <v>55.670844652</v>
      </c>
      <c r="P159" s="15" t="s">
        <v>27</v>
      </c>
      <c r="Q159" s="16" t="s">
        <v>27</v>
      </c>
      <c r="R159" s="37" t="s">
        <v>704</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262</v>
      </c>
      <c r="D160" s="17" t="s">
        <v>263</v>
      </c>
      <c r="E160" s="17">
        <v>10</v>
      </c>
      <c r="F160" s="14">
        <v>33.270000000000003</v>
      </c>
      <c r="G160" s="14">
        <v>32.200000000000003</v>
      </c>
      <c r="H160" s="14">
        <v>31.14</v>
      </c>
      <c r="I160" s="14"/>
      <c r="J160" s="14">
        <v>34.4</v>
      </c>
      <c r="K160" s="14">
        <v>36.520000000000003</v>
      </c>
      <c r="L160" s="14">
        <v>39.96</v>
      </c>
      <c r="M160" s="54"/>
      <c r="N160" s="14">
        <v>73.469958589000001</v>
      </c>
      <c r="O160" s="31">
        <v>6.9333404499999993</v>
      </c>
      <c r="P160" s="31" t="s">
        <v>27</v>
      </c>
      <c r="Q160" s="17" t="s">
        <v>27</v>
      </c>
      <c r="R160" s="38" t="s">
        <v>705</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264</v>
      </c>
      <c r="D161" s="16" t="s">
        <v>265</v>
      </c>
      <c r="E161" s="16">
        <v>7</v>
      </c>
      <c r="F161" s="15">
        <v>897.79</v>
      </c>
      <c r="G161" s="15">
        <v>758.18</v>
      </c>
      <c r="H161" s="15">
        <v>618.57000000000005</v>
      </c>
      <c r="I161" s="14"/>
      <c r="J161" s="15">
        <v>959.1</v>
      </c>
      <c r="K161" s="15">
        <v>1238.31</v>
      </c>
      <c r="L161" s="15">
        <v>1690.12</v>
      </c>
      <c r="M161" s="54"/>
      <c r="N161" s="15">
        <v>59.938115560999996</v>
      </c>
      <c r="O161" s="15">
        <v>110.37557606</v>
      </c>
      <c r="P161" s="15" t="s">
        <v>27</v>
      </c>
      <c r="Q161" s="16" t="s">
        <v>27</v>
      </c>
      <c r="R161" s="37" t="s">
        <v>706</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266</v>
      </c>
      <c r="D162" s="17" t="s">
        <v>267</v>
      </c>
      <c r="E162" s="17">
        <v>7</v>
      </c>
      <c r="F162" s="14">
        <v>109.03</v>
      </c>
      <c r="G162" s="14">
        <v>97.52</v>
      </c>
      <c r="H162" s="14">
        <v>86.01</v>
      </c>
      <c r="I162" s="14"/>
      <c r="J162" s="14">
        <v>112.39</v>
      </c>
      <c r="K162" s="14">
        <v>135.4</v>
      </c>
      <c r="L162" s="14">
        <v>172.63</v>
      </c>
      <c r="M162" s="54"/>
      <c r="N162" s="14">
        <v>64.225658293999999</v>
      </c>
      <c r="O162" s="31">
        <v>31.750051984000002</v>
      </c>
      <c r="P162" s="31" t="s">
        <v>27</v>
      </c>
      <c r="Q162" s="17" t="s">
        <v>27</v>
      </c>
      <c r="R162" s="38" t="s">
        <v>707</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268</v>
      </c>
      <c r="D163" s="16" t="s">
        <v>269</v>
      </c>
      <c r="E163" s="16">
        <v>8</v>
      </c>
      <c r="F163" s="15">
        <v>15.87</v>
      </c>
      <c r="G163" s="15">
        <v>15.55</v>
      </c>
      <c r="H163" s="15">
        <v>15.24</v>
      </c>
      <c r="I163" s="14"/>
      <c r="J163" s="15">
        <v>16</v>
      </c>
      <c r="K163" s="15">
        <v>16.62</v>
      </c>
      <c r="L163" s="15">
        <v>17.63</v>
      </c>
      <c r="M163" s="54"/>
      <c r="N163" s="15">
        <v>66.884999782999998</v>
      </c>
      <c r="O163" s="15">
        <v>11.586792149999999</v>
      </c>
      <c r="P163" s="15" t="s">
        <v>27</v>
      </c>
      <c r="Q163" s="16" t="s">
        <v>27</v>
      </c>
      <c r="R163" s="37" t="s">
        <v>520</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270</v>
      </c>
      <c r="D164" s="17" t="s">
        <v>271</v>
      </c>
      <c r="E164" s="17">
        <v>4</v>
      </c>
      <c r="F164" s="14">
        <v>3.99</v>
      </c>
      <c r="G164" s="14">
        <v>3.6</v>
      </c>
      <c r="H164" s="14">
        <v>3.21</v>
      </c>
      <c r="I164" s="14"/>
      <c r="J164" s="14">
        <v>4.22</v>
      </c>
      <c r="K164" s="14">
        <v>4.99</v>
      </c>
      <c r="L164" s="14">
        <v>6.24</v>
      </c>
      <c r="M164" s="54"/>
      <c r="N164" s="14">
        <v>53.581578067999999</v>
      </c>
      <c r="O164" s="31">
        <v>93.519958650000007</v>
      </c>
      <c r="P164" s="31" t="s">
        <v>26</v>
      </c>
      <c r="Q164" s="17" t="s">
        <v>27</v>
      </c>
      <c r="R164" s="38" t="s">
        <v>708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479</v>
      </c>
      <c r="D165" s="16" t="s">
        <v>480</v>
      </c>
      <c r="E165" s="16">
        <v>1</v>
      </c>
      <c r="F165" s="15">
        <v>3.33</v>
      </c>
      <c r="G165" s="15">
        <v>3.06</v>
      </c>
      <c r="H165" s="15">
        <v>2.8</v>
      </c>
      <c r="I165" s="14"/>
      <c r="J165" s="15">
        <v>3.39</v>
      </c>
      <c r="K165" s="15">
        <v>3.91</v>
      </c>
      <c r="L165" s="15">
        <v>4.76</v>
      </c>
      <c r="M165" s="54"/>
      <c r="N165" s="15">
        <v>51.745277313000003</v>
      </c>
      <c r="O165" s="15">
        <v>2.4154914999999999</v>
      </c>
      <c r="P165" s="15" t="s">
        <v>26</v>
      </c>
      <c r="Q165" s="16" t="s">
        <v>26</v>
      </c>
      <c r="R165" s="37" t="s">
        <v>709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272</v>
      </c>
      <c r="D166" s="17" t="s">
        <v>273</v>
      </c>
      <c r="E166" s="17">
        <v>10</v>
      </c>
      <c r="F166" s="14">
        <v>49.36</v>
      </c>
      <c r="G166" s="14">
        <v>36.51</v>
      </c>
      <c r="H166" s="14">
        <v>23.66</v>
      </c>
      <c r="I166" s="14"/>
      <c r="J166" s="14">
        <v>52.63</v>
      </c>
      <c r="K166" s="14">
        <v>78.319999999999993</v>
      </c>
      <c r="L166" s="14">
        <v>119.9</v>
      </c>
      <c r="M166" s="54"/>
      <c r="N166" s="14">
        <v>81.645641604000005</v>
      </c>
      <c r="O166" s="31">
        <v>3.5783428525000001</v>
      </c>
      <c r="P166" s="31" t="s">
        <v>27</v>
      </c>
      <c r="Q166" s="17" t="s">
        <v>27</v>
      </c>
      <c r="R166" s="38" t="s">
        <v>710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274</v>
      </c>
      <c r="D167" s="16" t="s">
        <v>275</v>
      </c>
      <c r="E167" s="16">
        <v>7</v>
      </c>
      <c r="F167" s="15">
        <v>16.34</v>
      </c>
      <c r="G167" s="15">
        <v>15.13</v>
      </c>
      <c r="H167" s="15">
        <v>13.93</v>
      </c>
      <c r="I167" s="14"/>
      <c r="J167" s="15">
        <v>16.829999999999998</v>
      </c>
      <c r="K167" s="15">
        <v>19.23</v>
      </c>
      <c r="L167" s="15">
        <v>23.12</v>
      </c>
      <c r="M167" s="54"/>
      <c r="N167" s="15">
        <v>62.927266320000001</v>
      </c>
      <c r="O167" s="15">
        <v>254.65944699999997</v>
      </c>
      <c r="P167" s="15" t="s">
        <v>27</v>
      </c>
      <c r="Q167" s="16" t="s">
        <v>27</v>
      </c>
      <c r="R167" s="37" t="s">
        <v>711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276</v>
      </c>
      <c r="D168" s="17" t="s">
        <v>277</v>
      </c>
      <c r="E168" s="17">
        <v>1</v>
      </c>
      <c r="F168" s="14">
        <v>23.89</v>
      </c>
      <c r="G168" s="14">
        <v>21.28</v>
      </c>
      <c r="H168" s="14">
        <v>18.670000000000002</v>
      </c>
      <c r="I168" s="14"/>
      <c r="J168" s="14">
        <v>25.32</v>
      </c>
      <c r="K168" s="14">
        <v>30.53</v>
      </c>
      <c r="L168" s="14">
        <v>38.97</v>
      </c>
      <c r="M168" s="54"/>
      <c r="N168" s="14">
        <v>40.542913671000001</v>
      </c>
      <c r="O168" s="31">
        <v>36.994709049999997</v>
      </c>
      <c r="P168" s="31" t="s">
        <v>26</v>
      </c>
      <c r="Q168" s="17" t="s">
        <v>26</v>
      </c>
      <c r="R168" s="38" t="s">
        <v>712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278</v>
      </c>
      <c r="D169" s="16" t="s">
        <v>279</v>
      </c>
      <c r="E169" s="16">
        <v>4</v>
      </c>
      <c r="F169" s="15">
        <v>8.7100000000000009</v>
      </c>
      <c r="G169" s="15">
        <v>7.52</v>
      </c>
      <c r="H169" s="15">
        <v>6.33</v>
      </c>
      <c r="I169" s="14"/>
      <c r="J169" s="15">
        <v>9.19</v>
      </c>
      <c r="K169" s="15">
        <v>11.56</v>
      </c>
      <c r="L169" s="15">
        <v>15.4</v>
      </c>
      <c r="M169" s="54"/>
      <c r="N169" s="15">
        <v>71.705633250000005</v>
      </c>
      <c r="O169" s="15">
        <v>59.206285700000002</v>
      </c>
      <c r="P169" s="15" t="s">
        <v>26</v>
      </c>
      <c r="Q169" s="16" t="s">
        <v>27</v>
      </c>
      <c r="R169" s="37" t="s">
        <v>713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280</v>
      </c>
      <c r="D170" s="17" t="s">
        <v>281</v>
      </c>
      <c r="E170" s="17">
        <v>2</v>
      </c>
      <c r="F170" s="14">
        <v>5.07</v>
      </c>
      <c r="G170" s="14">
        <v>4.4000000000000004</v>
      </c>
      <c r="H170" s="14">
        <v>3.74</v>
      </c>
      <c r="I170" s="14"/>
      <c r="J170" s="14">
        <v>5.32</v>
      </c>
      <c r="K170" s="14">
        <v>6.64</v>
      </c>
      <c r="L170" s="14">
        <v>8.7799999999999994</v>
      </c>
      <c r="M170" s="54"/>
      <c r="N170" s="14">
        <v>40.902901757999999</v>
      </c>
      <c r="O170" s="31">
        <v>70.560894199999993</v>
      </c>
      <c r="P170" s="31" t="s">
        <v>26</v>
      </c>
      <c r="Q170" s="17" t="s">
        <v>26</v>
      </c>
      <c r="R170" s="38" t="s">
        <v>714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282</v>
      </c>
      <c r="D171" s="16" t="s">
        <v>283</v>
      </c>
      <c r="E171" s="16">
        <v>7</v>
      </c>
      <c r="F171" s="15">
        <v>1.85</v>
      </c>
      <c r="G171" s="15">
        <v>1.68</v>
      </c>
      <c r="H171" s="15">
        <v>1.52</v>
      </c>
      <c r="I171" s="14"/>
      <c r="J171" s="15">
        <v>2</v>
      </c>
      <c r="K171" s="15">
        <v>2.3199999999999998</v>
      </c>
      <c r="L171" s="15">
        <v>2.84</v>
      </c>
      <c r="M171" s="54"/>
      <c r="N171" s="15">
        <v>53.476955197999999</v>
      </c>
      <c r="O171" s="15">
        <v>4.3744177000000004</v>
      </c>
      <c r="P171" s="15" t="s">
        <v>27</v>
      </c>
      <c r="Q171" s="16" t="s">
        <v>27</v>
      </c>
      <c r="R171" s="37" t="s">
        <v>715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284</v>
      </c>
      <c r="D172" s="17" t="s">
        <v>285</v>
      </c>
      <c r="E172" s="17">
        <v>7</v>
      </c>
      <c r="F172" s="14">
        <v>30.27</v>
      </c>
      <c r="G172" s="14">
        <v>28.45</v>
      </c>
      <c r="H172" s="14">
        <v>26.63</v>
      </c>
      <c r="I172" s="14"/>
      <c r="J172" s="14">
        <v>32.01</v>
      </c>
      <c r="K172" s="14">
        <v>35.64</v>
      </c>
      <c r="L172" s="14">
        <v>41.52</v>
      </c>
      <c r="M172" s="54"/>
      <c r="N172" s="14">
        <v>49.748241337000003</v>
      </c>
      <c r="O172" s="31">
        <v>146.44515655000001</v>
      </c>
      <c r="P172" s="31" t="s">
        <v>27</v>
      </c>
      <c r="Q172" s="17" t="s">
        <v>27</v>
      </c>
      <c r="R172" s="38" t="s">
        <v>716</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286</v>
      </c>
      <c r="D173" s="16" t="s">
        <v>287</v>
      </c>
      <c r="E173" s="16">
        <v>0</v>
      </c>
      <c r="F173" s="15">
        <v>6.68</v>
      </c>
      <c r="G173" s="15">
        <v>5.46</v>
      </c>
      <c r="H173" s="15">
        <v>4.25</v>
      </c>
      <c r="I173" s="14"/>
      <c r="J173" s="15">
        <v>7.15</v>
      </c>
      <c r="K173" s="15">
        <v>9.57</v>
      </c>
      <c r="L173" s="15">
        <v>13.49</v>
      </c>
      <c r="M173" s="54"/>
      <c r="N173" s="15">
        <v>12.327200943999999</v>
      </c>
      <c r="O173" s="15">
        <v>66.259004899999994</v>
      </c>
      <c r="P173" s="15" t="s">
        <v>26</v>
      </c>
      <c r="Q173" s="16" t="s">
        <v>26</v>
      </c>
      <c r="R173" s="37" t="s">
        <v>717</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288</v>
      </c>
      <c r="D174" s="17" t="s">
        <v>289</v>
      </c>
      <c r="E174" s="17">
        <v>0</v>
      </c>
      <c r="F174" s="14">
        <v>7.19</v>
      </c>
      <c r="G174" s="14">
        <v>6.48</v>
      </c>
      <c r="H174" s="14">
        <v>5.78</v>
      </c>
      <c r="I174" s="14"/>
      <c r="J174" s="14">
        <v>7.48</v>
      </c>
      <c r="K174" s="14">
        <v>8.8800000000000008</v>
      </c>
      <c r="L174" s="14">
        <v>11.16</v>
      </c>
      <c r="M174" s="54"/>
      <c r="N174" s="14">
        <v>31.775846951999998</v>
      </c>
      <c r="O174" s="31">
        <v>6.7040231544999997</v>
      </c>
      <c r="P174" s="31" t="s">
        <v>26</v>
      </c>
      <c r="Q174" s="17" t="s">
        <v>26</v>
      </c>
      <c r="R174" s="38" t="s">
        <v>718</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521</v>
      </c>
      <c r="D175" s="16" t="s">
        <v>522</v>
      </c>
      <c r="E175" s="16">
        <v>3</v>
      </c>
      <c r="F175" s="15">
        <v>18.3</v>
      </c>
      <c r="G175" s="15">
        <v>16.559999999999999</v>
      </c>
      <c r="H175" s="15">
        <v>14.83</v>
      </c>
      <c r="I175" s="14"/>
      <c r="J175" s="15">
        <v>19.14</v>
      </c>
      <c r="K175" s="15">
        <v>22.6</v>
      </c>
      <c r="L175" s="15">
        <v>28.2</v>
      </c>
      <c r="M175" s="54"/>
      <c r="N175" s="15">
        <v>50.56473836</v>
      </c>
      <c r="O175" s="15">
        <v>1.4438101375000001</v>
      </c>
      <c r="P175" s="15" t="s">
        <v>26</v>
      </c>
      <c r="Q175" s="16" t="s">
        <v>26</v>
      </c>
      <c r="R175" s="37" t="s">
        <v>719</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290</v>
      </c>
      <c r="D176" s="17" t="s">
        <v>291</v>
      </c>
      <c r="E176" s="17">
        <v>0</v>
      </c>
      <c r="F176" s="14">
        <v>10.61</v>
      </c>
      <c r="G176" s="14">
        <v>9.24</v>
      </c>
      <c r="H176" s="14">
        <v>7.88</v>
      </c>
      <c r="I176" s="14"/>
      <c r="J176" s="14">
        <v>11.1</v>
      </c>
      <c r="K176" s="14">
        <v>13.82</v>
      </c>
      <c r="L176" s="14">
        <v>18.23</v>
      </c>
      <c r="M176" s="54"/>
      <c r="N176" s="14">
        <v>20.274501678</v>
      </c>
      <c r="O176" s="31">
        <v>120.62456582</v>
      </c>
      <c r="P176" s="31" t="s">
        <v>26</v>
      </c>
      <c r="Q176" s="17" t="s">
        <v>26</v>
      </c>
      <c r="R176" s="38" t="s">
        <v>720</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292</v>
      </c>
      <c r="D177" s="16" t="s">
        <v>293</v>
      </c>
      <c r="E177" s="16">
        <v>10</v>
      </c>
      <c r="F177" s="15">
        <v>24.78</v>
      </c>
      <c r="G177" s="15">
        <v>23.2</v>
      </c>
      <c r="H177" s="15">
        <v>21.62</v>
      </c>
      <c r="I177" s="14"/>
      <c r="J177" s="15">
        <v>25.35</v>
      </c>
      <c r="K177" s="15">
        <v>28.5</v>
      </c>
      <c r="L177" s="15">
        <v>33.61</v>
      </c>
      <c r="M177" s="54"/>
      <c r="N177" s="15">
        <v>67.807036267000001</v>
      </c>
      <c r="O177" s="15">
        <v>100.45960215999999</v>
      </c>
      <c r="P177" s="15" t="s">
        <v>27</v>
      </c>
      <c r="Q177" s="16" t="s">
        <v>27</v>
      </c>
      <c r="R177" s="37" t="s">
        <v>721</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294</v>
      </c>
      <c r="D178" s="17" t="s">
        <v>295</v>
      </c>
      <c r="E178" s="17">
        <v>1</v>
      </c>
      <c r="F178" s="14">
        <v>8.09</v>
      </c>
      <c r="G178" s="14">
        <v>6.97</v>
      </c>
      <c r="H178" s="14">
        <v>5.85</v>
      </c>
      <c r="I178" s="14"/>
      <c r="J178" s="14">
        <v>8.3699999999999992</v>
      </c>
      <c r="K178" s="14">
        <v>10.6</v>
      </c>
      <c r="L178" s="14">
        <v>14.2</v>
      </c>
      <c r="M178" s="54"/>
      <c r="N178" s="14">
        <v>19.473088013999998</v>
      </c>
      <c r="O178" s="31">
        <v>15.75789865</v>
      </c>
      <c r="P178" s="31" t="s">
        <v>26</v>
      </c>
      <c r="Q178" s="17" t="s">
        <v>26</v>
      </c>
      <c r="R178" s="38" t="s">
        <v>722</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296</v>
      </c>
      <c r="D179" s="16" t="s">
        <v>297</v>
      </c>
      <c r="E179" s="16">
        <v>0</v>
      </c>
      <c r="F179" s="15">
        <v>0.99</v>
      </c>
      <c r="G179" s="15">
        <v>0.46</v>
      </c>
      <c r="H179" s="15">
        <v>-0.06</v>
      </c>
      <c r="I179" s="14"/>
      <c r="J179" s="15">
        <v>1.1100000000000001</v>
      </c>
      <c r="K179" s="15">
        <v>2.16</v>
      </c>
      <c r="L179" s="15">
        <v>3.87</v>
      </c>
      <c r="M179" s="54"/>
      <c r="N179" s="15">
        <v>40.008305800000002</v>
      </c>
      <c r="O179" s="15">
        <v>17.2564852</v>
      </c>
      <c r="P179" s="15" t="s">
        <v>26</v>
      </c>
      <c r="Q179" s="16" t="s">
        <v>26</v>
      </c>
      <c r="R179" s="37" t="s">
        <v>723</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298</v>
      </c>
      <c r="D180" s="17" t="s">
        <v>299</v>
      </c>
      <c r="E180" s="17">
        <v>0</v>
      </c>
      <c r="F180" s="14">
        <v>114.69</v>
      </c>
      <c r="G180" s="14">
        <v>80.319999999999993</v>
      </c>
      <c r="H180" s="14">
        <v>45.95</v>
      </c>
      <c r="I180" s="14"/>
      <c r="J180" s="14">
        <v>117.99</v>
      </c>
      <c r="K180" s="14">
        <v>186.72</v>
      </c>
      <c r="L180" s="14">
        <v>297.95</v>
      </c>
      <c r="M180" s="54"/>
      <c r="N180" s="14">
        <v>32.766785401999996</v>
      </c>
      <c r="O180" s="31">
        <v>25.086232379000002</v>
      </c>
      <c r="P180" s="31" t="s">
        <v>26</v>
      </c>
      <c r="Q180" s="17" t="s">
        <v>26</v>
      </c>
      <c r="R180" s="38" t="s">
        <v>724</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300</v>
      </c>
      <c r="D181" s="16" t="s">
        <v>301</v>
      </c>
      <c r="E181" s="16">
        <v>7</v>
      </c>
      <c r="F181" s="15">
        <v>7.28</v>
      </c>
      <c r="G181" s="15">
        <v>6.64</v>
      </c>
      <c r="H181" s="15">
        <v>6</v>
      </c>
      <c r="I181" s="14"/>
      <c r="J181" s="15">
        <v>7.77</v>
      </c>
      <c r="K181" s="15">
        <v>9.0399999999999991</v>
      </c>
      <c r="L181" s="15">
        <v>11.1</v>
      </c>
      <c r="M181" s="54"/>
      <c r="N181" s="15">
        <v>57.022883598999996</v>
      </c>
      <c r="O181" s="15">
        <v>14.88244695</v>
      </c>
      <c r="P181" s="15" t="s">
        <v>27</v>
      </c>
      <c r="Q181" s="16" t="s">
        <v>27</v>
      </c>
      <c r="R181" s="37" t="s">
        <v>725</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302</v>
      </c>
      <c r="D182" s="17" t="s">
        <v>303</v>
      </c>
      <c r="E182" s="17">
        <v>0</v>
      </c>
      <c r="F182" s="14">
        <v>16.12</v>
      </c>
      <c r="G182" s="14">
        <v>14.51</v>
      </c>
      <c r="H182" s="14">
        <v>12.9</v>
      </c>
      <c r="I182" s="14"/>
      <c r="J182" s="14">
        <v>16.440000000000001</v>
      </c>
      <c r="K182" s="14">
        <v>19.649999999999999</v>
      </c>
      <c r="L182" s="14">
        <v>24.86</v>
      </c>
      <c r="M182" s="54"/>
      <c r="N182" s="14">
        <v>30.551824491000001</v>
      </c>
      <c r="O182" s="31">
        <v>44.222798750000003</v>
      </c>
      <c r="P182" s="31" t="s">
        <v>26</v>
      </c>
      <c r="Q182" s="17" t="s">
        <v>26</v>
      </c>
      <c r="R182" s="38" t="s">
        <v>726</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304</v>
      </c>
      <c r="D183" s="16" t="s">
        <v>305</v>
      </c>
      <c r="E183" s="16">
        <v>6</v>
      </c>
      <c r="F183" s="15">
        <v>2.89</v>
      </c>
      <c r="G183" s="15">
        <v>2.27</v>
      </c>
      <c r="H183" s="15">
        <v>1.66</v>
      </c>
      <c r="I183" s="14"/>
      <c r="J183" s="15">
        <v>3.39</v>
      </c>
      <c r="K183" s="15">
        <v>4.6100000000000003</v>
      </c>
      <c r="L183" s="15">
        <v>6.6</v>
      </c>
      <c r="M183" s="54"/>
      <c r="N183" s="15">
        <v>47.897799282999998</v>
      </c>
      <c r="O183" s="15">
        <v>14.9111473</v>
      </c>
      <c r="P183" s="15" t="s">
        <v>27</v>
      </c>
      <c r="Q183" s="16" t="s">
        <v>27</v>
      </c>
      <c r="R183" s="37" t="s">
        <v>727</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523</v>
      </c>
      <c r="D184" s="17" t="s">
        <v>524</v>
      </c>
      <c r="E184" s="17">
        <v>0</v>
      </c>
      <c r="F184" s="14">
        <v>9.1999999999999993</v>
      </c>
      <c r="G184" s="14">
        <v>8.67</v>
      </c>
      <c r="H184" s="14">
        <v>8.14</v>
      </c>
      <c r="I184" s="14"/>
      <c r="J184" s="14">
        <v>9.41</v>
      </c>
      <c r="K184" s="14">
        <v>10.46</v>
      </c>
      <c r="L184" s="14">
        <v>12.18</v>
      </c>
      <c r="M184" s="54"/>
      <c r="N184" s="14">
        <v>42.613036682999997</v>
      </c>
      <c r="O184" s="31">
        <v>2.7827850970000001</v>
      </c>
      <c r="P184" s="31" t="s">
        <v>26</v>
      </c>
      <c r="Q184" s="17" t="s">
        <v>26</v>
      </c>
      <c r="R184" s="38" t="s">
        <v>728</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306</v>
      </c>
      <c r="D185" s="16" t="s">
        <v>307</v>
      </c>
      <c r="E185" s="16">
        <v>1</v>
      </c>
      <c r="F185" s="15">
        <v>3.27</v>
      </c>
      <c r="G185" s="15">
        <v>2.8</v>
      </c>
      <c r="H185" s="15">
        <v>2.33</v>
      </c>
      <c r="I185" s="14"/>
      <c r="J185" s="15">
        <v>3.4</v>
      </c>
      <c r="K185" s="15">
        <v>4.33</v>
      </c>
      <c r="L185" s="15">
        <v>5.85</v>
      </c>
      <c r="M185" s="54"/>
      <c r="N185" s="15">
        <v>35.209485440000002</v>
      </c>
      <c r="O185" s="15">
        <v>27.3279189</v>
      </c>
      <c r="P185" s="15" t="s">
        <v>26</v>
      </c>
      <c r="Q185" s="16" t="s">
        <v>26</v>
      </c>
      <c r="R185" s="37" t="s">
        <v>729</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308</v>
      </c>
      <c r="D186" s="17" t="s">
        <v>309</v>
      </c>
      <c r="E186" s="17">
        <v>7</v>
      </c>
      <c r="F186" s="14">
        <v>321.98</v>
      </c>
      <c r="G186" s="14">
        <v>274.7</v>
      </c>
      <c r="H186" s="14">
        <v>227.43</v>
      </c>
      <c r="I186" s="14"/>
      <c r="J186" s="14">
        <v>336.99</v>
      </c>
      <c r="K186" s="14">
        <v>431.53</v>
      </c>
      <c r="L186" s="14">
        <v>584.52</v>
      </c>
      <c r="M186" s="54"/>
      <c r="N186" s="14">
        <v>66.526952174000002</v>
      </c>
      <c r="O186" s="31">
        <v>9.5742298965000003</v>
      </c>
      <c r="P186" s="31" t="s">
        <v>27</v>
      </c>
      <c r="Q186" s="17" t="s">
        <v>27</v>
      </c>
      <c r="R186" s="38" t="s">
        <v>730</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471</v>
      </c>
      <c r="D187" s="16" t="s">
        <v>472</v>
      </c>
      <c r="E187" s="16">
        <v>10</v>
      </c>
      <c r="F187" s="15">
        <v>31.75</v>
      </c>
      <c r="G187" s="15">
        <v>27.12</v>
      </c>
      <c r="H187" s="15">
        <v>22.5</v>
      </c>
      <c r="I187" s="14"/>
      <c r="J187" s="15">
        <v>34.96</v>
      </c>
      <c r="K187" s="15">
        <v>44.2</v>
      </c>
      <c r="L187" s="15">
        <v>59.16</v>
      </c>
      <c r="M187" s="54"/>
      <c r="N187" s="15">
        <v>63.664819725999998</v>
      </c>
      <c r="O187" s="15">
        <v>4.8669004710000001</v>
      </c>
      <c r="P187" s="15" t="s">
        <v>27</v>
      </c>
      <c r="Q187" s="16" t="s">
        <v>27</v>
      </c>
      <c r="R187" s="37" t="s">
        <v>731</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460</v>
      </c>
      <c r="D188" s="17" t="s">
        <v>461</v>
      </c>
      <c r="E188" s="17">
        <v>6</v>
      </c>
      <c r="F188" s="14">
        <v>0.38</v>
      </c>
      <c r="G188" s="14">
        <v>0.06</v>
      </c>
      <c r="H188" s="14">
        <v>-0.24</v>
      </c>
      <c r="I188" s="14"/>
      <c r="J188" s="14">
        <v>1.1000000000000001</v>
      </c>
      <c r="K188" s="14">
        <v>1.72</v>
      </c>
      <c r="L188" s="14">
        <v>2.73</v>
      </c>
      <c r="M188" s="54"/>
      <c r="N188" s="14">
        <v>52.670820497999998</v>
      </c>
      <c r="O188" s="31">
        <v>12.6684047</v>
      </c>
      <c r="P188" s="31" t="s">
        <v>26</v>
      </c>
      <c r="Q188" s="17" t="s">
        <v>27</v>
      </c>
      <c r="R188" s="38" t="s">
        <v>732</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310</v>
      </c>
      <c r="D189" s="16" t="s">
        <v>311</v>
      </c>
      <c r="E189" s="16">
        <v>9</v>
      </c>
      <c r="F189" s="15">
        <v>53.39</v>
      </c>
      <c r="G189" s="15">
        <v>48.3</v>
      </c>
      <c r="H189" s="15">
        <v>43.21</v>
      </c>
      <c r="I189" s="14"/>
      <c r="J189" s="15">
        <v>56.65</v>
      </c>
      <c r="K189" s="15">
        <v>66.819999999999993</v>
      </c>
      <c r="L189" s="15">
        <v>83.28</v>
      </c>
      <c r="M189" s="54"/>
      <c r="N189" s="15">
        <v>56.817924466000001</v>
      </c>
      <c r="O189" s="15">
        <v>586.17294179999999</v>
      </c>
      <c r="P189" s="15" t="s">
        <v>27</v>
      </c>
      <c r="Q189" s="16" t="s">
        <v>27</v>
      </c>
      <c r="R189" s="37" t="s">
        <v>733</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310</v>
      </c>
      <c r="D190" s="17" t="s">
        <v>312</v>
      </c>
      <c r="E190" s="17">
        <v>10</v>
      </c>
      <c r="F190" s="14">
        <v>48.28</v>
      </c>
      <c r="G190" s="14">
        <v>43.81</v>
      </c>
      <c r="H190" s="14">
        <v>39.35</v>
      </c>
      <c r="I190" s="14"/>
      <c r="J190" s="14">
        <v>50.7</v>
      </c>
      <c r="K190" s="14">
        <v>59.62</v>
      </c>
      <c r="L190" s="14">
        <v>74.06</v>
      </c>
      <c r="M190" s="54"/>
      <c r="N190" s="14">
        <v>56.673285923000002</v>
      </c>
      <c r="O190" s="31">
        <v>2051.3131505000001</v>
      </c>
      <c r="P190" s="31" t="s">
        <v>27</v>
      </c>
      <c r="Q190" s="17" t="s">
        <v>27</v>
      </c>
      <c r="R190" s="38" t="s">
        <v>734</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464</v>
      </c>
      <c r="D191" s="16" t="s">
        <v>313</v>
      </c>
      <c r="E191" s="16">
        <v>6</v>
      </c>
      <c r="F191" s="15">
        <v>10.52</v>
      </c>
      <c r="G191" s="15">
        <v>9.61</v>
      </c>
      <c r="H191" s="15">
        <v>8.7100000000000009</v>
      </c>
      <c r="I191" s="14"/>
      <c r="J191" s="15">
        <v>11</v>
      </c>
      <c r="K191" s="15">
        <v>12.8</v>
      </c>
      <c r="L191" s="15">
        <v>15.73</v>
      </c>
      <c r="M191" s="54"/>
      <c r="N191" s="15">
        <v>48.397054113000003</v>
      </c>
      <c r="O191" s="15">
        <v>25.777738899999999</v>
      </c>
      <c r="P191" s="15" t="s">
        <v>27</v>
      </c>
      <c r="Q191" s="16" t="s">
        <v>26</v>
      </c>
      <c r="R191" s="37" t="s">
        <v>735</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318</v>
      </c>
      <c r="D192" s="17" t="s">
        <v>314</v>
      </c>
      <c r="E192" s="17">
        <v>6</v>
      </c>
      <c r="F192" s="14">
        <v>60.15</v>
      </c>
      <c r="G192" s="14">
        <v>55.6</v>
      </c>
      <c r="H192" s="14">
        <v>51.05</v>
      </c>
      <c r="I192" s="14"/>
      <c r="J192" s="14">
        <v>62.1</v>
      </c>
      <c r="K192" s="14">
        <v>71.19</v>
      </c>
      <c r="L192" s="14">
        <v>85.91</v>
      </c>
      <c r="M192" s="54"/>
      <c r="N192" s="14">
        <v>49.729486397000002</v>
      </c>
      <c r="O192" s="31">
        <v>562.46839239999997</v>
      </c>
      <c r="P192" s="31" t="s">
        <v>27</v>
      </c>
      <c r="Q192" s="17" t="s">
        <v>26</v>
      </c>
      <c r="R192" s="38" t="s">
        <v>736</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476</v>
      </c>
      <c r="D193" s="16" t="s">
        <v>315</v>
      </c>
      <c r="E193" s="16">
        <v>9</v>
      </c>
      <c r="F193" s="15">
        <v>4.01</v>
      </c>
      <c r="G193" s="15">
        <v>3.61</v>
      </c>
      <c r="H193" s="15">
        <v>3.22</v>
      </c>
      <c r="I193" s="14"/>
      <c r="J193" s="15">
        <v>4.32</v>
      </c>
      <c r="K193" s="15">
        <v>5.0999999999999996</v>
      </c>
      <c r="L193" s="15">
        <v>6.37</v>
      </c>
      <c r="M193" s="54"/>
      <c r="N193" s="15">
        <v>65.779115301000004</v>
      </c>
      <c r="O193" s="15">
        <v>18.1627066</v>
      </c>
      <c r="P193" s="15" t="s">
        <v>27</v>
      </c>
      <c r="Q193" s="16" t="s">
        <v>27</v>
      </c>
      <c r="R193" s="37" t="s">
        <v>737</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517</v>
      </c>
      <c r="D194" s="17" t="s">
        <v>316</v>
      </c>
      <c r="E194" s="17">
        <v>6</v>
      </c>
      <c r="F194" s="14">
        <v>11.45</v>
      </c>
      <c r="G194" s="14">
        <v>9.58</v>
      </c>
      <c r="H194" s="14">
        <v>7.71</v>
      </c>
      <c r="I194" s="14"/>
      <c r="J194" s="14">
        <v>12.1</v>
      </c>
      <c r="K194" s="14">
        <v>15.83</v>
      </c>
      <c r="L194" s="14">
        <v>21.88</v>
      </c>
      <c r="M194" s="54"/>
      <c r="N194" s="14">
        <v>54.517714151</v>
      </c>
      <c r="O194" s="31">
        <v>10.0591086</v>
      </c>
      <c r="P194" s="31" t="s">
        <v>26</v>
      </c>
      <c r="Q194" s="17" t="s">
        <v>27</v>
      </c>
      <c r="R194" s="38" t="s">
        <v>738</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511</v>
      </c>
      <c r="D195" s="16" t="s">
        <v>317</v>
      </c>
      <c r="E195" s="16">
        <v>0</v>
      </c>
      <c r="F195" s="15">
        <v>6.59</v>
      </c>
      <c r="G195" s="15">
        <v>5.51</v>
      </c>
      <c r="H195" s="15">
        <v>4.43</v>
      </c>
      <c r="I195" s="14"/>
      <c r="J195" s="15">
        <v>6.88</v>
      </c>
      <c r="K195" s="15">
        <v>9.0299999999999994</v>
      </c>
      <c r="L195" s="15">
        <v>12.51</v>
      </c>
      <c r="M195" s="54"/>
      <c r="N195" s="15">
        <v>44.126280231000003</v>
      </c>
      <c r="O195" s="15">
        <v>18.3157587</v>
      </c>
      <c r="P195" s="15" t="s">
        <v>26</v>
      </c>
      <c r="Q195" s="16" t="s">
        <v>26</v>
      </c>
      <c r="R195" s="37" t="s">
        <v>739</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473</v>
      </c>
      <c r="D196" s="17" t="s">
        <v>319</v>
      </c>
      <c r="E196" s="17">
        <v>0</v>
      </c>
      <c r="F196" s="14">
        <v>46.7</v>
      </c>
      <c r="G196" s="14">
        <v>43.75</v>
      </c>
      <c r="H196" s="14">
        <v>40.799999999999997</v>
      </c>
      <c r="I196" s="14"/>
      <c r="J196" s="14">
        <v>47.33</v>
      </c>
      <c r="K196" s="14">
        <v>53.22</v>
      </c>
      <c r="L196" s="14">
        <v>62.77</v>
      </c>
      <c r="M196" s="54"/>
      <c r="N196" s="14">
        <v>29.171748299000001</v>
      </c>
      <c r="O196" s="31">
        <v>82.434026349999996</v>
      </c>
      <c r="P196" s="31" t="s">
        <v>26</v>
      </c>
      <c r="Q196" s="17" t="s">
        <v>26</v>
      </c>
      <c r="R196" s="38" t="s">
        <v>740</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741</v>
      </c>
      <c r="D197" s="16" t="s">
        <v>488</v>
      </c>
      <c r="E197" s="16">
        <v>6</v>
      </c>
      <c r="F197" s="15">
        <v>3.48</v>
      </c>
      <c r="G197" s="15">
        <v>3.15</v>
      </c>
      <c r="H197" s="15">
        <v>2.82</v>
      </c>
      <c r="I197" s="14"/>
      <c r="J197" s="15">
        <v>3.69</v>
      </c>
      <c r="K197" s="15">
        <v>4.34</v>
      </c>
      <c r="L197" s="15">
        <v>5.4</v>
      </c>
      <c r="M197" s="54"/>
      <c r="N197" s="15">
        <v>68.728515727000001</v>
      </c>
      <c r="O197" s="15">
        <v>2.6116988999999999</v>
      </c>
      <c r="P197" s="15" t="s">
        <v>26</v>
      </c>
      <c r="Q197" s="16" t="s">
        <v>27</v>
      </c>
      <c r="R197" s="37" t="s">
        <v>742</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320</v>
      </c>
      <c r="D198" s="17" t="s">
        <v>321</v>
      </c>
      <c r="E198" s="17">
        <v>7</v>
      </c>
      <c r="F198" s="14">
        <v>18.600000000000001</v>
      </c>
      <c r="G198" s="14">
        <v>17.36</v>
      </c>
      <c r="H198" s="14">
        <v>16.12</v>
      </c>
      <c r="I198" s="14"/>
      <c r="J198" s="14">
        <v>19.46</v>
      </c>
      <c r="K198" s="14">
        <v>21.93</v>
      </c>
      <c r="L198" s="14">
        <v>25.94</v>
      </c>
      <c r="M198" s="54"/>
      <c r="N198" s="14">
        <v>58.891898099000002</v>
      </c>
      <c r="O198" s="31">
        <v>9.8111705499999999</v>
      </c>
      <c r="P198" s="31" t="s">
        <v>27</v>
      </c>
      <c r="Q198" s="17" t="s">
        <v>27</v>
      </c>
      <c r="R198" s="38" t="s">
        <v>743</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525</v>
      </c>
      <c r="D199" s="16" t="s">
        <v>526</v>
      </c>
      <c r="E199" s="16">
        <v>7</v>
      </c>
      <c r="F199" s="15">
        <v>81.17</v>
      </c>
      <c r="G199" s="15">
        <v>65.98</v>
      </c>
      <c r="H199" s="15">
        <v>50.8</v>
      </c>
      <c r="I199" s="14"/>
      <c r="J199" s="15">
        <v>89</v>
      </c>
      <c r="K199" s="15">
        <v>119.36</v>
      </c>
      <c r="L199" s="15">
        <v>168.48</v>
      </c>
      <c r="M199" s="54"/>
      <c r="N199" s="15">
        <v>57.708477795</v>
      </c>
      <c r="O199" s="15">
        <v>2.3919674315000004</v>
      </c>
      <c r="P199" s="15" t="s">
        <v>27</v>
      </c>
      <c r="Q199" s="16" t="s">
        <v>27</v>
      </c>
      <c r="R199" s="37" t="s">
        <v>744</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322</v>
      </c>
      <c r="D200" s="17" t="s">
        <v>323</v>
      </c>
      <c r="E200" s="17">
        <v>5</v>
      </c>
      <c r="F200" s="14">
        <v>1.52</v>
      </c>
      <c r="G200" s="14">
        <v>1.34</v>
      </c>
      <c r="H200" s="14">
        <v>1.17</v>
      </c>
      <c r="I200" s="14"/>
      <c r="J200" s="14">
        <v>1.74</v>
      </c>
      <c r="K200" s="14">
        <v>2.08</v>
      </c>
      <c r="L200" s="14">
        <v>2.64</v>
      </c>
      <c r="M200" s="54"/>
      <c r="N200" s="14">
        <v>47.422182880000001</v>
      </c>
      <c r="O200" s="31">
        <v>6.2749391499999998</v>
      </c>
      <c r="P200" s="31" t="s">
        <v>26</v>
      </c>
      <c r="Q200" s="17" t="s">
        <v>27</v>
      </c>
      <c r="R200" s="38" t="s">
        <v>745</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494</v>
      </c>
      <c r="D201" s="16" t="s">
        <v>457</v>
      </c>
      <c r="E201" s="16">
        <v>6</v>
      </c>
      <c r="F201" s="15">
        <v>1.22</v>
      </c>
      <c r="G201" s="15">
        <v>1.04</v>
      </c>
      <c r="H201" s="15">
        <v>0.87</v>
      </c>
      <c r="I201" s="14"/>
      <c r="J201" s="15">
        <v>1.4</v>
      </c>
      <c r="K201" s="15">
        <v>1.74</v>
      </c>
      <c r="L201" s="15">
        <v>2.2999999999999998</v>
      </c>
      <c r="M201" s="54"/>
      <c r="N201" s="15">
        <v>49.998921694000003</v>
      </c>
      <c r="O201" s="15">
        <v>2.6689841500000004</v>
      </c>
      <c r="P201" s="15" t="s">
        <v>26</v>
      </c>
      <c r="Q201" s="16" t="s">
        <v>27</v>
      </c>
      <c r="R201" s="37" t="s">
        <v>746</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324</v>
      </c>
      <c r="D202" s="17" t="s">
        <v>325</v>
      </c>
      <c r="E202" s="17">
        <v>0</v>
      </c>
      <c r="F202" s="14">
        <v>17.55</v>
      </c>
      <c r="G202" s="14">
        <v>16.079999999999998</v>
      </c>
      <c r="H202" s="14">
        <v>14.62</v>
      </c>
      <c r="I202" s="14"/>
      <c r="J202" s="14">
        <v>18.16</v>
      </c>
      <c r="K202" s="14">
        <v>21.08</v>
      </c>
      <c r="L202" s="14">
        <v>25.82</v>
      </c>
      <c r="M202" s="54"/>
      <c r="N202" s="14">
        <v>26.449448166</v>
      </c>
      <c r="O202" s="31">
        <v>190.20092475000001</v>
      </c>
      <c r="P202" s="31" t="s">
        <v>26</v>
      </c>
      <c r="Q202" s="17" t="s">
        <v>26</v>
      </c>
      <c r="R202" s="38" t="s">
        <v>747</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326</v>
      </c>
      <c r="D203" s="16" t="s">
        <v>327</v>
      </c>
      <c r="E203" s="16">
        <v>6</v>
      </c>
      <c r="F203" s="15">
        <v>0.28000000000000003</v>
      </c>
      <c r="G203" s="15">
        <v>0.17</v>
      </c>
      <c r="H203" s="15">
        <v>0.06</v>
      </c>
      <c r="I203" s="14"/>
      <c r="J203" s="15">
        <v>0.3</v>
      </c>
      <c r="K203" s="15">
        <v>0.51</v>
      </c>
      <c r="L203" s="15">
        <v>0.85</v>
      </c>
      <c r="M203" s="54"/>
      <c r="N203" s="15">
        <v>62.533717437999996</v>
      </c>
      <c r="O203" s="15">
        <v>4.2488061999999998</v>
      </c>
      <c r="P203" s="15" t="s">
        <v>26</v>
      </c>
      <c r="Q203" s="16" t="s">
        <v>27</v>
      </c>
      <c r="R203" s="37" t="s">
        <v>748</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328</v>
      </c>
      <c r="D204" s="17" t="s">
        <v>329</v>
      </c>
      <c r="E204" s="17">
        <v>0</v>
      </c>
      <c r="F204" s="14">
        <v>4.6399999999999997</v>
      </c>
      <c r="G204" s="14">
        <v>4.2699999999999996</v>
      </c>
      <c r="H204" s="14">
        <v>3.9</v>
      </c>
      <c r="I204" s="14"/>
      <c r="J204" s="14">
        <v>4.76</v>
      </c>
      <c r="K204" s="14">
        <v>5.49</v>
      </c>
      <c r="L204" s="14">
        <v>6.68</v>
      </c>
      <c r="M204" s="54"/>
      <c r="N204" s="14">
        <v>35.365949866000001</v>
      </c>
      <c r="O204" s="31">
        <v>17.35304395</v>
      </c>
      <c r="P204" s="31" t="s">
        <v>26</v>
      </c>
      <c r="Q204" s="17" t="s">
        <v>26</v>
      </c>
      <c r="R204" s="38" t="s">
        <v>749</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750</v>
      </c>
      <c r="D205" s="16" t="s">
        <v>751</v>
      </c>
      <c r="E205" s="16">
        <v>0</v>
      </c>
      <c r="F205" s="15">
        <v>0.28999999999999998</v>
      </c>
      <c r="G205" s="15">
        <v>0.13</v>
      </c>
      <c r="H205" s="15">
        <v>-0.02</v>
      </c>
      <c r="I205" s="14"/>
      <c r="J205" s="15">
        <v>0.32</v>
      </c>
      <c r="K205" s="15">
        <v>0.63</v>
      </c>
      <c r="L205" s="15">
        <v>1.1399999999999999</v>
      </c>
      <c r="M205" s="54"/>
      <c r="N205" s="15">
        <v>29.051204125999998</v>
      </c>
      <c r="O205" s="15">
        <v>1.41335425</v>
      </c>
      <c r="P205" s="15" t="s">
        <v>26</v>
      </c>
      <c r="Q205" s="16" t="s">
        <v>26</v>
      </c>
      <c r="R205" s="37" t="s">
        <v>752</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330</v>
      </c>
      <c r="D206" s="17" t="s">
        <v>331</v>
      </c>
      <c r="E206" s="17">
        <v>9</v>
      </c>
      <c r="F206" s="14">
        <v>36.74</v>
      </c>
      <c r="G206" s="14">
        <v>34.69</v>
      </c>
      <c r="H206" s="14">
        <v>32.65</v>
      </c>
      <c r="I206" s="14"/>
      <c r="J206" s="14">
        <v>38.619999999999997</v>
      </c>
      <c r="K206" s="14">
        <v>42.7</v>
      </c>
      <c r="L206" s="14">
        <v>49.31</v>
      </c>
      <c r="M206" s="54"/>
      <c r="N206" s="14">
        <v>57.019926560999998</v>
      </c>
      <c r="O206" s="31">
        <v>245.83840090000001</v>
      </c>
      <c r="P206" s="31" t="s">
        <v>27</v>
      </c>
      <c r="Q206" s="17" t="s">
        <v>27</v>
      </c>
      <c r="R206" s="38" t="s">
        <v>753</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332</v>
      </c>
      <c r="D207" s="16" t="s">
        <v>333</v>
      </c>
      <c r="E207" s="16">
        <v>2</v>
      </c>
      <c r="F207" s="15">
        <v>6.7</v>
      </c>
      <c r="G207" s="15">
        <v>5.79</v>
      </c>
      <c r="H207" s="15">
        <v>4.8899999999999997</v>
      </c>
      <c r="I207" s="14"/>
      <c r="J207" s="15">
        <v>7</v>
      </c>
      <c r="K207" s="15">
        <v>8.8000000000000007</v>
      </c>
      <c r="L207" s="15">
        <v>11.73</v>
      </c>
      <c r="M207" s="54"/>
      <c r="N207" s="15">
        <v>45.795495232</v>
      </c>
      <c r="O207" s="15">
        <v>12.70083015</v>
      </c>
      <c r="P207" s="15" t="s">
        <v>26</v>
      </c>
      <c r="Q207" s="16" t="s">
        <v>26</v>
      </c>
      <c r="R207" s="37" t="s">
        <v>754</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527</v>
      </c>
      <c r="D208" s="17" t="s">
        <v>528</v>
      </c>
      <c r="E208" s="17">
        <v>7</v>
      </c>
      <c r="F208" s="14">
        <v>6.31</v>
      </c>
      <c r="G208" s="14">
        <v>5.96</v>
      </c>
      <c r="H208" s="14">
        <v>5.61</v>
      </c>
      <c r="I208" s="14"/>
      <c r="J208" s="14">
        <v>6.53</v>
      </c>
      <c r="K208" s="14">
        <v>7.22</v>
      </c>
      <c r="L208" s="14">
        <v>8.35</v>
      </c>
      <c r="M208" s="54"/>
      <c r="N208" s="14">
        <v>73.130143816</v>
      </c>
      <c r="O208" s="31">
        <v>1.4430797</v>
      </c>
      <c r="P208" s="31" t="s">
        <v>26</v>
      </c>
      <c r="Q208" s="17" t="s">
        <v>27</v>
      </c>
      <c r="R208" s="38" t="s">
        <v>755</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334</v>
      </c>
      <c r="D209" s="16" t="s">
        <v>335</v>
      </c>
      <c r="E209" s="16">
        <v>7</v>
      </c>
      <c r="F209" s="15">
        <v>15.75</v>
      </c>
      <c r="G209" s="15">
        <v>14.49</v>
      </c>
      <c r="H209" s="15">
        <v>13.24</v>
      </c>
      <c r="I209" s="14"/>
      <c r="J209" s="15">
        <v>16.21</v>
      </c>
      <c r="K209" s="15">
        <v>18.71</v>
      </c>
      <c r="L209" s="15">
        <v>22.76</v>
      </c>
      <c r="M209" s="54"/>
      <c r="N209" s="15">
        <v>65.492498972999996</v>
      </c>
      <c r="O209" s="15">
        <v>168.58372774999998</v>
      </c>
      <c r="P209" s="15" t="s">
        <v>27</v>
      </c>
      <c r="Q209" s="16" t="s">
        <v>27</v>
      </c>
      <c r="R209" s="37" t="s">
        <v>756</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336</v>
      </c>
      <c r="D210" s="17" t="s">
        <v>337</v>
      </c>
      <c r="E210" s="17">
        <v>4</v>
      </c>
      <c r="F210" s="14">
        <v>26.44</v>
      </c>
      <c r="G210" s="14">
        <v>23.96</v>
      </c>
      <c r="H210" s="14">
        <v>21.48</v>
      </c>
      <c r="I210" s="14"/>
      <c r="J210" s="14">
        <v>28.08</v>
      </c>
      <c r="K210" s="14">
        <v>33.03</v>
      </c>
      <c r="L210" s="14">
        <v>41.04</v>
      </c>
      <c r="M210" s="54"/>
      <c r="N210" s="14">
        <v>48.837829552999999</v>
      </c>
      <c r="O210" s="31">
        <v>559.41543550000006</v>
      </c>
      <c r="P210" s="31" t="s">
        <v>26</v>
      </c>
      <c r="Q210" s="17" t="s">
        <v>27</v>
      </c>
      <c r="R210" s="38" t="s">
        <v>757</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338</v>
      </c>
      <c r="D211" s="16" t="s">
        <v>758</v>
      </c>
      <c r="E211" s="16">
        <v>0</v>
      </c>
      <c r="F211" s="15">
        <v>7.09</v>
      </c>
      <c r="G211" s="15">
        <v>6.33</v>
      </c>
      <c r="H211" s="15">
        <v>5.58</v>
      </c>
      <c r="I211" s="14"/>
      <c r="J211" s="15">
        <v>7.23</v>
      </c>
      <c r="K211" s="15">
        <v>8.73</v>
      </c>
      <c r="L211" s="15">
        <v>11.16</v>
      </c>
      <c r="M211" s="54"/>
      <c r="N211" s="15">
        <v>34.248569164000003</v>
      </c>
      <c r="O211" s="15">
        <v>1.0803439500000001</v>
      </c>
      <c r="P211" s="15" t="s">
        <v>26</v>
      </c>
      <c r="Q211" s="16" t="s">
        <v>26</v>
      </c>
      <c r="R211" s="37" t="s">
        <v>759</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338</v>
      </c>
      <c r="D212" s="17" t="s">
        <v>339</v>
      </c>
      <c r="E212" s="17">
        <v>0</v>
      </c>
      <c r="F212" s="14">
        <v>6.56</v>
      </c>
      <c r="G212" s="14">
        <v>6.1</v>
      </c>
      <c r="H212" s="14">
        <v>5.65</v>
      </c>
      <c r="I212" s="14"/>
      <c r="J212" s="14">
        <v>6.63</v>
      </c>
      <c r="K212" s="14">
        <v>7.53</v>
      </c>
      <c r="L212" s="14">
        <v>8.99</v>
      </c>
      <c r="M212" s="54"/>
      <c r="N212" s="14">
        <v>37.983609463000001</v>
      </c>
      <c r="O212" s="31">
        <v>8.3957604999999997</v>
      </c>
      <c r="P212" s="31" t="s">
        <v>26</v>
      </c>
      <c r="Q212" s="17" t="s">
        <v>26</v>
      </c>
      <c r="R212" s="38" t="s">
        <v>760</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338</v>
      </c>
      <c r="D213" s="16" t="s">
        <v>340</v>
      </c>
      <c r="E213" s="16">
        <v>0</v>
      </c>
      <c r="F213" s="15">
        <v>33.04</v>
      </c>
      <c r="G213" s="15">
        <v>30.54</v>
      </c>
      <c r="H213" s="15">
        <v>28.05</v>
      </c>
      <c r="I213" s="14"/>
      <c r="J213" s="15">
        <v>33.590000000000003</v>
      </c>
      <c r="K213" s="15">
        <v>38.57</v>
      </c>
      <c r="L213" s="15">
        <v>46.64</v>
      </c>
      <c r="M213" s="54"/>
      <c r="N213" s="15">
        <v>35.947781460000002</v>
      </c>
      <c r="O213" s="15">
        <v>53.339925450000003</v>
      </c>
      <c r="P213" s="15" t="s">
        <v>26</v>
      </c>
      <c r="Q213" s="16" t="s">
        <v>26</v>
      </c>
      <c r="R213" s="37" t="s">
        <v>761</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341</v>
      </c>
      <c r="D214" s="17" t="s">
        <v>529</v>
      </c>
      <c r="E214" s="17">
        <v>3</v>
      </c>
      <c r="F214" s="14">
        <v>14.7</v>
      </c>
      <c r="G214" s="14">
        <v>13.64</v>
      </c>
      <c r="H214" s="14">
        <v>12.59</v>
      </c>
      <c r="I214" s="14"/>
      <c r="J214" s="14">
        <v>14.97</v>
      </c>
      <c r="K214" s="14">
        <v>17.07</v>
      </c>
      <c r="L214" s="14">
        <v>20.47</v>
      </c>
      <c r="M214" s="54"/>
      <c r="N214" s="14">
        <v>47.242257942999998</v>
      </c>
      <c r="O214" s="31">
        <v>1.9642273499999998</v>
      </c>
      <c r="P214" s="31" t="s">
        <v>27</v>
      </c>
      <c r="Q214" s="17" t="s">
        <v>26</v>
      </c>
      <c r="R214" s="38" t="s">
        <v>762</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341</v>
      </c>
      <c r="D215" s="16" t="s">
        <v>486</v>
      </c>
      <c r="E215" s="16">
        <v>1</v>
      </c>
      <c r="F215" s="15">
        <v>14.65</v>
      </c>
      <c r="G215" s="15">
        <v>13.9</v>
      </c>
      <c r="H215" s="15">
        <v>13.15</v>
      </c>
      <c r="I215" s="14"/>
      <c r="J215" s="15">
        <v>14.84</v>
      </c>
      <c r="K215" s="15">
        <v>16.329999999999998</v>
      </c>
      <c r="L215" s="15">
        <v>18.75</v>
      </c>
      <c r="M215" s="54"/>
      <c r="N215" s="15">
        <v>45.540702971999998</v>
      </c>
      <c r="O215" s="15">
        <v>3.1108514500000002</v>
      </c>
      <c r="P215" s="15" t="s">
        <v>26</v>
      </c>
      <c r="Q215" s="16" t="s">
        <v>26</v>
      </c>
      <c r="R215" s="37" t="s">
        <v>763</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341</v>
      </c>
      <c r="D216" s="17" t="s">
        <v>342</v>
      </c>
      <c r="E216" s="17">
        <v>3</v>
      </c>
      <c r="F216" s="14">
        <v>29.37</v>
      </c>
      <c r="G216" s="14">
        <v>27.58</v>
      </c>
      <c r="H216" s="14">
        <v>25.79</v>
      </c>
      <c r="I216" s="14"/>
      <c r="J216" s="14">
        <v>29.84</v>
      </c>
      <c r="K216" s="14">
        <v>33.409999999999997</v>
      </c>
      <c r="L216" s="14">
        <v>39.19</v>
      </c>
      <c r="M216" s="54"/>
      <c r="N216" s="14">
        <v>47.978171725999999</v>
      </c>
      <c r="O216" s="31">
        <v>86.4204534</v>
      </c>
      <c r="P216" s="31" t="s">
        <v>27</v>
      </c>
      <c r="Q216" s="17" t="s">
        <v>26</v>
      </c>
      <c r="R216" s="38" t="s">
        <v>764</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343</v>
      </c>
      <c r="D217" s="16" t="s">
        <v>344</v>
      </c>
      <c r="E217" s="16">
        <v>3</v>
      </c>
      <c r="F217" s="15">
        <v>17.420000000000002</v>
      </c>
      <c r="G217" s="15">
        <v>15.06</v>
      </c>
      <c r="H217" s="15">
        <v>12.7</v>
      </c>
      <c r="I217" s="14"/>
      <c r="J217" s="15">
        <v>18.2</v>
      </c>
      <c r="K217" s="15">
        <v>22.91</v>
      </c>
      <c r="L217" s="15">
        <v>30.54</v>
      </c>
      <c r="M217" s="54"/>
      <c r="N217" s="15">
        <v>32.162299457000003</v>
      </c>
      <c r="O217" s="15">
        <v>37.255546549999998</v>
      </c>
      <c r="P217" s="15" t="s">
        <v>27</v>
      </c>
      <c r="Q217" s="16" t="s">
        <v>26</v>
      </c>
      <c r="R217" s="37" t="s">
        <v>765</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345</v>
      </c>
      <c r="D218" s="17" t="s">
        <v>346</v>
      </c>
      <c r="E218" s="17">
        <v>4</v>
      </c>
      <c r="F218" s="14">
        <v>4.29</v>
      </c>
      <c r="G218" s="14">
        <v>4.05</v>
      </c>
      <c r="H218" s="14">
        <v>3.81</v>
      </c>
      <c r="I218" s="14"/>
      <c r="J218" s="14">
        <v>4.5</v>
      </c>
      <c r="K218" s="14">
        <v>4.97</v>
      </c>
      <c r="L218" s="14">
        <v>5.75</v>
      </c>
      <c r="M218" s="54"/>
      <c r="N218" s="14">
        <v>59.649401206999997</v>
      </c>
      <c r="O218" s="31">
        <v>2.9056850500000002</v>
      </c>
      <c r="P218" s="31" t="s">
        <v>26</v>
      </c>
      <c r="Q218" s="17" t="s">
        <v>27</v>
      </c>
      <c r="R218" s="38" t="s">
        <v>766</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767</v>
      </c>
      <c r="D219" s="16" t="s">
        <v>768</v>
      </c>
      <c r="E219" s="16">
        <v>10</v>
      </c>
      <c r="F219" s="15">
        <v>82.71</v>
      </c>
      <c r="G219" s="15">
        <v>69.95</v>
      </c>
      <c r="H219" s="15">
        <v>57.19</v>
      </c>
      <c r="I219" s="14"/>
      <c r="J219" s="15">
        <v>89</v>
      </c>
      <c r="K219" s="15">
        <v>114.51</v>
      </c>
      <c r="L219" s="15">
        <v>155.79</v>
      </c>
      <c r="M219" s="54"/>
      <c r="N219" s="15">
        <v>63.52152117</v>
      </c>
      <c r="O219" s="15">
        <v>1.5877591535</v>
      </c>
      <c r="P219" s="15" t="s">
        <v>27</v>
      </c>
      <c r="Q219" s="16" t="s">
        <v>27</v>
      </c>
      <c r="R219" s="37" t="s">
        <v>769</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347</v>
      </c>
      <c r="D220" s="17" t="s">
        <v>348</v>
      </c>
      <c r="E220" s="17">
        <v>3</v>
      </c>
      <c r="F220" s="14">
        <v>12.73</v>
      </c>
      <c r="G220" s="14">
        <v>11.33</v>
      </c>
      <c r="H220" s="14">
        <v>9.93</v>
      </c>
      <c r="I220" s="14"/>
      <c r="J220" s="14">
        <v>13.48</v>
      </c>
      <c r="K220" s="14">
        <v>16.27</v>
      </c>
      <c r="L220" s="14">
        <v>20.8</v>
      </c>
      <c r="M220" s="54"/>
      <c r="N220" s="14">
        <v>39.616734774000001</v>
      </c>
      <c r="O220" s="31">
        <v>16.040383049999999</v>
      </c>
      <c r="P220" s="31" t="s">
        <v>27</v>
      </c>
      <c r="Q220" s="17" t="s">
        <v>26</v>
      </c>
      <c r="R220" s="38" t="s">
        <v>770</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349</v>
      </c>
      <c r="D221" s="16" t="s">
        <v>350</v>
      </c>
      <c r="E221" s="16">
        <v>2</v>
      </c>
      <c r="F221" s="15">
        <v>5.7</v>
      </c>
      <c r="G221" s="15">
        <v>4.7300000000000004</v>
      </c>
      <c r="H221" s="15">
        <v>3.77</v>
      </c>
      <c r="I221" s="14"/>
      <c r="J221" s="15">
        <v>6</v>
      </c>
      <c r="K221" s="15">
        <v>7.92</v>
      </c>
      <c r="L221" s="15">
        <v>11.03</v>
      </c>
      <c r="M221" s="54"/>
      <c r="N221" s="15">
        <v>47.485148963</v>
      </c>
      <c r="O221" s="15">
        <v>156.38967339999999</v>
      </c>
      <c r="P221" s="15" t="s">
        <v>26</v>
      </c>
      <c r="Q221" s="16" t="s">
        <v>26</v>
      </c>
      <c r="R221" s="37" t="s">
        <v>771</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351</v>
      </c>
      <c r="D222" s="17" t="s">
        <v>352</v>
      </c>
      <c r="E222" s="17">
        <v>7</v>
      </c>
      <c r="F222" s="14">
        <v>8.01</v>
      </c>
      <c r="G222" s="14">
        <v>6.86</v>
      </c>
      <c r="H222" s="14">
        <v>5.72</v>
      </c>
      <c r="I222" s="14"/>
      <c r="J222" s="14">
        <v>8.44</v>
      </c>
      <c r="K222" s="14">
        <v>10.72</v>
      </c>
      <c r="L222" s="14">
        <v>14.43</v>
      </c>
      <c r="M222" s="54"/>
      <c r="N222" s="14">
        <v>67.12675978</v>
      </c>
      <c r="O222" s="31">
        <v>31.655125599999998</v>
      </c>
      <c r="P222" s="31" t="s">
        <v>26</v>
      </c>
      <c r="Q222" s="17" t="s">
        <v>27</v>
      </c>
      <c r="R222" s="38" t="s">
        <v>772</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353</v>
      </c>
      <c r="D223" s="16" t="s">
        <v>354</v>
      </c>
      <c r="E223" s="16">
        <v>4</v>
      </c>
      <c r="F223" s="15">
        <v>16.809999999999999</v>
      </c>
      <c r="G223" s="15">
        <v>14.91</v>
      </c>
      <c r="H223" s="15">
        <v>13.02</v>
      </c>
      <c r="I223" s="14"/>
      <c r="J223" s="15">
        <v>17.329999999999998</v>
      </c>
      <c r="K223" s="15">
        <v>21.11</v>
      </c>
      <c r="L223" s="15">
        <v>27.23</v>
      </c>
      <c r="M223" s="54"/>
      <c r="N223" s="15">
        <v>44.239519893999997</v>
      </c>
      <c r="O223" s="15">
        <v>61.773029349999995</v>
      </c>
      <c r="P223" s="15" t="s">
        <v>27</v>
      </c>
      <c r="Q223" s="16" t="s">
        <v>26</v>
      </c>
      <c r="R223" s="37" t="s">
        <v>773</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355</v>
      </c>
      <c r="D224" s="17" t="s">
        <v>356</v>
      </c>
      <c r="E224" s="17">
        <v>1</v>
      </c>
      <c r="F224" s="14">
        <v>16.8</v>
      </c>
      <c r="G224" s="14">
        <v>15.26</v>
      </c>
      <c r="H224" s="14">
        <v>13.72</v>
      </c>
      <c r="I224" s="14"/>
      <c r="J224" s="14">
        <v>17.190000000000001</v>
      </c>
      <c r="K224" s="14">
        <v>20.260000000000002</v>
      </c>
      <c r="L224" s="14">
        <v>25.25</v>
      </c>
      <c r="M224" s="54"/>
      <c r="N224" s="14">
        <v>38.662671721999999</v>
      </c>
      <c r="O224" s="31">
        <v>131.85989230000001</v>
      </c>
      <c r="P224" s="31" t="s">
        <v>26</v>
      </c>
      <c r="Q224" s="17" t="s">
        <v>26</v>
      </c>
      <c r="R224" s="38" t="s">
        <v>774</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357</v>
      </c>
      <c r="D225" s="16" t="s">
        <v>358</v>
      </c>
      <c r="E225" s="16">
        <v>1</v>
      </c>
      <c r="F225" s="15">
        <v>50.36</v>
      </c>
      <c r="G225" s="15">
        <v>37.99</v>
      </c>
      <c r="H225" s="15">
        <v>25.62</v>
      </c>
      <c r="I225" s="14"/>
      <c r="J225" s="15">
        <v>52.44</v>
      </c>
      <c r="K225" s="15">
        <v>77.17</v>
      </c>
      <c r="L225" s="15">
        <v>117.19</v>
      </c>
      <c r="M225" s="54"/>
      <c r="N225" s="15">
        <v>48.992408433000001</v>
      </c>
      <c r="O225" s="15">
        <v>73.115999536000004</v>
      </c>
      <c r="P225" s="15" t="s">
        <v>26</v>
      </c>
      <c r="Q225" s="16" t="s">
        <v>26</v>
      </c>
      <c r="R225" s="37" t="s">
        <v>775</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359</v>
      </c>
      <c r="D226" s="17" t="s">
        <v>360</v>
      </c>
      <c r="E226" s="17">
        <v>3</v>
      </c>
      <c r="F226" s="14">
        <v>47.05</v>
      </c>
      <c r="G226" s="14">
        <v>43.1</v>
      </c>
      <c r="H226" s="14">
        <v>39.15</v>
      </c>
      <c r="I226" s="14"/>
      <c r="J226" s="14">
        <v>50.06</v>
      </c>
      <c r="K226" s="14">
        <v>57.95</v>
      </c>
      <c r="L226" s="14">
        <v>70.73</v>
      </c>
      <c r="M226" s="54"/>
      <c r="N226" s="14">
        <v>41.08451659</v>
      </c>
      <c r="O226" s="31">
        <v>8.4335743440000002</v>
      </c>
      <c r="P226" s="31" t="s">
        <v>26</v>
      </c>
      <c r="Q226" s="17" t="s">
        <v>26</v>
      </c>
      <c r="R226" s="38" t="s">
        <v>776</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361</v>
      </c>
      <c r="D227" s="16" t="s">
        <v>362</v>
      </c>
      <c r="E227" s="16">
        <v>7</v>
      </c>
      <c r="F227" s="15">
        <v>11.54</v>
      </c>
      <c r="G227" s="15">
        <v>9.5399999999999991</v>
      </c>
      <c r="H227" s="15">
        <v>7.54</v>
      </c>
      <c r="I227" s="14"/>
      <c r="J227" s="15">
        <v>12.52</v>
      </c>
      <c r="K227" s="15">
        <v>16.510000000000002</v>
      </c>
      <c r="L227" s="15">
        <v>22.97</v>
      </c>
      <c r="M227" s="54"/>
      <c r="N227" s="15">
        <v>65.728827910999996</v>
      </c>
      <c r="O227" s="15">
        <v>35.495257402</v>
      </c>
      <c r="P227" s="15" t="s">
        <v>27</v>
      </c>
      <c r="Q227" s="16" t="s">
        <v>27</v>
      </c>
      <c r="R227" s="37" t="s">
        <v>777</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363</v>
      </c>
      <c r="D228" s="17" t="s">
        <v>364</v>
      </c>
      <c r="E228" s="17">
        <v>0</v>
      </c>
      <c r="F228" s="14">
        <v>44.46</v>
      </c>
      <c r="G228" s="14">
        <v>41.51</v>
      </c>
      <c r="H228" s="14">
        <v>38.57</v>
      </c>
      <c r="I228" s="14"/>
      <c r="J228" s="14">
        <v>45.05</v>
      </c>
      <c r="K228" s="14">
        <v>50.93</v>
      </c>
      <c r="L228" s="14">
        <v>60.45</v>
      </c>
      <c r="M228" s="54"/>
      <c r="N228" s="14">
        <v>35.577577105000003</v>
      </c>
      <c r="O228" s="31">
        <v>278.15303899999998</v>
      </c>
      <c r="P228" s="31" t="s">
        <v>26</v>
      </c>
      <c r="Q228" s="17" t="s">
        <v>26</v>
      </c>
      <c r="R228" s="38" t="s">
        <v>778</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779</v>
      </c>
      <c r="D229" s="16" t="s">
        <v>780</v>
      </c>
      <c r="E229" s="16">
        <v>1</v>
      </c>
      <c r="F229" s="15">
        <v>3.56</v>
      </c>
      <c r="G229" s="15">
        <v>3.22</v>
      </c>
      <c r="H229" s="15">
        <v>2.89</v>
      </c>
      <c r="I229" s="14"/>
      <c r="J229" s="15">
        <v>3.69</v>
      </c>
      <c r="K229" s="15">
        <v>4.3499999999999996</v>
      </c>
      <c r="L229" s="15">
        <v>5.43</v>
      </c>
      <c r="M229" s="54"/>
      <c r="N229" s="15">
        <v>41.086107708999997</v>
      </c>
      <c r="O229" s="15">
        <v>1.70853045</v>
      </c>
      <c r="P229" s="15" t="s">
        <v>26</v>
      </c>
      <c r="Q229" s="16" t="s">
        <v>26</v>
      </c>
      <c r="R229" s="37" t="s">
        <v>781</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365</v>
      </c>
      <c r="D230" s="17" t="s">
        <v>530</v>
      </c>
      <c r="E230" s="17">
        <v>3</v>
      </c>
      <c r="F230" s="14">
        <v>13.2</v>
      </c>
      <c r="G230" s="14">
        <v>12.64</v>
      </c>
      <c r="H230" s="14">
        <v>12.08</v>
      </c>
      <c r="I230" s="14"/>
      <c r="J230" s="14">
        <v>13.49</v>
      </c>
      <c r="K230" s="14">
        <v>14.6</v>
      </c>
      <c r="L230" s="14">
        <v>16.41</v>
      </c>
      <c r="M230" s="54"/>
      <c r="N230" s="14">
        <v>43.540964279999997</v>
      </c>
      <c r="O230" s="31">
        <v>1.1400599999999999</v>
      </c>
      <c r="P230" s="31" t="s">
        <v>27</v>
      </c>
      <c r="Q230" s="17" t="s">
        <v>26</v>
      </c>
      <c r="R230" s="38" t="s">
        <v>782</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365</v>
      </c>
      <c r="D231" s="16" t="s">
        <v>366</v>
      </c>
      <c r="E231" s="16">
        <v>4</v>
      </c>
      <c r="F231" s="15">
        <v>13.52</v>
      </c>
      <c r="G231" s="15">
        <v>12.93</v>
      </c>
      <c r="H231" s="15">
        <v>12.34</v>
      </c>
      <c r="I231" s="14"/>
      <c r="J231" s="15">
        <v>13.78</v>
      </c>
      <c r="K231" s="15">
        <v>14.95</v>
      </c>
      <c r="L231" s="15">
        <v>16.84</v>
      </c>
      <c r="M231" s="54"/>
      <c r="N231" s="15">
        <v>38.388400752000003</v>
      </c>
      <c r="O231" s="15">
        <v>2.5176726999999999</v>
      </c>
      <c r="P231" s="15" t="s">
        <v>27</v>
      </c>
      <c r="Q231" s="16" t="s">
        <v>26</v>
      </c>
      <c r="R231" s="37" t="s">
        <v>783</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365</v>
      </c>
      <c r="D232" s="17" t="s">
        <v>367</v>
      </c>
      <c r="E232" s="17">
        <v>3</v>
      </c>
      <c r="F232" s="14">
        <v>40.130000000000003</v>
      </c>
      <c r="G232" s="14">
        <v>38.36</v>
      </c>
      <c r="H232" s="14">
        <v>36.590000000000003</v>
      </c>
      <c r="I232" s="14"/>
      <c r="J232" s="14">
        <v>40.68</v>
      </c>
      <c r="K232" s="14">
        <v>44.21</v>
      </c>
      <c r="L232" s="14">
        <v>49.93</v>
      </c>
      <c r="M232" s="54"/>
      <c r="N232" s="14">
        <v>40.487241115000003</v>
      </c>
      <c r="O232" s="31">
        <v>72.157249699999994</v>
      </c>
      <c r="P232" s="31" t="s">
        <v>27</v>
      </c>
      <c r="Q232" s="17" t="s">
        <v>26</v>
      </c>
      <c r="R232" s="38" t="s">
        <v>784</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368</v>
      </c>
      <c r="D233" s="16" t="s">
        <v>369</v>
      </c>
      <c r="E233" s="16">
        <v>9</v>
      </c>
      <c r="F233" s="15">
        <v>288.68</v>
      </c>
      <c r="G233" s="15">
        <v>267.69</v>
      </c>
      <c r="H233" s="15">
        <v>246.71</v>
      </c>
      <c r="I233" s="14"/>
      <c r="J233" s="15">
        <v>296.11</v>
      </c>
      <c r="K233" s="15">
        <v>338.07</v>
      </c>
      <c r="L233" s="15">
        <v>405.98</v>
      </c>
      <c r="M233" s="54"/>
      <c r="N233" s="15">
        <v>75.179994141999998</v>
      </c>
      <c r="O233" s="15">
        <v>27.263899101</v>
      </c>
      <c r="P233" s="15" t="s">
        <v>27</v>
      </c>
      <c r="Q233" s="16" t="s">
        <v>27</v>
      </c>
      <c r="R233" s="37" t="s">
        <v>785</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370</v>
      </c>
      <c r="D234" s="17" t="s">
        <v>371</v>
      </c>
      <c r="E234" s="17">
        <v>7</v>
      </c>
      <c r="F234" s="14">
        <v>7.6</v>
      </c>
      <c r="G234" s="14">
        <v>5.92</v>
      </c>
      <c r="H234" s="14">
        <v>4.24</v>
      </c>
      <c r="I234" s="14"/>
      <c r="J234" s="14">
        <v>9.49</v>
      </c>
      <c r="K234" s="14">
        <v>12.84</v>
      </c>
      <c r="L234" s="14">
        <v>18.27</v>
      </c>
      <c r="M234" s="54"/>
      <c r="N234" s="14">
        <v>57.049973553999997</v>
      </c>
      <c r="O234" s="31">
        <v>9.5206492999999988</v>
      </c>
      <c r="P234" s="31" t="s">
        <v>27</v>
      </c>
      <c r="Q234" s="17" t="s">
        <v>27</v>
      </c>
      <c r="R234" s="38" t="s">
        <v>786</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372</v>
      </c>
      <c r="D235" s="16" t="s">
        <v>373</v>
      </c>
      <c r="E235" s="16">
        <v>9</v>
      </c>
      <c r="F235" s="15">
        <v>34.950000000000003</v>
      </c>
      <c r="G235" s="15">
        <v>32.39</v>
      </c>
      <c r="H235" s="15">
        <v>29.83</v>
      </c>
      <c r="I235" s="14"/>
      <c r="J235" s="15">
        <v>36.71</v>
      </c>
      <c r="K235" s="15">
        <v>41.82</v>
      </c>
      <c r="L235" s="15">
        <v>50.09</v>
      </c>
      <c r="M235" s="54"/>
      <c r="N235" s="15">
        <v>55.235384873000001</v>
      </c>
      <c r="O235" s="15">
        <v>9.8951819499999996</v>
      </c>
      <c r="P235" s="15" t="s">
        <v>27</v>
      </c>
      <c r="Q235" s="16" t="s">
        <v>27</v>
      </c>
      <c r="R235" s="37" t="s">
        <v>787</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374</v>
      </c>
      <c r="D236" s="17" t="s">
        <v>375</v>
      </c>
      <c r="E236" s="17">
        <v>0</v>
      </c>
      <c r="F236" s="14">
        <v>29.49</v>
      </c>
      <c r="G236" s="14">
        <v>27.18</v>
      </c>
      <c r="H236" s="14">
        <v>24.88</v>
      </c>
      <c r="I236" s="14"/>
      <c r="J236" s="14">
        <v>29.83</v>
      </c>
      <c r="K236" s="14">
        <v>34.43</v>
      </c>
      <c r="L236" s="14">
        <v>41.87</v>
      </c>
      <c r="M236" s="54"/>
      <c r="N236" s="14">
        <v>33.198255424999999</v>
      </c>
      <c r="O236" s="31">
        <v>168.54118715000001</v>
      </c>
      <c r="P236" s="31" t="s">
        <v>26</v>
      </c>
      <c r="Q236" s="17" t="s">
        <v>26</v>
      </c>
      <c r="R236" s="38" t="s">
        <v>788</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376</v>
      </c>
      <c r="D237" s="16" t="s">
        <v>377</v>
      </c>
      <c r="E237" s="16">
        <v>2</v>
      </c>
      <c r="F237" s="15">
        <v>27.5</v>
      </c>
      <c r="G237" s="15">
        <v>24.3</v>
      </c>
      <c r="H237" s="15">
        <v>21.1</v>
      </c>
      <c r="I237" s="14"/>
      <c r="J237" s="15">
        <v>28.52</v>
      </c>
      <c r="K237" s="15">
        <v>34.909999999999997</v>
      </c>
      <c r="L237" s="15">
        <v>45.26</v>
      </c>
      <c r="M237" s="54"/>
      <c r="N237" s="15">
        <v>36.690974216999997</v>
      </c>
      <c r="O237" s="15">
        <v>111.73718965</v>
      </c>
      <c r="P237" s="15" t="s">
        <v>26</v>
      </c>
      <c r="Q237" s="16" t="s">
        <v>26</v>
      </c>
      <c r="R237" s="37" t="s">
        <v>789</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378</v>
      </c>
      <c r="D238" s="17" t="s">
        <v>379</v>
      </c>
      <c r="E238" s="17">
        <v>1</v>
      </c>
      <c r="F238" s="14">
        <v>58.17</v>
      </c>
      <c r="G238" s="14">
        <v>51.03</v>
      </c>
      <c r="H238" s="14">
        <v>43.89</v>
      </c>
      <c r="I238" s="14"/>
      <c r="J238" s="14">
        <v>60.39</v>
      </c>
      <c r="K238" s="14">
        <v>74.66</v>
      </c>
      <c r="L238" s="14">
        <v>97.76</v>
      </c>
      <c r="M238" s="54"/>
      <c r="N238" s="14">
        <v>46.553468242999998</v>
      </c>
      <c r="O238" s="31">
        <v>83.377514442000006</v>
      </c>
      <c r="P238" s="31" t="s">
        <v>26</v>
      </c>
      <c r="Q238" s="17" t="s">
        <v>26</v>
      </c>
      <c r="R238" s="38" t="s">
        <v>790</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791</v>
      </c>
      <c r="D239" s="16" t="s">
        <v>792</v>
      </c>
      <c r="E239" s="16">
        <v>0</v>
      </c>
      <c r="F239" s="15">
        <v>159.30000000000001</v>
      </c>
      <c r="G239" s="15">
        <v>147.93</v>
      </c>
      <c r="H239" s="15">
        <v>136.56</v>
      </c>
      <c r="I239" s="14"/>
      <c r="J239" s="15">
        <v>162.69</v>
      </c>
      <c r="K239" s="15">
        <v>185.42</v>
      </c>
      <c r="L239" s="15">
        <v>222.22</v>
      </c>
      <c r="M239" s="54"/>
      <c r="N239" s="15">
        <v>34.727010157999999</v>
      </c>
      <c r="O239" s="15">
        <v>1.5853045259999998</v>
      </c>
      <c r="P239" s="15" t="s">
        <v>26</v>
      </c>
      <c r="Q239" s="16" t="s">
        <v>26</v>
      </c>
      <c r="R239" s="37" t="s">
        <v>793</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380</v>
      </c>
      <c r="D240" s="17" t="s">
        <v>381</v>
      </c>
      <c r="E240" s="17">
        <v>0</v>
      </c>
      <c r="F240" s="14">
        <v>18.350000000000001</v>
      </c>
      <c r="G240" s="14">
        <v>16.72</v>
      </c>
      <c r="H240" s="14">
        <v>15.09</v>
      </c>
      <c r="I240" s="14"/>
      <c r="J240" s="14">
        <v>18.64</v>
      </c>
      <c r="K240" s="14">
        <v>21.89</v>
      </c>
      <c r="L240" s="14">
        <v>27.15</v>
      </c>
      <c r="M240" s="54"/>
      <c r="N240" s="14">
        <v>32.639617637999997</v>
      </c>
      <c r="O240" s="31">
        <v>130.06675625</v>
      </c>
      <c r="P240" s="31" t="s">
        <v>26</v>
      </c>
      <c r="Q240" s="17" t="s">
        <v>26</v>
      </c>
      <c r="R240" s="38" t="s">
        <v>794</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382</v>
      </c>
      <c r="D241" s="16" t="s">
        <v>383</v>
      </c>
      <c r="E241" s="16">
        <v>1</v>
      </c>
      <c r="F241" s="15">
        <v>33.79</v>
      </c>
      <c r="G241" s="15">
        <v>30.84</v>
      </c>
      <c r="H241" s="15">
        <v>27.89</v>
      </c>
      <c r="I241" s="14"/>
      <c r="J241" s="15">
        <v>34.590000000000003</v>
      </c>
      <c r="K241" s="15">
        <v>40.479999999999997</v>
      </c>
      <c r="L241" s="15">
        <v>50.02</v>
      </c>
      <c r="M241" s="54"/>
      <c r="N241" s="15">
        <v>46.867054865999997</v>
      </c>
      <c r="O241" s="15">
        <v>172.82390939999999</v>
      </c>
      <c r="P241" s="15" t="s">
        <v>26</v>
      </c>
      <c r="Q241" s="16" t="s">
        <v>26</v>
      </c>
      <c r="R241" s="37" t="s">
        <v>795</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384</v>
      </c>
      <c r="D242" s="17" t="s">
        <v>385</v>
      </c>
      <c r="E242" s="17">
        <v>4</v>
      </c>
      <c r="F242" s="14">
        <v>12.96</v>
      </c>
      <c r="G242" s="14">
        <v>11.8</v>
      </c>
      <c r="H242" s="14">
        <v>10.64</v>
      </c>
      <c r="I242" s="14"/>
      <c r="J242" s="14">
        <v>13.74</v>
      </c>
      <c r="K242" s="14">
        <v>16.05</v>
      </c>
      <c r="L242" s="14">
        <v>19.8</v>
      </c>
      <c r="M242" s="54"/>
      <c r="N242" s="14">
        <v>49.977307562999997</v>
      </c>
      <c r="O242" s="31">
        <v>10.278158149999999</v>
      </c>
      <c r="P242" s="31" t="s">
        <v>26</v>
      </c>
      <c r="Q242" s="17" t="s">
        <v>27</v>
      </c>
      <c r="R242" s="38" t="s">
        <v>796</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512</v>
      </c>
      <c r="D243" s="16" t="s">
        <v>513</v>
      </c>
      <c r="E243" s="16">
        <v>1</v>
      </c>
      <c r="F243" s="15">
        <v>4.78</v>
      </c>
      <c r="G243" s="15">
        <v>4.37</v>
      </c>
      <c r="H243" s="15">
        <v>3.97</v>
      </c>
      <c r="I243" s="14"/>
      <c r="J243" s="15">
        <v>4.92</v>
      </c>
      <c r="K243" s="15">
        <v>5.72</v>
      </c>
      <c r="L243" s="15">
        <v>7.03</v>
      </c>
      <c r="M243" s="54"/>
      <c r="N243" s="15">
        <v>45.380009962999999</v>
      </c>
      <c r="O243" s="15">
        <v>1.337877</v>
      </c>
      <c r="P243" s="15" t="s">
        <v>26</v>
      </c>
      <c r="Q243" s="16" t="s">
        <v>26</v>
      </c>
      <c r="R243" s="37" t="s">
        <v>797</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386</v>
      </c>
      <c r="D244" s="17" t="s">
        <v>387</v>
      </c>
      <c r="E244" s="17">
        <v>7</v>
      </c>
      <c r="F244" s="14">
        <v>15.76</v>
      </c>
      <c r="G244" s="14">
        <v>14.35</v>
      </c>
      <c r="H244" s="14">
        <v>12.95</v>
      </c>
      <c r="I244" s="14"/>
      <c r="J244" s="14">
        <v>16.86</v>
      </c>
      <c r="K244" s="14">
        <v>19.66</v>
      </c>
      <c r="L244" s="14">
        <v>24.2</v>
      </c>
      <c r="M244" s="54"/>
      <c r="N244" s="14">
        <v>50.898221304000003</v>
      </c>
      <c r="O244" s="31">
        <v>7.2611089</v>
      </c>
      <c r="P244" s="31" t="s">
        <v>27</v>
      </c>
      <c r="Q244" s="17" t="s">
        <v>27</v>
      </c>
      <c r="R244" s="38" t="s">
        <v>798</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388</v>
      </c>
      <c r="D245" s="16" t="s">
        <v>389</v>
      </c>
      <c r="E245" s="16">
        <v>5</v>
      </c>
      <c r="F245" s="15">
        <v>36.340000000000003</v>
      </c>
      <c r="G245" s="15">
        <v>30.96</v>
      </c>
      <c r="H245" s="15">
        <v>25.59</v>
      </c>
      <c r="I245" s="14"/>
      <c r="J245" s="15">
        <v>37.700000000000003</v>
      </c>
      <c r="K245" s="15">
        <v>48.44</v>
      </c>
      <c r="L245" s="15">
        <v>65.83</v>
      </c>
      <c r="M245" s="54"/>
      <c r="N245" s="15">
        <v>46.665721007000002</v>
      </c>
      <c r="O245" s="15">
        <v>378.898529</v>
      </c>
      <c r="P245" s="15" t="s">
        <v>27</v>
      </c>
      <c r="Q245" s="16" t="s">
        <v>26</v>
      </c>
      <c r="R245" s="37" t="s">
        <v>799</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800</v>
      </c>
      <c r="D246" s="17" t="s">
        <v>801</v>
      </c>
      <c r="E246" s="17">
        <v>1</v>
      </c>
      <c r="F246" s="14">
        <v>4.92</v>
      </c>
      <c r="G246" s="14">
        <v>4.18</v>
      </c>
      <c r="H246" s="14">
        <v>3.45</v>
      </c>
      <c r="I246" s="14"/>
      <c r="J246" s="14">
        <v>5.05</v>
      </c>
      <c r="K246" s="14">
        <v>6.51</v>
      </c>
      <c r="L246" s="14">
        <v>8.8699999999999992</v>
      </c>
      <c r="M246" s="54"/>
      <c r="N246" s="14">
        <v>39.699979910000003</v>
      </c>
      <c r="O246" s="31">
        <v>3.2903409999999997</v>
      </c>
      <c r="P246" s="31" t="s">
        <v>26</v>
      </c>
      <c r="Q246" s="17" t="s">
        <v>26</v>
      </c>
      <c r="R246" s="38" t="s">
        <v>802</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390</v>
      </c>
      <c r="D247" s="16" t="s">
        <v>391</v>
      </c>
      <c r="E247" s="16">
        <v>0</v>
      </c>
      <c r="F247" s="15">
        <v>56.35</v>
      </c>
      <c r="G247" s="15">
        <v>53.32</v>
      </c>
      <c r="H247" s="15">
        <v>50.29</v>
      </c>
      <c r="I247" s="14"/>
      <c r="J247" s="15">
        <v>57.23</v>
      </c>
      <c r="K247" s="15">
        <v>63.28</v>
      </c>
      <c r="L247" s="15">
        <v>73.069999999999993</v>
      </c>
      <c r="M247" s="54"/>
      <c r="N247" s="15">
        <v>41.730774232000002</v>
      </c>
      <c r="O247" s="15">
        <v>16.916570800000002</v>
      </c>
      <c r="P247" s="15" t="s">
        <v>26</v>
      </c>
      <c r="Q247" s="16" t="s">
        <v>26</v>
      </c>
      <c r="R247" s="37" t="s">
        <v>803</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392</v>
      </c>
      <c r="D248" s="17" t="s">
        <v>393</v>
      </c>
      <c r="E248" s="17">
        <v>2</v>
      </c>
      <c r="F248" s="14">
        <v>6.22</v>
      </c>
      <c r="G248" s="14">
        <v>4.47</v>
      </c>
      <c r="H248" s="14">
        <v>2.73</v>
      </c>
      <c r="I248" s="14"/>
      <c r="J248" s="14">
        <v>6.55</v>
      </c>
      <c r="K248" s="14">
        <v>10.029999999999999</v>
      </c>
      <c r="L248" s="14">
        <v>15.67</v>
      </c>
      <c r="M248" s="54"/>
      <c r="N248" s="14">
        <v>46.398361690999998</v>
      </c>
      <c r="O248" s="31">
        <v>6.8064138000000005</v>
      </c>
      <c r="P248" s="31" t="s">
        <v>26</v>
      </c>
      <c r="Q248" s="17" t="s">
        <v>26</v>
      </c>
      <c r="R248" s="38" t="s">
        <v>804</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392</v>
      </c>
      <c r="D249" s="16" t="s">
        <v>394</v>
      </c>
      <c r="E249" s="16">
        <v>2</v>
      </c>
      <c r="F249" s="15">
        <v>6.68</v>
      </c>
      <c r="G249" s="15">
        <v>4.7699999999999996</v>
      </c>
      <c r="H249" s="15">
        <v>2.87</v>
      </c>
      <c r="I249" s="14"/>
      <c r="J249" s="15">
        <v>7.01</v>
      </c>
      <c r="K249" s="15">
        <v>10.81</v>
      </c>
      <c r="L249" s="15">
        <v>16.97</v>
      </c>
      <c r="M249" s="54"/>
      <c r="N249" s="15">
        <v>44.752185263999998</v>
      </c>
      <c r="O249" s="15">
        <v>77.301821799999999</v>
      </c>
      <c r="P249" s="15" t="s">
        <v>26</v>
      </c>
      <c r="Q249" s="16" t="s">
        <v>26</v>
      </c>
      <c r="R249" s="37" t="s">
        <v>805</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395</v>
      </c>
      <c r="D250" s="17" t="s">
        <v>396</v>
      </c>
      <c r="E250" s="17">
        <v>2</v>
      </c>
      <c r="F250" s="14">
        <v>69.8</v>
      </c>
      <c r="G250" s="14">
        <v>65.73</v>
      </c>
      <c r="H250" s="14">
        <v>61.67</v>
      </c>
      <c r="I250" s="14"/>
      <c r="J250" s="14">
        <v>71.44</v>
      </c>
      <c r="K250" s="14">
        <v>79.56</v>
      </c>
      <c r="L250" s="14">
        <v>92.7</v>
      </c>
      <c r="M250" s="54"/>
      <c r="N250" s="14">
        <v>31.253542487000001</v>
      </c>
      <c r="O250" s="31">
        <v>1597.5339818</v>
      </c>
      <c r="P250" s="31" t="s">
        <v>26</v>
      </c>
      <c r="Q250" s="17" t="s">
        <v>26</v>
      </c>
      <c r="R250" s="38" t="s">
        <v>806</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397</v>
      </c>
      <c r="D251" s="16" t="s">
        <v>398</v>
      </c>
      <c r="E251" s="16">
        <v>2</v>
      </c>
      <c r="F251" s="15">
        <v>17.03</v>
      </c>
      <c r="G251" s="15">
        <v>16.2</v>
      </c>
      <c r="H251" s="15">
        <v>15.37</v>
      </c>
      <c r="I251" s="14"/>
      <c r="J251" s="15">
        <v>17.38</v>
      </c>
      <c r="K251" s="15">
        <v>19.03</v>
      </c>
      <c r="L251" s="15">
        <v>21.71</v>
      </c>
      <c r="M251" s="54"/>
      <c r="N251" s="15">
        <v>45.608791961000001</v>
      </c>
      <c r="O251" s="15">
        <v>3.2875855</v>
      </c>
      <c r="P251" s="15" t="s">
        <v>26</v>
      </c>
      <c r="Q251" s="16" t="s">
        <v>26</v>
      </c>
      <c r="R251" s="37" t="s">
        <v>807</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399</v>
      </c>
      <c r="D252" s="17" t="s">
        <v>400</v>
      </c>
      <c r="E252" s="17">
        <v>7</v>
      </c>
      <c r="F252" s="14">
        <v>3.72</v>
      </c>
      <c r="G252" s="14">
        <v>3.26</v>
      </c>
      <c r="H252" s="14">
        <v>2.81</v>
      </c>
      <c r="I252" s="14"/>
      <c r="J252" s="14">
        <v>3.93</v>
      </c>
      <c r="K252" s="14">
        <v>4.83</v>
      </c>
      <c r="L252" s="14">
        <v>6.3</v>
      </c>
      <c r="M252" s="54"/>
      <c r="N252" s="14">
        <v>76.491319684000004</v>
      </c>
      <c r="O252" s="31">
        <v>64.224033649999996</v>
      </c>
      <c r="P252" s="31" t="s">
        <v>27</v>
      </c>
      <c r="Q252" s="17" t="s">
        <v>27</v>
      </c>
      <c r="R252" s="38" t="s">
        <v>808</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401</v>
      </c>
      <c r="D253" s="16" t="s">
        <v>402</v>
      </c>
      <c r="E253" s="16">
        <v>8</v>
      </c>
      <c r="F253" s="15">
        <v>36.94</v>
      </c>
      <c r="G253" s="15">
        <v>32.729999999999997</v>
      </c>
      <c r="H253" s="15">
        <v>28.52</v>
      </c>
      <c r="I253" s="14"/>
      <c r="J253" s="15">
        <v>40.479999999999997</v>
      </c>
      <c r="K253" s="15">
        <v>48.89</v>
      </c>
      <c r="L253" s="15">
        <v>62.52</v>
      </c>
      <c r="M253" s="54"/>
      <c r="N253" s="15">
        <v>51.981685698</v>
      </c>
      <c r="O253" s="15">
        <v>440.36178085</v>
      </c>
      <c r="P253" s="15" t="s">
        <v>27</v>
      </c>
      <c r="Q253" s="16" t="s">
        <v>27</v>
      </c>
      <c r="R253" s="37" t="s">
        <v>809</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403</v>
      </c>
      <c r="D254" s="17" t="s">
        <v>404</v>
      </c>
      <c r="E254" s="17">
        <v>7</v>
      </c>
      <c r="F254" s="14">
        <v>14.85</v>
      </c>
      <c r="G254" s="14">
        <v>13.66</v>
      </c>
      <c r="H254" s="14">
        <v>12.47</v>
      </c>
      <c r="I254" s="14"/>
      <c r="J254" s="14">
        <v>15.6</v>
      </c>
      <c r="K254" s="14">
        <v>17.97</v>
      </c>
      <c r="L254" s="14">
        <v>21.82</v>
      </c>
      <c r="M254" s="54"/>
      <c r="N254" s="14">
        <v>56.737239154000001</v>
      </c>
      <c r="O254" s="31">
        <v>10.928896049999999</v>
      </c>
      <c r="P254" s="31" t="s">
        <v>27</v>
      </c>
      <c r="Q254" s="17" t="s">
        <v>27</v>
      </c>
      <c r="R254" s="38" t="s">
        <v>810</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405</v>
      </c>
      <c r="D255" s="16" t="s">
        <v>406</v>
      </c>
      <c r="E255" s="16">
        <v>0</v>
      </c>
      <c r="F255" s="15">
        <v>21.85</v>
      </c>
      <c r="G255" s="15">
        <v>20.350000000000001</v>
      </c>
      <c r="H255" s="15">
        <v>18.850000000000001</v>
      </c>
      <c r="I255" s="14"/>
      <c r="J255" s="15">
        <v>22.38</v>
      </c>
      <c r="K255" s="15">
        <v>25.37</v>
      </c>
      <c r="L255" s="15">
        <v>30.21</v>
      </c>
      <c r="M255" s="54"/>
      <c r="N255" s="15">
        <v>47.289217782000001</v>
      </c>
      <c r="O255" s="15">
        <v>65.160781749999998</v>
      </c>
      <c r="P255" s="15" t="s">
        <v>26</v>
      </c>
      <c r="Q255" s="16" t="s">
        <v>26</v>
      </c>
      <c r="R255" s="37" t="s">
        <v>811</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407</v>
      </c>
      <c r="D256" s="17" t="s">
        <v>408</v>
      </c>
      <c r="E256" s="17">
        <v>5</v>
      </c>
      <c r="F256" s="14">
        <v>13.27</v>
      </c>
      <c r="G256" s="14">
        <v>12.36</v>
      </c>
      <c r="H256" s="14">
        <v>11.46</v>
      </c>
      <c r="I256" s="14"/>
      <c r="J256" s="14">
        <v>14.12</v>
      </c>
      <c r="K256" s="14">
        <v>15.92</v>
      </c>
      <c r="L256" s="14">
        <v>18.84</v>
      </c>
      <c r="M256" s="54"/>
      <c r="N256" s="14">
        <v>48.887811395</v>
      </c>
      <c r="O256" s="31">
        <v>40.016558100000005</v>
      </c>
      <c r="P256" s="31" t="s">
        <v>26</v>
      </c>
      <c r="Q256" s="17" t="s">
        <v>27</v>
      </c>
      <c r="R256" s="38" t="s">
        <v>812</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409</v>
      </c>
      <c r="D257" s="16" t="s">
        <v>410</v>
      </c>
      <c r="E257" s="16">
        <v>4</v>
      </c>
      <c r="F257" s="15">
        <v>50.05</v>
      </c>
      <c r="G257" s="15">
        <v>46.41</v>
      </c>
      <c r="H257" s="15">
        <v>42.77</v>
      </c>
      <c r="I257" s="14"/>
      <c r="J257" s="15">
        <v>51.36</v>
      </c>
      <c r="K257" s="15">
        <v>58.63</v>
      </c>
      <c r="L257" s="15">
        <v>70.400000000000006</v>
      </c>
      <c r="M257" s="54"/>
      <c r="N257" s="15">
        <v>42.236828871</v>
      </c>
      <c r="O257" s="15">
        <v>405.50407410000003</v>
      </c>
      <c r="P257" s="15" t="s">
        <v>27</v>
      </c>
      <c r="Q257" s="16" t="s">
        <v>26</v>
      </c>
      <c r="R257" s="37" t="s">
        <v>813</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814</v>
      </c>
      <c r="D258" s="17" t="s">
        <v>815</v>
      </c>
      <c r="E258" s="17">
        <v>9</v>
      </c>
      <c r="F258" s="14">
        <v>2259.1</v>
      </c>
      <c r="G258" s="14">
        <v>1634.6</v>
      </c>
      <c r="H258" s="14">
        <v>1010.1</v>
      </c>
      <c r="I258" s="14"/>
      <c r="J258" s="14">
        <v>2520.3200000000002</v>
      </c>
      <c r="K258" s="14">
        <v>3769.31</v>
      </c>
      <c r="L258" s="14">
        <v>5790.33</v>
      </c>
      <c r="M258" s="54"/>
      <c r="N258" s="14">
        <v>54.083106475999998</v>
      </c>
      <c r="O258" s="31">
        <v>2.8540486829999998</v>
      </c>
      <c r="P258" s="31" t="s">
        <v>27</v>
      </c>
      <c r="Q258" s="17" t="s">
        <v>27</v>
      </c>
      <c r="R258" s="38" t="s">
        <v>816</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411</v>
      </c>
      <c r="D259" s="16" t="s">
        <v>412</v>
      </c>
      <c r="E259" s="16">
        <v>0</v>
      </c>
      <c r="F259" s="15">
        <v>7.73</v>
      </c>
      <c r="G259" s="15">
        <v>7.34</v>
      </c>
      <c r="H259" s="15">
        <v>6.95</v>
      </c>
      <c r="I259" s="14"/>
      <c r="J259" s="15">
        <v>7.87</v>
      </c>
      <c r="K259" s="15">
        <v>8.64</v>
      </c>
      <c r="L259" s="15">
        <v>9.9</v>
      </c>
      <c r="M259" s="54"/>
      <c r="N259" s="15">
        <v>39.779988907000003</v>
      </c>
      <c r="O259" s="15">
        <v>2.4692650999999999</v>
      </c>
      <c r="P259" s="15" t="s">
        <v>26</v>
      </c>
      <c r="Q259" s="16" t="s">
        <v>26</v>
      </c>
      <c r="R259" s="37" t="s">
        <v>817</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413</v>
      </c>
      <c r="D260" s="17" t="s">
        <v>414</v>
      </c>
      <c r="E260" s="17">
        <v>7</v>
      </c>
      <c r="F260" s="14" t="s">
        <v>123</v>
      </c>
      <c r="G260" s="14" t="s">
        <v>123</v>
      </c>
      <c r="H260" s="14" t="s">
        <v>123</v>
      </c>
      <c r="I260" s="14"/>
      <c r="J260" s="14" t="s">
        <v>123</v>
      </c>
      <c r="K260" s="14" t="s">
        <v>123</v>
      </c>
      <c r="L260" s="14" t="s">
        <v>123</v>
      </c>
      <c r="M260" s="54"/>
      <c r="N260" s="14" t="s">
        <v>123</v>
      </c>
      <c r="O260" s="31" t="s">
        <v>123</v>
      </c>
      <c r="P260" s="31" t="s">
        <v>123</v>
      </c>
      <c r="Q260" s="17" t="s">
        <v>123</v>
      </c>
      <c r="R260" s="38" t="s">
        <v>124</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415</v>
      </c>
      <c r="D261" s="16" t="s">
        <v>416</v>
      </c>
      <c r="E261" s="16">
        <v>7</v>
      </c>
      <c r="F261" s="15">
        <v>10.71</v>
      </c>
      <c r="G261" s="15">
        <v>9.2799999999999994</v>
      </c>
      <c r="H261" s="15">
        <v>7.85</v>
      </c>
      <c r="I261" s="14"/>
      <c r="J261" s="15">
        <v>11.64</v>
      </c>
      <c r="K261" s="15">
        <v>14.49</v>
      </c>
      <c r="L261" s="15">
        <v>19.11</v>
      </c>
      <c r="M261" s="54"/>
      <c r="N261" s="15">
        <v>64.106815725000004</v>
      </c>
      <c r="O261" s="15">
        <v>69.22778855</v>
      </c>
      <c r="P261" s="15" t="s">
        <v>27</v>
      </c>
      <c r="Q261" s="16" t="s">
        <v>27</v>
      </c>
      <c r="R261" s="37" t="s">
        <v>818</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531</v>
      </c>
      <c r="D262" s="17" t="s">
        <v>532</v>
      </c>
      <c r="E262" s="17">
        <v>10</v>
      </c>
      <c r="F262" s="14">
        <v>33.72</v>
      </c>
      <c r="G262" s="14">
        <v>28.03</v>
      </c>
      <c r="H262" s="14">
        <v>22.34</v>
      </c>
      <c r="I262" s="14"/>
      <c r="J262" s="14">
        <v>39</v>
      </c>
      <c r="K262" s="14">
        <v>50.37</v>
      </c>
      <c r="L262" s="14">
        <v>68.77</v>
      </c>
      <c r="M262" s="54"/>
      <c r="N262" s="14">
        <v>58.090145904000003</v>
      </c>
      <c r="O262" s="31">
        <v>1.300641194</v>
      </c>
      <c r="P262" s="31" t="s">
        <v>27</v>
      </c>
      <c r="Q262" s="17" t="s">
        <v>27</v>
      </c>
      <c r="R262" s="38" t="s">
        <v>819</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820</v>
      </c>
      <c r="D263" s="16" t="s">
        <v>821</v>
      </c>
      <c r="E263" s="16">
        <v>0</v>
      </c>
      <c r="F263" s="15">
        <v>164.04</v>
      </c>
      <c r="G263" s="15">
        <v>157.18</v>
      </c>
      <c r="H263" s="15">
        <v>150.33000000000001</v>
      </c>
      <c r="I263" s="14"/>
      <c r="J263" s="15">
        <v>166.3</v>
      </c>
      <c r="K263" s="15">
        <v>180</v>
      </c>
      <c r="L263" s="15">
        <v>202.18</v>
      </c>
      <c r="M263" s="54"/>
      <c r="N263" s="15">
        <v>38.138066123999998</v>
      </c>
      <c r="O263" s="15">
        <v>1.5522884529999998</v>
      </c>
      <c r="P263" s="15" t="s">
        <v>26</v>
      </c>
      <c r="Q263" s="16" t="s">
        <v>26</v>
      </c>
      <c r="R263" s="37" t="s">
        <v>822</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458</v>
      </c>
      <c r="D264" s="17" t="s">
        <v>459</v>
      </c>
      <c r="E264" s="17">
        <v>10</v>
      </c>
      <c r="F264" s="14">
        <v>10.31</v>
      </c>
      <c r="G264" s="14">
        <v>10.07</v>
      </c>
      <c r="H264" s="14">
        <v>9.84</v>
      </c>
      <c r="I264" s="14"/>
      <c r="J264" s="14">
        <v>10.4</v>
      </c>
      <c r="K264" s="14">
        <v>10.86</v>
      </c>
      <c r="L264" s="14">
        <v>11.62</v>
      </c>
      <c r="M264" s="54"/>
      <c r="N264" s="14">
        <v>69.513868770000002</v>
      </c>
      <c r="O264" s="31">
        <v>4.7402229145000003</v>
      </c>
      <c r="P264" s="31" t="s">
        <v>27</v>
      </c>
      <c r="Q264" s="17" t="s">
        <v>27</v>
      </c>
      <c r="R264" s="38" t="s">
        <v>823</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495</v>
      </c>
      <c r="D265" s="16" t="s">
        <v>496</v>
      </c>
      <c r="E265" s="16">
        <v>3</v>
      </c>
      <c r="F265" s="15">
        <v>95.53</v>
      </c>
      <c r="G265" s="15">
        <v>91.59</v>
      </c>
      <c r="H265" s="15">
        <v>87.65</v>
      </c>
      <c r="I265" s="14"/>
      <c r="J265" s="15">
        <v>97.34</v>
      </c>
      <c r="K265" s="15">
        <v>105.21</v>
      </c>
      <c r="L265" s="15">
        <v>117.95</v>
      </c>
      <c r="M265" s="54"/>
      <c r="N265" s="15">
        <v>43.895211029999999</v>
      </c>
      <c r="O265" s="15">
        <v>10.998903159999999</v>
      </c>
      <c r="P265" s="15" t="s">
        <v>27</v>
      </c>
      <c r="Q265" s="16" t="s">
        <v>26</v>
      </c>
      <c r="R265" s="37" t="s">
        <v>824</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533</v>
      </c>
      <c r="D266" s="17" t="s">
        <v>534</v>
      </c>
      <c r="E266" s="17">
        <v>7</v>
      </c>
      <c r="F266" s="14">
        <v>122.66</v>
      </c>
      <c r="G266" s="14">
        <v>119.11</v>
      </c>
      <c r="H266" s="14">
        <v>115.57</v>
      </c>
      <c r="I266" s="14"/>
      <c r="J266" s="14">
        <v>124.36</v>
      </c>
      <c r="K266" s="14">
        <v>131.44</v>
      </c>
      <c r="L266" s="14">
        <v>142.9</v>
      </c>
      <c r="M266" s="54"/>
      <c r="N266" s="14">
        <v>53.913415354000001</v>
      </c>
      <c r="O266" s="31">
        <v>4.6221119765000003</v>
      </c>
      <c r="P266" s="31" t="s">
        <v>27</v>
      </c>
      <c r="Q266" s="17" t="s">
        <v>27</v>
      </c>
      <c r="R266" s="38" t="s">
        <v>825</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535</v>
      </c>
      <c r="D267" s="16" t="s">
        <v>536</v>
      </c>
      <c r="E267" s="16">
        <v>4</v>
      </c>
      <c r="F267" s="15">
        <v>129</v>
      </c>
      <c r="G267" s="15">
        <v>122.99</v>
      </c>
      <c r="H267" s="15">
        <v>116.99</v>
      </c>
      <c r="I267" s="14"/>
      <c r="J267" s="15">
        <v>130.57</v>
      </c>
      <c r="K267" s="15">
        <v>142.57</v>
      </c>
      <c r="L267" s="15">
        <v>162</v>
      </c>
      <c r="M267" s="54"/>
      <c r="N267" s="15">
        <v>50.979317979000001</v>
      </c>
      <c r="O267" s="15">
        <v>1.453353133</v>
      </c>
      <c r="P267" s="15" t="s">
        <v>27</v>
      </c>
      <c r="Q267" s="16" t="s">
        <v>26</v>
      </c>
      <c r="R267" s="37" t="s">
        <v>826</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503</v>
      </c>
      <c r="D268" s="17" t="s">
        <v>504</v>
      </c>
      <c r="E268" s="17">
        <v>3</v>
      </c>
      <c r="F268" s="14">
        <v>186.59</v>
      </c>
      <c r="G268" s="14">
        <v>178.84</v>
      </c>
      <c r="H268" s="14">
        <v>171.1</v>
      </c>
      <c r="I268" s="14"/>
      <c r="J268" s="14">
        <v>188.54</v>
      </c>
      <c r="K268" s="14">
        <v>204.02</v>
      </c>
      <c r="L268" s="14">
        <v>229.07</v>
      </c>
      <c r="M268" s="54"/>
      <c r="N268" s="14">
        <v>44.861164770000002</v>
      </c>
      <c r="O268" s="31">
        <v>6.0221425750000002</v>
      </c>
      <c r="P268" s="31" t="s">
        <v>27</v>
      </c>
      <c r="Q268" s="17" t="s">
        <v>26</v>
      </c>
      <c r="R268" s="38" t="s">
        <v>827</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489</v>
      </c>
      <c r="D269" s="16" t="s">
        <v>490</v>
      </c>
      <c r="E269" s="16">
        <v>7</v>
      </c>
      <c r="F269" s="15">
        <v>45.6</v>
      </c>
      <c r="G269" s="15">
        <v>41.72</v>
      </c>
      <c r="H269" s="15">
        <v>37.840000000000003</v>
      </c>
      <c r="I269" s="14"/>
      <c r="J269" s="15">
        <v>46.66</v>
      </c>
      <c r="K269" s="15">
        <v>54.41</v>
      </c>
      <c r="L269" s="15">
        <v>66.95</v>
      </c>
      <c r="M269" s="54"/>
      <c r="N269" s="15">
        <v>69.500314673000005</v>
      </c>
      <c r="O269" s="15">
        <v>2.6968926965</v>
      </c>
      <c r="P269" s="15" t="s">
        <v>27</v>
      </c>
      <c r="Q269" s="16" t="s">
        <v>27</v>
      </c>
      <c r="R269" s="37" t="s">
        <v>828</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462</v>
      </c>
      <c r="D270" s="17" t="s">
        <v>463</v>
      </c>
      <c r="E270" s="17">
        <v>10</v>
      </c>
      <c r="F270" s="14">
        <v>109.39</v>
      </c>
      <c r="G270" s="14">
        <v>106.65</v>
      </c>
      <c r="H270" s="14">
        <v>103.91</v>
      </c>
      <c r="I270" s="14"/>
      <c r="J270" s="14">
        <v>109.9</v>
      </c>
      <c r="K270" s="14">
        <v>115.37</v>
      </c>
      <c r="L270" s="14">
        <v>124.23</v>
      </c>
      <c r="M270" s="54"/>
      <c r="N270" s="14">
        <v>71.925286131999997</v>
      </c>
      <c r="O270" s="31">
        <v>2.7708235315</v>
      </c>
      <c r="P270" s="31" t="s">
        <v>27</v>
      </c>
      <c r="Q270" s="17" t="s">
        <v>27</v>
      </c>
      <c r="R270" s="38" t="s">
        <v>829</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537</v>
      </c>
      <c r="D271" s="16" t="s">
        <v>538</v>
      </c>
      <c r="E271" s="16">
        <v>4</v>
      </c>
      <c r="F271" s="15">
        <v>101.37</v>
      </c>
      <c r="G271" s="15">
        <v>89.58</v>
      </c>
      <c r="H271" s="15">
        <v>77.8</v>
      </c>
      <c r="I271" s="14"/>
      <c r="J271" s="15">
        <v>106.4</v>
      </c>
      <c r="K271" s="15">
        <v>129.96</v>
      </c>
      <c r="L271" s="15">
        <v>168.1</v>
      </c>
      <c r="M271" s="54"/>
      <c r="N271" s="15">
        <v>65.108131282000002</v>
      </c>
      <c r="O271" s="15">
        <v>1.4666158</v>
      </c>
      <c r="P271" s="15" t="s">
        <v>26</v>
      </c>
      <c r="Q271" s="16" t="s">
        <v>27</v>
      </c>
      <c r="R271" s="37" t="s">
        <v>830</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505</v>
      </c>
      <c r="D272" s="17" t="s">
        <v>506</v>
      </c>
      <c r="E272" s="17">
        <v>7</v>
      </c>
      <c r="F272" s="14">
        <v>98.09</v>
      </c>
      <c r="G272" s="14">
        <v>94.43</v>
      </c>
      <c r="H272" s="14">
        <v>90.77</v>
      </c>
      <c r="I272" s="14"/>
      <c r="J272" s="14">
        <v>99.19</v>
      </c>
      <c r="K272" s="14">
        <v>106.5</v>
      </c>
      <c r="L272" s="14">
        <v>118.33</v>
      </c>
      <c r="M272" s="54"/>
      <c r="N272" s="14">
        <v>76.255333108000002</v>
      </c>
      <c r="O272" s="31">
        <v>2.2830721805</v>
      </c>
      <c r="P272" s="31" t="s">
        <v>27</v>
      </c>
      <c r="Q272" s="17" t="s">
        <v>27</v>
      </c>
      <c r="R272" s="38" t="s">
        <v>831</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507</v>
      </c>
      <c r="D273" s="16" t="s">
        <v>508</v>
      </c>
      <c r="E273" s="16">
        <v>4</v>
      </c>
      <c r="F273" s="15">
        <v>43.63</v>
      </c>
      <c r="G273" s="15">
        <v>39.36</v>
      </c>
      <c r="H273" s="15">
        <v>35.1</v>
      </c>
      <c r="I273" s="14"/>
      <c r="J273" s="15">
        <v>44.7</v>
      </c>
      <c r="K273" s="15">
        <v>53.22</v>
      </c>
      <c r="L273" s="15">
        <v>67.010000000000005</v>
      </c>
      <c r="M273" s="54"/>
      <c r="N273" s="15">
        <v>46.731981511000001</v>
      </c>
      <c r="O273" s="15">
        <v>1.9892632805000001</v>
      </c>
      <c r="P273" s="15" t="s">
        <v>27</v>
      </c>
      <c r="Q273" s="16" t="s">
        <v>26</v>
      </c>
      <c r="R273" s="37" t="s">
        <v>832</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497</v>
      </c>
      <c r="D274" s="17" t="s">
        <v>498</v>
      </c>
      <c r="E274" s="17">
        <v>0</v>
      </c>
      <c r="F274" s="14">
        <v>44.92</v>
      </c>
      <c r="G274" s="14">
        <v>39.29</v>
      </c>
      <c r="H274" s="14">
        <v>33.67</v>
      </c>
      <c r="I274" s="14"/>
      <c r="J274" s="14">
        <v>46.2</v>
      </c>
      <c r="K274" s="14">
        <v>57.44</v>
      </c>
      <c r="L274" s="14">
        <v>75.64</v>
      </c>
      <c r="M274" s="54"/>
      <c r="N274" s="14">
        <v>36.326115242</v>
      </c>
      <c r="O274" s="31">
        <v>2.1560231895000004</v>
      </c>
      <c r="P274" s="31" t="s">
        <v>26</v>
      </c>
      <c r="Q274" s="17" t="s">
        <v>26</v>
      </c>
      <c r="R274" s="38" t="s">
        <v>833</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417</v>
      </c>
      <c r="D275" s="16" t="s">
        <v>418</v>
      </c>
      <c r="E275" s="16">
        <v>9</v>
      </c>
      <c r="F275" s="15">
        <v>96.61</v>
      </c>
      <c r="G275" s="15">
        <v>86.71</v>
      </c>
      <c r="H275" s="15">
        <v>76.81</v>
      </c>
      <c r="I275" s="14"/>
      <c r="J275" s="15">
        <v>99.88</v>
      </c>
      <c r="K275" s="15">
        <v>119.67</v>
      </c>
      <c r="L275" s="15">
        <v>151.69999999999999</v>
      </c>
      <c r="M275" s="54"/>
      <c r="N275" s="15">
        <v>67.070630426999998</v>
      </c>
      <c r="O275" s="15">
        <v>8.4631999234999995</v>
      </c>
      <c r="P275" s="15" t="s">
        <v>27</v>
      </c>
      <c r="Q275" s="16" t="s">
        <v>27</v>
      </c>
      <c r="R275" s="37" t="s">
        <v>834</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419</v>
      </c>
      <c r="D276" s="17" t="s">
        <v>420</v>
      </c>
      <c r="E276" s="17">
        <v>7</v>
      </c>
      <c r="F276" s="14">
        <v>39.9</v>
      </c>
      <c r="G276" s="14">
        <v>34.28</v>
      </c>
      <c r="H276" s="14">
        <v>28.66</v>
      </c>
      <c r="I276" s="14"/>
      <c r="J276" s="14">
        <v>41</v>
      </c>
      <c r="K276" s="14">
        <v>52.23</v>
      </c>
      <c r="L276" s="14">
        <v>70.41</v>
      </c>
      <c r="M276" s="54"/>
      <c r="N276" s="14">
        <v>64.527045876000003</v>
      </c>
      <c r="O276" s="31">
        <v>8.2712177159999989</v>
      </c>
      <c r="P276" s="31" t="s">
        <v>27</v>
      </c>
      <c r="Q276" s="17" t="s">
        <v>27</v>
      </c>
      <c r="R276" s="38" t="s">
        <v>835</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421</v>
      </c>
      <c r="D277" s="16" t="s">
        <v>422</v>
      </c>
      <c r="E277" s="16">
        <v>7</v>
      </c>
      <c r="F277" s="15">
        <v>56.6</v>
      </c>
      <c r="G277" s="15">
        <v>50.65</v>
      </c>
      <c r="H277" s="15">
        <v>44.7</v>
      </c>
      <c r="I277" s="14"/>
      <c r="J277" s="15">
        <v>58.05</v>
      </c>
      <c r="K277" s="15">
        <v>69.94</v>
      </c>
      <c r="L277" s="15">
        <v>89.19</v>
      </c>
      <c r="M277" s="54"/>
      <c r="N277" s="15">
        <v>66.613107477</v>
      </c>
      <c r="O277" s="15">
        <v>13.546584672000002</v>
      </c>
      <c r="P277" s="15" t="s">
        <v>27</v>
      </c>
      <c r="Q277" s="16" t="s">
        <v>27</v>
      </c>
      <c r="R277" s="37" t="s">
        <v>836</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481</v>
      </c>
      <c r="D278" s="17" t="s">
        <v>482</v>
      </c>
      <c r="E278" s="17">
        <v>7</v>
      </c>
      <c r="F278" s="14">
        <v>38.020000000000003</v>
      </c>
      <c r="G278" s="14">
        <v>34.32</v>
      </c>
      <c r="H278" s="14">
        <v>30.62</v>
      </c>
      <c r="I278" s="14"/>
      <c r="J278" s="14">
        <v>39.049999999999997</v>
      </c>
      <c r="K278" s="14">
        <v>46.44</v>
      </c>
      <c r="L278" s="14">
        <v>58.4</v>
      </c>
      <c r="M278" s="54"/>
      <c r="N278" s="14">
        <v>71.521725003</v>
      </c>
      <c r="O278" s="31">
        <v>2.9360806180000001</v>
      </c>
      <c r="P278" s="31" t="s">
        <v>27</v>
      </c>
      <c r="Q278" s="17" t="s">
        <v>27</v>
      </c>
      <c r="R278" s="38" t="s">
        <v>837</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838</v>
      </c>
      <c r="D279" s="16" t="s">
        <v>839</v>
      </c>
      <c r="E279" s="16">
        <v>8</v>
      </c>
      <c r="F279" s="15">
        <v>72.59</v>
      </c>
      <c r="G279" s="15">
        <v>65.180000000000007</v>
      </c>
      <c r="H279" s="15">
        <v>57.77</v>
      </c>
      <c r="I279" s="14"/>
      <c r="J279" s="15">
        <v>74.66</v>
      </c>
      <c r="K279" s="15">
        <v>89.47</v>
      </c>
      <c r="L279" s="15">
        <v>113.45</v>
      </c>
      <c r="M279" s="54"/>
      <c r="N279" s="15">
        <v>68.353103224999998</v>
      </c>
      <c r="O279" s="15">
        <v>1.4535359094999998</v>
      </c>
      <c r="P279" s="15" t="s">
        <v>27</v>
      </c>
      <c r="Q279" s="16" t="s">
        <v>27</v>
      </c>
      <c r="R279" s="37" t="s">
        <v>840</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423</v>
      </c>
      <c r="D280" s="17" t="s">
        <v>424</v>
      </c>
      <c r="E280" s="17">
        <v>9</v>
      </c>
      <c r="F280" s="14">
        <v>149.57</v>
      </c>
      <c r="G280" s="14">
        <v>145.43</v>
      </c>
      <c r="H280" s="14">
        <v>141.30000000000001</v>
      </c>
      <c r="I280" s="14"/>
      <c r="J280" s="14">
        <v>152.1</v>
      </c>
      <c r="K280" s="14">
        <v>160.36000000000001</v>
      </c>
      <c r="L280" s="14">
        <v>173.74</v>
      </c>
      <c r="M280" s="54"/>
      <c r="N280" s="14">
        <v>62.805622499999998</v>
      </c>
      <c r="O280" s="31">
        <v>11.093880428</v>
      </c>
      <c r="P280" s="31" t="s">
        <v>27</v>
      </c>
      <c r="Q280" s="17" t="s">
        <v>27</v>
      </c>
      <c r="R280" s="38" t="s">
        <v>841</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425</v>
      </c>
      <c r="D281" s="16" t="s">
        <v>426</v>
      </c>
      <c r="E281" s="16">
        <v>1</v>
      </c>
      <c r="F281" s="15">
        <v>121.7</v>
      </c>
      <c r="G281" s="15">
        <v>115.19</v>
      </c>
      <c r="H281" s="15">
        <v>108.68</v>
      </c>
      <c r="I281" s="14"/>
      <c r="J281" s="15">
        <v>123.77</v>
      </c>
      <c r="K281" s="15">
        <v>136.78</v>
      </c>
      <c r="L281" s="15">
        <v>157.84</v>
      </c>
      <c r="M281" s="54"/>
      <c r="N281" s="15">
        <v>45.132580183000002</v>
      </c>
      <c r="O281" s="15">
        <v>9.8875483759999998</v>
      </c>
      <c r="P281" s="15" t="s">
        <v>26</v>
      </c>
      <c r="Q281" s="16" t="s">
        <v>26</v>
      </c>
      <c r="R281" s="37" t="s">
        <v>842</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843</v>
      </c>
      <c r="D282" s="17" t="s">
        <v>844</v>
      </c>
      <c r="E282" s="17">
        <v>1</v>
      </c>
      <c r="F282" s="14">
        <v>27.26</v>
      </c>
      <c r="G282" s="14">
        <v>26.15</v>
      </c>
      <c r="H282" s="14">
        <v>25.05</v>
      </c>
      <c r="I282" s="14"/>
      <c r="J282" s="14">
        <v>28.29</v>
      </c>
      <c r="K282" s="14">
        <v>30.49</v>
      </c>
      <c r="L282" s="14">
        <v>34.07</v>
      </c>
      <c r="M282" s="54"/>
      <c r="N282" s="14">
        <v>44.312968699999999</v>
      </c>
      <c r="O282" s="31">
        <v>1.0890913284999999</v>
      </c>
      <c r="P282" s="31" t="s">
        <v>26</v>
      </c>
      <c r="Q282" s="17" t="s">
        <v>26</v>
      </c>
      <c r="R282" s="38" t="s">
        <v>845</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846</v>
      </c>
      <c r="D283" s="16" t="s">
        <v>847</v>
      </c>
      <c r="E283" s="16">
        <v>7</v>
      </c>
      <c r="F283" s="15">
        <v>81.010000000000005</v>
      </c>
      <c r="G283" s="15">
        <v>72.59</v>
      </c>
      <c r="H283" s="15">
        <v>64.17</v>
      </c>
      <c r="I283" s="14"/>
      <c r="J283" s="15">
        <v>83.99</v>
      </c>
      <c r="K283" s="15">
        <v>100.82</v>
      </c>
      <c r="L283" s="15">
        <v>128.06</v>
      </c>
      <c r="M283" s="54"/>
      <c r="N283" s="15">
        <v>64.663671750000006</v>
      </c>
      <c r="O283" s="15">
        <v>4.099911767</v>
      </c>
      <c r="P283" s="15" t="s">
        <v>27</v>
      </c>
      <c r="Q283" s="16" t="s">
        <v>27</v>
      </c>
      <c r="R283" s="37" t="s">
        <v>848</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427</v>
      </c>
      <c r="D284" s="17" t="s">
        <v>428</v>
      </c>
      <c r="E284" s="17">
        <v>3</v>
      </c>
      <c r="F284" s="14">
        <v>179.03</v>
      </c>
      <c r="G284" s="14">
        <v>171.45</v>
      </c>
      <c r="H284" s="14">
        <v>163.87</v>
      </c>
      <c r="I284" s="14"/>
      <c r="J284" s="14">
        <v>181.36</v>
      </c>
      <c r="K284" s="14">
        <v>196.51</v>
      </c>
      <c r="L284" s="14">
        <v>221.04</v>
      </c>
      <c r="M284" s="54"/>
      <c r="N284" s="14">
        <v>45.453334226999999</v>
      </c>
      <c r="O284" s="31">
        <v>711.09208794999995</v>
      </c>
      <c r="P284" s="31" t="s">
        <v>27</v>
      </c>
      <c r="Q284" s="17" t="s">
        <v>26</v>
      </c>
      <c r="R284" s="38" t="s">
        <v>849</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499</v>
      </c>
      <c r="D285" s="16" t="s">
        <v>500</v>
      </c>
      <c r="E285" s="16">
        <v>8</v>
      </c>
      <c r="F285" s="15">
        <v>63.72</v>
      </c>
      <c r="G285" s="15">
        <v>61.08</v>
      </c>
      <c r="H285" s="15">
        <v>58.45</v>
      </c>
      <c r="I285" s="14"/>
      <c r="J285" s="15">
        <v>65.98</v>
      </c>
      <c r="K285" s="15">
        <v>71.239999999999995</v>
      </c>
      <c r="L285" s="15">
        <v>79.77</v>
      </c>
      <c r="M285" s="54"/>
      <c r="N285" s="15">
        <v>48.268451650999999</v>
      </c>
      <c r="O285" s="15">
        <v>1.1460246008999999</v>
      </c>
      <c r="P285" s="15" t="s">
        <v>27</v>
      </c>
      <c r="Q285" s="16" t="s">
        <v>27</v>
      </c>
      <c r="R285" s="37" t="s">
        <v>850</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851</v>
      </c>
      <c r="D286" s="17" t="s">
        <v>852</v>
      </c>
      <c r="E286" s="17">
        <v>0</v>
      </c>
      <c r="F286" s="14">
        <v>100.91</v>
      </c>
      <c r="G286" s="14">
        <v>95.21</v>
      </c>
      <c r="H286" s="14">
        <v>89.52</v>
      </c>
      <c r="I286" s="14"/>
      <c r="J286" s="14">
        <v>103.77</v>
      </c>
      <c r="K286" s="14">
        <v>115.15</v>
      </c>
      <c r="L286" s="14">
        <v>133.57</v>
      </c>
      <c r="M286" s="54"/>
      <c r="N286" s="14">
        <v>32.813170032000002</v>
      </c>
      <c r="O286" s="31">
        <v>3.745315433</v>
      </c>
      <c r="P286" s="31" t="s">
        <v>26</v>
      </c>
      <c r="Q286" s="17" t="s">
        <v>26</v>
      </c>
      <c r="R286" s="38" t="s">
        <v>853</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539</v>
      </c>
      <c r="D287" s="16" t="s">
        <v>540</v>
      </c>
      <c r="E287" s="16">
        <v>7</v>
      </c>
      <c r="F287" s="15">
        <v>83.3</v>
      </c>
      <c r="G287" s="15">
        <v>80.180000000000007</v>
      </c>
      <c r="H287" s="15">
        <v>77.069999999999993</v>
      </c>
      <c r="I287" s="14"/>
      <c r="J287" s="15">
        <v>83.83</v>
      </c>
      <c r="K287" s="15">
        <v>90.05</v>
      </c>
      <c r="L287" s="15">
        <v>100.13</v>
      </c>
      <c r="M287" s="54"/>
      <c r="N287" s="15">
        <v>62.781749474999998</v>
      </c>
      <c r="O287" s="15">
        <v>5.5150317795000001</v>
      </c>
      <c r="P287" s="15" t="s">
        <v>27</v>
      </c>
      <c r="Q287" s="16" t="s">
        <v>27</v>
      </c>
      <c r="R287" s="37" t="s">
        <v>854</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855</v>
      </c>
      <c r="D288" s="17" t="s">
        <v>856</v>
      </c>
      <c r="E288" s="17">
        <v>7</v>
      </c>
      <c r="F288" s="14">
        <v>117.83</v>
      </c>
      <c r="G288" s="14">
        <v>101.26</v>
      </c>
      <c r="H288" s="14">
        <v>84.69</v>
      </c>
      <c r="I288" s="14"/>
      <c r="J288" s="14">
        <v>123.35</v>
      </c>
      <c r="K288" s="14">
        <v>156.47999999999999</v>
      </c>
      <c r="L288" s="14">
        <v>210.1</v>
      </c>
      <c r="M288" s="54"/>
      <c r="N288" s="14">
        <v>53.225168904</v>
      </c>
      <c r="O288" s="31">
        <v>1.7868595795000002</v>
      </c>
      <c r="P288" s="31" t="s">
        <v>27</v>
      </c>
      <c r="Q288" s="17" t="s">
        <v>27</v>
      </c>
      <c r="R288" s="38" t="s">
        <v>857</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429</v>
      </c>
      <c r="D289" s="16" t="s">
        <v>430</v>
      </c>
      <c r="E289" s="16">
        <v>7</v>
      </c>
      <c r="F289" s="15">
        <v>451.35</v>
      </c>
      <c r="G289" s="15">
        <v>438.52</v>
      </c>
      <c r="H289" s="15">
        <v>425.7</v>
      </c>
      <c r="I289" s="14"/>
      <c r="J289" s="15">
        <v>454.67</v>
      </c>
      <c r="K289" s="15">
        <v>480.31</v>
      </c>
      <c r="L289" s="15">
        <v>521.79999999999995</v>
      </c>
      <c r="M289" s="54"/>
      <c r="N289" s="15">
        <v>69.107414947999999</v>
      </c>
      <c r="O289" s="15">
        <v>66.969348822000001</v>
      </c>
      <c r="P289" s="15" t="s">
        <v>27</v>
      </c>
      <c r="Q289" s="16" t="s">
        <v>27</v>
      </c>
      <c r="R289" s="37" t="s">
        <v>858</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541</v>
      </c>
      <c r="D290" s="17" t="s">
        <v>542</v>
      </c>
      <c r="E290" s="17">
        <v>9</v>
      </c>
      <c r="F290" s="14">
        <v>93.2</v>
      </c>
      <c r="G290" s="14">
        <v>90.2</v>
      </c>
      <c r="H290" s="14">
        <v>87.2</v>
      </c>
      <c r="I290" s="14"/>
      <c r="J290" s="14">
        <v>93.2</v>
      </c>
      <c r="K290" s="14">
        <v>99.19</v>
      </c>
      <c r="L290" s="14">
        <v>108.89</v>
      </c>
      <c r="M290" s="54"/>
      <c r="N290" s="14">
        <v>71.978523018000004</v>
      </c>
      <c r="O290" s="31">
        <v>1.3797333008999999</v>
      </c>
      <c r="P290" s="31" t="s">
        <v>27</v>
      </c>
      <c r="Q290" s="17" t="s">
        <v>27</v>
      </c>
      <c r="R290" s="38" t="s">
        <v>543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431</v>
      </c>
      <c r="D291" s="16" t="s">
        <v>432</v>
      </c>
      <c r="E291" s="16">
        <v>0</v>
      </c>
      <c r="F291" s="15">
        <v>95.41</v>
      </c>
      <c r="G291" s="15">
        <v>85.53</v>
      </c>
      <c r="H291" s="15">
        <v>75.650000000000006</v>
      </c>
      <c r="I291" s="14"/>
      <c r="J291" s="15">
        <v>96.89</v>
      </c>
      <c r="K291" s="15">
        <v>116.64</v>
      </c>
      <c r="L291" s="15">
        <v>148.61000000000001</v>
      </c>
      <c r="M291" s="54"/>
      <c r="N291" s="15">
        <v>37.131487937000003</v>
      </c>
      <c r="O291" s="15">
        <v>3.4582873905000002</v>
      </c>
      <c r="P291" s="15" t="s">
        <v>26</v>
      </c>
      <c r="Q291" s="16" t="s">
        <v>26</v>
      </c>
      <c r="R291" s="37" t="s">
        <v>859</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433</v>
      </c>
      <c r="D292" s="17" t="s">
        <v>434</v>
      </c>
      <c r="E292" s="17">
        <v>1</v>
      </c>
      <c r="F292" s="14">
        <v>108.57</v>
      </c>
      <c r="G292" s="14">
        <v>103.41</v>
      </c>
      <c r="H292" s="14">
        <v>98.26</v>
      </c>
      <c r="I292" s="14"/>
      <c r="J292" s="14">
        <v>110.15</v>
      </c>
      <c r="K292" s="14">
        <v>120.45</v>
      </c>
      <c r="L292" s="14">
        <v>137.12</v>
      </c>
      <c r="M292" s="54"/>
      <c r="N292" s="14">
        <v>45.320527814000002</v>
      </c>
      <c r="O292" s="31">
        <v>290.97672010999997</v>
      </c>
      <c r="P292" s="31" t="s">
        <v>26</v>
      </c>
      <c r="Q292" s="17" t="s">
        <v>26</v>
      </c>
      <c r="R292" s="38" t="s">
        <v>860</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435</v>
      </c>
      <c r="D293" s="16" t="s">
        <v>436</v>
      </c>
      <c r="E293" s="16">
        <v>3</v>
      </c>
      <c r="F293" s="15">
        <v>187.7</v>
      </c>
      <c r="G293" s="15">
        <v>179.77</v>
      </c>
      <c r="H293" s="15">
        <v>171.84</v>
      </c>
      <c r="I293" s="14"/>
      <c r="J293" s="15">
        <v>190.09</v>
      </c>
      <c r="K293" s="15">
        <v>205.94</v>
      </c>
      <c r="L293" s="15">
        <v>231.59</v>
      </c>
      <c r="M293" s="54"/>
      <c r="N293" s="15">
        <v>44.924985561</v>
      </c>
      <c r="O293" s="15">
        <v>76.571362500999996</v>
      </c>
      <c r="P293" s="15" t="s">
        <v>27</v>
      </c>
      <c r="Q293" s="16" t="s">
        <v>26</v>
      </c>
      <c r="R293" s="37" t="s">
        <v>861</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437</v>
      </c>
      <c r="D294" s="17" t="s">
        <v>438</v>
      </c>
      <c r="E294" s="17">
        <v>3</v>
      </c>
      <c r="F294" s="14">
        <v>128.85</v>
      </c>
      <c r="G294" s="14">
        <v>123.56</v>
      </c>
      <c r="H294" s="14">
        <v>118.28</v>
      </c>
      <c r="I294" s="14"/>
      <c r="J294" s="14">
        <v>130.41</v>
      </c>
      <c r="K294" s="14">
        <v>140.97</v>
      </c>
      <c r="L294" s="14">
        <v>158.07</v>
      </c>
      <c r="M294" s="54"/>
      <c r="N294" s="14">
        <v>41.863775291000003</v>
      </c>
      <c r="O294" s="31">
        <v>23.776431710000001</v>
      </c>
      <c r="P294" s="31" t="s">
        <v>27</v>
      </c>
      <c r="Q294" s="17" t="s">
        <v>26</v>
      </c>
      <c r="R294" s="38" t="s">
        <v>862</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863</v>
      </c>
      <c r="D295" s="16" t="s">
        <v>864</v>
      </c>
      <c r="E295" s="16">
        <v>4</v>
      </c>
      <c r="F295" s="15">
        <v>186.8</v>
      </c>
      <c r="G295" s="15">
        <v>176.4</v>
      </c>
      <c r="H295" s="15">
        <v>166</v>
      </c>
      <c r="I295" s="14"/>
      <c r="J295" s="15">
        <v>189.22</v>
      </c>
      <c r="K295" s="15">
        <v>210.01</v>
      </c>
      <c r="L295" s="15">
        <v>243.66</v>
      </c>
      <c r="M295" s="54"/>
      <c r="N295" s="15">
        <v>49.288412991000001</v>
      </c>
      <c r="O295" s="15">
        <v>3.1924652225000001</v>
      </c>
      <c r="P295" s="15" t="s">
        <v>27</v>
      </c>
      <c r="Q295" s="16" t="s">
        <v>26</v>
      </c>
      <c r="R295" s="37" t="s">
        <v>865</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544</v>
      </c>
      <c r="D296" s="17" t="s">
        <v>545</v>
      </c>
      <c r="E296" s="17">
        <v>3</v>
      </c>
      <c r="F296" s="14">
        <v>61.58</v>
      </c>
      <c r="G296" s="14">
        <v>58.23</v>
      </c>
      <c r="H296" s="14">
        <v>54.88</v>
      </c>
      <c r="I296" s="14"/>
      <c r="J296" s="14">
        <v>62.57</v>
      </c>
      <c r="K296" s="14">
        <v>69.260000000000005</v>
      </c>
      <c r="L296" s="14">
        <v>80.09</v>
      </c>
      <c r="M296" s="54"/>
      <c r="N296" s="14">
        <v>35.370790978999999</v>
      </c>
      <c r="O296" s="31">
        <v>1.7300183870000001</v>
      </c>
      <c r="P296" s="31" t="s">
        <v>26</v>
      </c>
      <c r="Q296" s="17" t="s">
        <v>26</v>
      </c>
      <c r="R296" s="38" t="s">
        <v>866</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439</v>
      </c>
      <c r="D297" s="16" t="s">
        <v>440</v>
      </c>
      <c r="E297" s="16">
        <v>7</v>
      </c>
      <c r="F297" s="15">
        <v>75.62</v>
      </c>
      <c r="G297" s="15">
        <v>73.11</v>
      </c>
      <c r="H297" s="15">
        <v>70.61</v>
      </c>
      <c r="I297" s="14"/>
      <c r="J297" s="15">
        <v>77</v>
      </c>
      <c r="K297" s="15">
        <v>82</v>
      </c>
      <c r="L297" s="15">
        <v>90.1</v>
      </c>
      <c r="M297" s="54"/>
      <c r="N297" s="15">
        <v>54.547236998999999</v>
      </c>
      <c r="O297" s="15">
        <v>30.486111700000002</v>
      </c>
      <c r="P297" s="15" t="s">
        <v>27</v>
      </c>
      <c r="Q297" s="16" t="s">
        <v>27</v>
      </c>
      <c r="R297" s="37" t="s">
        <v>867</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441</v>
      </c>
      <c r="D298" s="17" t="s">
        <v>442</v>
      </c>
      <c r="E298" s="17">
        <v>10</v>
      </c>
      <c r="F298" s="14">
        <v>54.88</v>
      </c>
      <c r="G298" s="14">
        <v>53.36</v>
      </c>
      <c r="H298" s="14">
        <v>51.85</v>
      </c>
      <c r="I298" s="14"/>
      <c r="J298" s="14">
        <v>55.48</v>
      </c>
      <c r="K298" s="14">
        <v>58.5</v>
      </c>
      <c r="L298" s="14">
        <v>63.4</v>
      </c>
      <c r="M298" s="54"/>
      <c r="N298" s="14">
        <v>68.143954980999993</v>
      </c>
      <c r="O298" s="31">
        <v>9.0632770414999992</v>
      </c>
      <c r="P298" s="31" t="s">
        <v>27</v>
      </c>
      <c r="Q298" s="17" t="s">
        <v>27</v>
      </c>
      <c r="R298" s="38" t="s">
        <v>868</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443</v>
      </c>
      <c r="D299" s="16" t="s">
        <v>444</v>
      </c>
      <c r="E299" s="16">
        <v>7</v>
      </c>
      <c r="F299" s="15">
        <v>128.47999999999999</v>
      </c>
      <c r="G299" s="15">
        <v>121.25</v>
      </c>
      <c r="H299" s="15">
        <v>114.02</v>
      </c>
      <c r="I299" s="14"/>
      <c r="J299" s="15">
        <v>131.19</v>
      </c>
      <c r="K299" s="15">
        <v>145.63999999999999</v>
      </c>
      <c r="L299" s="15">
        <v>169.03</v>
      </c>
      <c r="M299" s="54"/>
      <c r="N299" s="15">
        <v>66.601318934000005</v>
      </c>
      <c r="O299" s="15">
        <v>8.2840269239999991</v>
      </c>
      <c r="P299" s="15" t="s">
        <v>27</v>
      </c>
      <c r="Q299" s="16" t="s">
        <v>27</v>
      </c>
      <c r="R299" s="37" t="s">
        <v>869</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870</v>
      </c>
      <c r="D300" s="17" t="s">
        <v>871</v>
      </c>
      <c r="E300" s="17">
        <v>1</v>
      </c>
      <c r="F300" s="14">
        <v>50.79</v>
      </c>
      <c r="G300" s="14">
        <v>48.98</v>
      </c>
      <c r="H300" s="14">
        <v>47.18</v>
      </c>
      <c r="I300" s="14"/>
      <c r="J300" s="14">
        <v>51.89</v>
      </c>
      <c r="K300" s="14">
        <v>55.49</v>
      </c>
      <c r="L300" s="14">
        <v>61.32</v>
      </c>
      <c r="M300" s="54"/>
      <c r="N300" s="14">
        <v>46.290669590999997</v>
      </c>
      <c r="O300" s="31">
        <v>3.2368002785000001</v>
      </c>
      <c r="P300" s="31" t="s">
        <v>26</v>
      </c>
      <c r="Q300" s="17" t="s">
        <v>26</v>
      </c>
      <c r="R300" s="38" t="s">
        <v>872</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873</v>
      </c>
      <c r="D301" s="16" t="s">
        <v>874</v>
      </c>
      <c r="E301" s="16">
        <v>0</v>
      </c>
      <c r="F301" s="15">
        <v>151.74</v>
      </c>
      <c r="G301" s="15">
        <v>145.04</v>
      </c>
      <c r="H301" s="15">
        <v>138.35</v>
      </c>
      <c r="I301" s="14"/>
      <c r="J301" s="15">
        <v>153.79</v>
      </c>
      <c r="K301" s="15">
        <v>167.17</v>
      </c>
      <c r="L301" s="15">
        <v>188.83</v>
      </c>
      <c r="M301" s="54"/>
      <c r="N301" s="15">
        <v>30.868473938000001</v>
      </c>
      <c r="O301" s="15">
        <v>2.7866214490000001</v>
      </c>
      <c r="P301" s="15" t="s">
        <v>26</v>
      </c>
      <c r="Q301" s="16" t="s">
        <v>26</v>
      </c>
      <c r="R301" s="37" t="s">
        <v>875</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445</v>
      </c>
      <c r="D302" s="17" t="s">
        <v>446</v>
      </c>
      <c r="E302" s="17">
        <v>4</v>
      </c>
      <c r="F302" s="14">
        <v>83.02</v>
      </c>
      <c r="G302" s="14">
        <v>76.63</v>
      </c>
      <c r="H302" s="14">
        <v>70.25</v>
      </c>
      <c r="I302" s="14"/>
      <c r="J302" s="14">
        <v>87.17</v>
      </c>
      <c r="K302" s="14">
        <v>99.93</v>
      </c>
      <c r="L302" s="14">
        <v>120.59</v>
      </c>
      <c r="M302" s="54"/>
      <c r="N302" s="14">
        <v>55.205481032000002</v>
      </c>
      <c r="O302" s="31">
        <v>5.0750208074999996</v>
      </c>
      <c r="P302" s="31" t="s">
        <v>26</v>
      </c>
      <c r="Q302" s="17" t="s">
        <v>27</v>
      </c>
      <c r="R302" s="38" t="s">
        <v>876</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877</v>
      </c>
      <c r="D303" s="16" t="s">
        <v>878</v>
      </c>
      <c r="E303" s="16">
        <v>3</v>
      </c>
      <c r="F303" s="15">
        <v>149.87</v>
      </c>
      <c r="G303" s="15">
        <v>143.75</v>
      </c>
      <c r="H303" s="15">
        <v>137.63</v>
      </c>
      <c r="I303" s="14"/>
      <c r="J303" s="15">
        <v>151.62</v>
      </c>
      <c r="K303" s="15">
        <v>163.85</v>
      </c>
      <c r="L303" s="15">
        <v>183.64</v>
      </c>
      <c r="M303" s="54"/>
      <c r="N303" s="15">
        <v>46.197234668</v>
      </c>
      <c r="O303" s="15">
        <v>5.7764920874999994</v>
      </c>
      <c r="P303" s="15" t="s">
        <v>27</v>
      </c>
      <c r="Q303" s="16" t="s">
        <v>26</v>
      </c>
      <c r="R303" s="37" t="s">
        <v>879</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880</v>
      </c>
      <c r="D304" s="17" t="s">
        <v>881</v>
      </c>
      <c r="E304" s="17">
        <v>7</v>
      </c>
      <c r="F304" s="14">
        <v>25.97</v>
      </c>
      <c r="G304" s="14">
        <v>23.31</v>
      </c>
      <c r="H304" s="14">
        <v>20.66</v>
      </c>
      <c r="I304" s="14"/>
      <c r="J304" s="14">
        <v>26.87</v>
      </c>
      <c r="K304" s="14">
        <v>32.17</v>
      </c>
      <c r="L304" s="14">
        <v>40.76</v>
      </c>
      <c r="M304" s="54"/>
      <c r="N304" s="14">
        <v>64.012407487000004</v>
      </c>
      <c r="O304" s="31">
        <v>3.2291697880000001</v>
      </c>
      <c r="P304" s="31" t="s">
        <v>27</v>
      </c>
      <c r="Q304" s="17" t="s">
        <v>27</v>
      </c>
      <c r="R304" s="38" t="s">
        <v>882</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546</v>
      </c>
      <c r="D305" s="16" t="s">
        <v>547</v>
      </c>
      <c r="E305" s="16">
        <v>7</v>
      </c>
      <c r="F305" s="15">
        <v>17.09</v>
      </c>
      <c r="G305" s="15">
        <v>14.26</v>
      </c>
      <c r="H305" s="15">
        <v>11.43</v>
      </c>
      <c r="I305" s="14"/>
      <c r="J305" s="15">
        <v>18</v>
      </c>
      <c r="K305" s="15">
        <v>23.65</v>
      </c>
      <c r="L305" s="15">
        <v>32.799999999999997</v>
      </c>
      <c r="M305" s="54"/>
      <c r="N305" s="15">
        <v>77.816030276000006</v>
      </c>
      <c r="O305" s="15">
        <v>1.3691660975</v>
      </c>
      <c r="P305" s="15" t="s">
        <v>27</v>
      </c>
      <c r="Q305" s="16" t="s">
        <v>27</v>
      </c>
      <c r="R305" s="37" t="s">
        <v>883</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884</v>
      </c>
      <c r="D306" s="17" t="s">
        <v>885</v>
      </c>
      <c r="E306" s="17">
        <v>9</v>
      </c>
      <c r="F306" s="14">
        <v>17.53</v>
      </c>
      <c r="G306" s="14">
        <v>17.059999999999999</v>
      </c>
      <c r="H306" s="14">
        <v>16.59</v>
      </c>
      <c r="I306" s="14"/>
      <c r="J306" s="14">
        <v>17.87</v>
      </c>
      <c r="K306" s="14">
        <v>18.8</v>
      </c>
      <c r="L306" s="14">
        <v>20.309999999999999</v>
      </c>
      <c r="M306" s="54"/>
      <c r="N306" s="14">
        <v>62.947411989999999</v>
      </c>
      <c r="O306" s="31">
        <v>3.1647524315000002</v>
      </c>
      <c r="P306" s="31" t="s">
        <v>27</v>
      </c>
      <c r="Q306" s="17" t="s">
        <v>27</v>
      </c>
      <c r="R306" s="38" t="s">
        <v>886</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447</v>
      </c>
      <c r="D307" s="16" t="s">
        <v>448</v>
      </c>
      <c r="E307" s="16">
        <v>7</v>
      </c>
      <c r="F307" s="15" t="s">
        <v>123</v>
      </c>
      <c r="G307" s="15" t="s">
        <v>123</v>
      </c>
      <c r="H307" s="15" t="s">
        <v>123</v>
      </c>
      <c r="I307" s="14"/>
      <c r="J307" s="15" t="s">
        <v>123</v>
      </c>
      <c r="K307" s="15" t="s">
        <v>123</v>
      </c>
      <c r="L307" s="15" t="s">
        <v>123</v>
      </c>
      <c r="M307" s="54"/>
      <c r="N307" s="15" t="s">
        <v>123</v>
      </c>
      <c r="O307" s="15" t="s">
        <v>123</v>
      </c>
      <c r="P307" s="15" t="s">
        <v>123</v>
      </c>
      <c r="Q307" s="16" t="s">
        <v>123</v>
      </c>
      <c r="R307" s="37" t="s">
        <v>124</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449</v>
      </c>
      <c r="D308" s="17" t="s">
        <v>450</v>
      </c>
      <c r="E308" s="17">
        <v>3</v>
      </c>
      <c r="F308" s="14">
        <v>18.68</v>
      </c>
      <c r="G308" s="14">
        <v>17.89</v>
      </c>
      <c r="H308" s="14">
        <v>17.100000000000001</v>
      </c>
      <c r="I308" s="14"/>
      <c r="J308" s="14">
        <v>18.920000000000002</v>
      </c>
      <c r="K308" s="14">
        <v>20.49</v>
      </c>
      <c r="L308" s="14">
        <v>23.04</v>
      </c>
      <c r="M308" s="54"/>
      <c r="N308" s="14">
        <v>45.338750419</v>
      </c>
      <c r="O308" s="31">
        <v>9.5891589489999998</v>
      </c>
      <c r="P308" s="31" t="s">
        <v>27</v>
      </c>
      <c r="Q308" s="17" t="s">
        <v>26</v>
      </c>
      <c r="R308" s="38" t="s">
        <v>887</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451</v>
      </c>
      <c r="D309" s="16" t="s">
        <v>452</v>
      </c>
      <c r="E309" s="16">
        <v>7</v>
      </c>
      <c r="F309" s="15">
        <v>21.84</v>
      </c>
      <c r="G309" s="15">
        <v>20.96</v>
      </c>
      <c r="H309" s="15">
        <v>20.09</v>
      </c>
      <c r="I309" s="14"/>
      <c r="J309" s="15">
        <v>22.22</v>
      </c>
      <c r="K309" s="15">
        <v>23.96</v>
      </c>
      <c r="L309" s="15">
        <v>26.78</v>
      </c>
      <c r="M309" s="54"/>
      <c r="N309" s="15">
        <v>73.274235339000001</v>
      </c>
      <c r="O309" s="15">
        <v>13.739036193</v>
      </c>
      <c r="P309" s="15" t="s">
        <v>27</v>
      </c>
      <c r="Q309" s="16" t="s">
        <v>27</v>
      </c>
      <c r="R309" s="37" t="s">
        <v>888</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453</v>
      </c>
      <c r="D310" s="17" t="s">
        <v>454</v>
      </c>
      <c r="E310" s="17">
        <v>0</v>
      </c>
      <c r="F310" s="14">
        <v>22.28</v>
      </c>
      <c r="G310" s="14">
        <v>20.98</v>
      </c>
      <c r="H310" s="14">
        <v>19.690000000000001</v>
      </c>
      <c r="I310" s="14"/>
      <c r="J310" s="14">
        <v>22.52</v>
      </c>
      <c r="K310" s="14">
        <v>25.1</v>
      </c>
      <c r="L310" s="14">
        <v>29.28</v>
      </c>
      <c r="M310" s="54"/>
      <c r="N310" s="14">
        <v>32.989279990999997</v>
      </c>
      <c r="O310" s="31">
        <v>26.937821275999998</v>
      </c>
      <c r="P310" s="31" t="s">
        <v>26</v>
      </c>
      <c r="Q310" s="17" t="s">
        <v>26</v>
      </c>
      <c r="R310" s="38" t="s">
        <v>889</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455</v>
      </c>
      <c r="D311" s="16" t="s">
        <v>456</v>
      </c>
      <c r="E311" s="16">
        <v>0</v>
      </c>
      <c r="F311" s="15">
        <v>49.19</v>
      </c>
      <c r="G311" s="15">
        <v>46.1</v>
      </c>
      <c r="H311" s="15">
        <v>43.01</v>
      </c>
      <c r="I311" s="14"/>
      <c r="J311" s="15">
        <v>50.16</v>
      </c>
      <c r="K311" s="15">
        <v>56.34</v>
      </c>
      <c r="L311" s="15">
        <v>66.34</v>
      </c>
      <c r="M311" s="54"/>
      <c r="N311" s="15">
        <v>29.807334619999999</v>
      </c>
      <c r="O311" s="15">
        <v>7.4114439189999999</v>
      </c>
      <c r="P311" s="15" t="s">
        <v>26</v>
      </c>
      <c r="Q311" s="16" t="s">
        <v>26</v>
      </c>
      <c r="R311" s="37" t="s">
        <v>890</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514</v>
      </c>
      <c r="D312" s="17" t="s">
        <v>515</v>
      </c>
      <c r="E312" s="17">
        <v>4</v>
      </c>
      <c r="F312" s="14">
        <v>58.99</v>
      </c>
      <c r="G312" s="14">
        <v>52.25</v>
      </c>
      <c r="H312" s="14">
        <v>45.51</v>
      </c>
      <c r="I312" s="14"/>
      <c r="J312" s="14">
        <v>75.28</v>
      </c>
      <c r="K312" s="14">
        <v>88.75</v>
      </c>
      <c r="L312" s="14">
        <v>110.56</v>
      </c>
      <c r="M312" s="54"/>
      <c r="N312" s="14">
        <v>51.821010915000002</v>
      </c>
      <c r="O312" s="31">
        <v>5.0670021240000001</v>
      </c>
      <c r="P312" s="31" t="s">
        <v>26</v>
      </c>
      <c r="Q312" s="17" t="s">
        <v>27</v>
      </c>
      <c r="R312" s="38" t="s">
        <v>891</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892</v>
      </c>
      <c r="D313" s="16" t="s">
        <v>893</v>
      </c>
      <c r="E313" s="16">
        <v>7</v>
      </c>
      <c r="F313" s="15">
        <v>30.76</v>
      </c>
      <c r="G313" s="15">
        <v>29.16</v>
      </c>
      <c r="H313" s="15">
        <v>27.56</v>
      </c>
      <c r="I313" s="14"/>
      <c r="J313" s="15">
        <v>31.25</v>
      </c>
      <c r="K313" s="15">
        <v>34.44</v>
      </c>
      <c r="L313" s="15">
        <v>39.61</v>
      </c>
      <c r="M313" s="54"/>
      <c r="N313" s="15">
        <v>75.474351777999999</v>
      </c>
      <c r="O313" s="15">
        <v>2.3934073844999997</v>
      </c>
      <c r="P313" s="15" t="s">
        <v>27</v>
      </c>
      <c r="Q313" s="16" t="s">
        <v>27</v>
      </c>
      <c r="R313" s="37" t="s">
        <v>894</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501</v>
      </c>
      <c r="D314" s="17" t="s">
        <v>502</v>
      </c>
      <c r="E314" s="17">
        <v>4</v>
      </c>
      <c r="F314" s="14">
        <v>152.79</v>
      </c>
      <c r="G314" s="14">
        <v>133.80000000000001</v>
      </c>
      <c r="H314" s="14">
        <v>114.81</v>
      </c>
      <c r="I314" s="14"/>
      <c r="J314" s="14">
        <v>159.44999999999999</v>
      </c>
      <c r="K314" s="14">
        <v>197.42</v>
      </c>
      <c r="L314" s="14">
        <v>258.87</v>
      </c>
      <c r="M314" s="54"/>
      <c r="N314" s="14">
        <v>44.075289654000002</v>
      </c>
      <c r="O314" s="31">
        <v>1.889640333</v>
      </c>
      <c r="P314" s="31" t="s">
        <v>27</v>
      </c>
      <c r="Q314" s="17" t="s">
        <v>26</v>
      </c>
      <c r="R314" s="38" t="s">
        <v>895</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71,44 teria sinal de repique altista mirando resistências nos 81,99 ou 89,52. Já uma perda dos 69,8 traria de volta o sinal de baixa projetando de 66,03 a 62,26.</v>
      </c>
      <c r="F7" s="57">
        <f>_xlfn.XLOOKUP($E5,Tendencias!$D$17:$D$352,Tendencias!$E$17:$E$352)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2026-09-28T23:13:42Z</cp:lastPrinted>
  <dcterms:created xsi:type="dcterms:W3CDTF">2020-05-21T15:06:06Z</dcterms:created>
  <dcterms:modified xsi:type="dcterms:W3CDTF">2026-09-28T23:48:10Z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