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xpcorretora-my.sharepoint.com/personal/gilberto_coelho_xpi_com_br/Documents/Documentos/giba/"/>
    </mc:Choice>
  </mc:AlternateContent>
  <xr:revisionPtr revIDLastSave="4" documentId="8_{DF4CB834-A4AE-41E5-96C8-F6D9AAF890AB}" xr6:coauthVersionLast="47" xr6:coauthVersionMax="47" xr10:uidLastSave="{69413A9A-EA0C-44C8-98C2-542B2E2FFD55}"/>
  <bookViews>
    <workbookView xWindow="-26700" yWindow="435" windowWidth="19875" windowHeight="1557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<sst xmlns="http://schemas.openxmlformats.org/spreadsheetml/2006/main" count="1440" uniqueCount="829">
  <si>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</si>
  <si>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</si>
  <si>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</si>
  <si>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</si>
  <si>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</si>
  <si>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</si>
  <si>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</si>
  <si>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</si>
  <si>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</si>
  <si>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</si>
  <si>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</si>
  <si>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</si>
  <si>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</si>
  <si>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</si>
  <si>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</si>
  <si>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</si>
  <si>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</si>
  <si>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</si>
  <si>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</si>
  <si>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</si>
  <si>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</si>
  <si>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</si>
  <si>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</si>
  <si>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</si>
  <si>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</si>
  <si>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</si>
  <si>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</si>
  <si>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</si>
  <si>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</si>
  <si>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</si>
  <si>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</si>
  <si>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</si>
  <si>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</si>
  <si>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</si>
  <si>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</si>
  <si>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</si>
  <si>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</si>
  <si>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</si>
  <si>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</si>
  <si>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</si>
  <si>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</si>
  <si>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</si>
  <si>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</si>
  <si>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</si>
  <si>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</si>
  <si>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</si>
  <si>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</si>
  <si>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</si>
  <si>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</si>
  <si>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</si>
  <si>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</si>
  <si>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</si>
  <si>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</si>
  <si>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</si>
  <si>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</si>
  <si>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</si>
  <si>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</si>
  <si>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</si>
  <si>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</si>
  <si>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</si>
  <si>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</si>
  <si>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</si>
  <si>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</si>
  <si>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</si>
  <si>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</si>
  <si>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</si>
  <si>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</si>
  <si>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</si>
  <si>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</si>
  <si>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</si>
  <si>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</si>
  <si>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</si>
  <si>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</si>
  <si>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</si>
  <si>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</si>
  <si>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</si>
  <si>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</si>
  <si>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</si>
  <si>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</si>
  <si>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</si>
  <si>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</si>
  <si>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</si>
  <si>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</si>
  <si>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</si>
  <si>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</si>
  <si>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</si>
  <si>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</si>
  <si>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</si>
  <si>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</si>
  <si>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</si>
  <si>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</si>
  <si>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</si>
  <si>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</si>
  <si>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</si>
  <si>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</si>
  <si>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</si>
  <si>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</si>
  <si>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</si>
  <si>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</si>
  <si>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</si>
  <si>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</si>
  <si>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</si>
  <si>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</si>
  <si>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</si>
  <si>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</si>
  <si>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</si>
  <si>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</si>
  <si>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</si>
  <si>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</si>
  <si>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</si>
  <si>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</si>
  <si>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</si>
  <si>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</si>
  <si>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</si>
  <si>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</si>
  <si>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</si>
  <si>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</si>
  <si>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</si>
  <si>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</si>
  <si>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</si>
  <si>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</si>
  <si>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</si>
  <si>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</si>
  <si>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</si>
  <si>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</si>
  <si>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</si>
  <si>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</si>
  <si>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</si>
  <si>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</si>
  <si>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</si>
  <si>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</si>
  <si>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</si>
  <si>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</si>
  <si>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</si>
  <si>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</si>
  <si>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</si>
  <si>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</si>
  <si>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</si>
  <si>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</si>
  <si>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</si>
  <si>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</si>
  <si>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</si>
  <si>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</si>
  <si>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</si>
  <si>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</si>
  <si>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</si>
  <si>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</si>
  <si>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</si>
  <si>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</si>
  <si>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</si>
  <si>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</si>
  <si>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</si>
  <si>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</si>
  <si>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</si>
  <si>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</si>
  <si>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</si>
  <si>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</si>
  <si>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</si>
  <si>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</si>
  <si>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</si>
  <si>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</si>
  <si>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</si>
  <si>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</si>
  <si>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</si>
  <si>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</si>
  <si>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</si>
  <si>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</si>
  <si>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</si>
  <si>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</si>
  <si>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</si>
  <si>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</si>
  <si>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</si>
  <si>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</si>
  <si>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</si>
  <si>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</si>
  <si>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</si>
  <si>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</si>
  <si>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</si>
  <si>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</si>
  <si>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</si>
  <si>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</si>
  <si>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</si>
  <si>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</si>
  <si>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</si>
  <si>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</si>
  <si>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</si>
  <si>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</si>
  <si>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</si>
  <si>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</si>
  <si>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</si>
  <si>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</si>
  <si>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</si>
  <si>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</si>
  <si>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</si>
  <si>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</si>
  <si>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</si>
  <si>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</si>
  <si>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</si>
  <si>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</si>
  <si>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</si>
  <si>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</si>
  <si>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</si>
  <si>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</si>
  <si>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</si>
  <si>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</si>
  <si>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</si>
  <si>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</si>
  <si>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</si>
  <si>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</si>
  <si>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</si>
  <si>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</si>
  <si>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</si>
  <si>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</si>
  <si>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</si>
  <si>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</si>
  <si>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</si>
  <si>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</si>
  <si>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</si>
  <si>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</si>
  <si>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</si>
  <si>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</si>
  <si>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</si>
  <si>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</si>
  <si>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</si>
  <si>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</si>
  <si>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</si>
  <si>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</si>
  <si>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</si>
  <si>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</si>
  <si>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</si>
  <si>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</si>
  <si>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</si>
  <si>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</si>
  <si>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</si>
  <si>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</si>
  <si>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</si>
  <si>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</si>
  <si>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</si>
  <si>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</si>
  <si>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</si>
  <si>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</si>
  <si>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</si>
  <si>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</si>
  <si>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</si>
  <si>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</si>
  <si>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</si>
  <si>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</si>
  <si>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</si>
  <si>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</si>
  <si>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</si>
  <si>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</si>
  <si>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</si>
  <si>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</si>
  <si>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</si>
  <si>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</si>
  <si>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</si>
  <si>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</si>
  <si>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</si>
  <si>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</si>
  <si>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</si>
  <si>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</si>
  <si>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</si>
  <si>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</si>
  <si>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</si>
  <si>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</si>
  <si>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</si>
  <si>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</si>
  <si>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</si>
  <si>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</si>
  <si>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</si>
  <si>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</si>
  <si>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</si>
  <si>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</si>
  <si>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</si>
  <si>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</si>
  <si>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</si>
  <si>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</si>
  <si>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</si>
  <si>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</si>
  <si>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</si>
  <si>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</si>
  <si>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</si>
  <si>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</si>
  <si>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</si>
  <si>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</si>
  <si>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</si>
  <si>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</si>
  <si>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</si>
  <si>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</si>
  <si>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</si>
  <si>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</si>
  <si>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</si>
  <si>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</si>
  <si>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</si>
  <si>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</si>
  <si>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</si>
  <si>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</si>
  <si>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</si>
  <si>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</si>
  <si>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</si>
  <si>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</si>
  <si>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</si>
  <si>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</si>
  <si>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</si>
  <si>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</si>
  <si>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</si>
  <si>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</si>
  <si>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</si>
  <si>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</si>
  <si>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</si>
  <si>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</si>
  <si>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</si>
  <si>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</si>
  <si>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</si>
  <si>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</si>
  <si>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</si>
  <si>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</si>
  <si>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</si>
  <si>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</si>
  <si>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</si>
  <si>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</si>
  <si>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</si>
  <si>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</si>
  <si>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POSI3</t>
  </si>
  <si>
    <t>PRNR3</t>
  </si>
  <si>
    <t>QUAL3</t>
  </si>
  <si>
    <t>LJQQ3</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</si>
  <si>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</si>
  <si>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</si>
  <si>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</si>
  <si>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</si>
  <si>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</si>
  <si>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</si>
  <si>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</si>
  <si>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</si>
  <si>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</si>
  <si>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</si>
  <si>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</si>
  <si>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</si>
  <si>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</si>
  <si>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</si>
  <si>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</si>
  <si>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</si>
  <si>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</si>
  <si>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</si>
  <si>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</si>
  <si>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</si>
  <si>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</si>
  <si>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</si>
  <si>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</si>
  <si>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</si>
  <si>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</si>
  <si>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</si>
  <si>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</si>
  <si>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</si>
  <si>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</si>
  <si>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</si>
  <si>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</si>
  <si>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</si>
  <si>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</si>
  <si>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</si>
  <si>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</si>
  <si>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</si>
  <si>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</si>
  <si>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</si>
  <si>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</si>
  <si>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</si>
  <si>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</si>
  <si>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</si>
  <si>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</si>
  <si>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</si>
  <si>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</si>
  <si>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</si>
  <si>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</si>
  <si>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</si>
  <si>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</si>
  <si>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</si>
  <si>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</si>
  <si>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</si>
  <si>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</si>
  <si>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</si>
  <si>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</si>
  <si>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</si>
  <si>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</si>
  <si>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</si>
  <si>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</si>
  <si>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</si>
  <si>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</si>
  <si>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</si>
  <si>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</si>
  <si>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</si>
  <si>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</si>
  <si>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</si>
  <si>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</si>
  <si>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</si>
  <si>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</si>
  <si>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</si>
  <si>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</si>
  <si>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</si>
  <si>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</si>
  <si>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</si>
  <si>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</si>
  <si>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</si>
  <si>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</si>
  <si>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</si>
  <si>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</si>
  <si>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</si>
  <si>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</si>
  <si>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</si>
  <si>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</si>
  <si>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</si>
  <si>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</si>
  <si>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</si>
  <si>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</si>
  <si>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</si>
  <si>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</si>
  <si>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</si>
  <si>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</si>
  <si>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</si>
  <si>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</si>
  <si>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</si>
  <si>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</si>
  <si>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</si>
  <si>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</si>
  <si>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</si>
  <si>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</si>
  <si>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</si>
  <si>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</si>
  <si>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</si>
  <si>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</si>
  <si>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Ishares Bova Ci</t>
  </si>
  <si>
    <t>BOVA11</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</si>
  <si>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</si>
  <si>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</si>
  <si>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</si>
  <si>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</si>
  <si>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</si>
  <si>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</si>
  <si>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</si>
  <si>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</si>
  <si>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</si>
  <si>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</si>
  <si>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</si>
  <si>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</si>
  <si>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</si>
  <si>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</si>
  <si>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</si>
  <si>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</si>
  <si>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</si>
  <si>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</si>
  <si>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</si>
  <si>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</si>
  <si>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</si>
  <si>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</si>
  <si>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</si>
  <si>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</si>
  <si>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</si>
  <si>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</si>
  <si>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</si>
  <si>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</si>
  <si>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ITSA3</t>
  </si>
  <si>
    <t>Riachuelo</t>
  </si>
  <si>
    <t>Randon Part</t>
  </si>
  <si>
    <t>Etf Brad Bov</t>
  </si>
  <si>
    <t>BOVB11</t>
  </si>
  <si>
    <t>Hidrovias</t>
  </si>
  <si>
    <t>HBSA3</t>
  </si>
  <si>
    <t>Priner</t>
  </si>
  <si>
    <t>BB Etf Dolar</t>
  </si>
  <si>
    <t>DOLA11</t>
  </si>
  <si>
    <t>RCSL4</t>
  </si>
  <si>
    <t>Allied</t>
  </si>
  <si>
    <t>ALLD3</t>
  </si>
  <si>
    <t>Melnick</t>
  </si>
  <si>
    <t>MELK3</t>
  </si>
  <si>
    <t>Oranjebtc</t>
  </si>
  <si>
    <t>OBTC3</t>
  </si>
  <si>
    <t>Rede D Or</t>
  </si>
  <si>
    <t>Visa Inc</t>
  </si>
  <si>
    <t>VISA34</t>
  </si>
  <si>
    <t>Investovwra</t>
  </si>
  <si>
    <t>VWRA11</t>
  </si>
  <si>
    <t>Quero-Quero</t>
  </si>
  <si>
    <t>Trisul</t>
  </si>
  <si>
    <t>TRIS3</t>
  </si>
  <si>
    <t>Qr Bitcoin</t>
  </si>
  <si>
    <t>QBTC11</t>
  </si>
  <si>
    <t>Azt Energia</t>
  </si>
  <si>
    <t>AZTE3</t>
  </si>
  <si>
    <t>Coinbase Global, Inc</t>
  </si>
  <si>
    <t>C2OI34</t>
  </si>
  <si>
    <t>Taurus Armas</t>
  </si>
  <si>
    <t>TASA4</t>
  </si>
  <si>
    <t>Global X Copper Miners</t>
  </si>
  <si>
    <t>BCPX39</t>
  </si>
  <si>
    <t>Global X Silver Miners</t>
  </si>
  <si>
    <t>BSIL39</t>
  </si>
  <si>
    <t>CMIG3</t>
  </si>
  <si>
    <t>Cloudflare, Inc</t>
  </si>
  <si>
    <t>N2ET34</t>
  </si>
  <si>
    <t>Dell Inc</t>
  </si>
  <si>
    <t>D1EL34</t>
  </si>
  <si>
    <t>Eucatex</t>
  </si>
  <si>
    <t>EUCA4</t>
  </si>
  <si>
    <t>Moderna, Inc</t>
  </si>
  <si>
    <t>M1RN34</t>
  </si>
  <si>
    <t>Recrusul</t>
  </si>
  <si>
    <t>Vaneck Gold Miners ETF</t>
  </si>
  <si>
    <t>GDXB39</t>
  </si>
  <si>
    <t>Positivo Tec</t>
  </si>
  <si>
    <t>iShares MSCI Acwi (All Country World Index)</t>
  </si>
  <si>
    <t>BACW39</t>
  </si>
  <si>
    <t>It Now Ifnc Fundo de Indice</t>
  </si>
  <si>
    <t>FIND11</t>
  </si>
  <si>
    <t>Seagate Technology Holdings Plc</t>
  </si>
  <si>
    <t>S1TX34</t>
  </si>
  <si>
    <t>BB Etf Ibov</t>
  </si>
  <si>
    <t>BBOV11</t>
  </si>
  <si>
    <t>BTG Sphedge</t>
  </si>
  <si>
    <t>SPBZ11</t>
  </si>
  <si>
    <t>Investoutil</t>
  </si>
  <si>
    <t>UTLL11</t>
  </si>
  <si>
    <t>It Now Imat</t>
  </si>
  <si>
    <t>MATB11</t>
  </si>
  <si>
    <t>It Now Small</t>
  </si>
  <si>
    <t>SMAC11</t>
  </si>
  <si>
    <t>Nuibovhighbt</t>
  </si>
  <si>
    <t>HIGH11</t>
  </si>
  <si>
    <t>Trd Spx Usd Ci</t>
  </si>
  <si>
    <t>SPXU11</t>
  </si>
  <si>
    <t>Trend Acwi</t>
  </si>
  <si>
    <t>ACWI11</t>
  </si>
  <si>
    <t>TTEN3 está em clara tendência de baixa pelas médias de 21 e 200 dias e segue em movimento de baixa. Abaixo dos 11,16 pode buscar suportes 9,61 ou 8,58. Teria sinal de repique altista fechando acima dos 11,66 mirando resistências em 12,93 ou 14,98.</t>
  </si>
  <si>
    <t>ABCB4 está em clara tendência de baixa pelas médias de 21 e 200 dias e segue em movimento de baixa. Abaixo dos 23,04 pode buscar suportes 22,11 ou 21,4. Teria sinal de repique altista fechando acima dos 23,33 mirando resistências em 24,39 ou 25,79.</t>
  </si>
  <si>
    <t>A1MD34 está em tendência de alta no longo prazo, teve uma correção no curto prazo, mas pode estar retomando sinal de altas. Acima dos 316,25 pode buscar 339,67 ou 381,18. Abaixo dos 304,77 retomaria sinal de realização mirando suportes em 272,5 ou 251,74.</t>
  </si>
  <si>
    <t>BABA34 está em tendência de baixa pelas médias de 21 e 200 dias, mas começa a dar sinais de repiques de alta. Acima dos 22,37 teria sinal de repique altista mirando resistências nos 24,2 ou 26,46. Já uma perda dos 21,91 traria de volta o sinal de baixa projetando de 20,54 a 19,4.</t>
  </si>
  <si>
    <t>ALLD3 apesar de estar em tendência de baixa no longo prazo pela média de 200 dias, no curto prazo está com sinal de recuperação favorecendo repiques de alta. Acima dos 5,25 pode seguir repique altista na direção resistências nos 5,51 ou 6,18. Caso perca os 5,12 teria sinal de baixa projetando de 4,42 a 4,08. O padrão de volume favorece a alta.</t>
  </si>
  <si>
    <t>ALOS3 está em tendência de baixa pela média de 200 dias, a parece ter completado movimento de repique de alta de curto prazo e pode estar retomando o movimento baixista. Abaixo dos 26,26 pode seguir em queda na direção dos suportes 24,91 ou 24,07. Teria sinal de repique altista fechando acima dos 26,8 mirando resistências em 27,61 ou 29,27.</t>
  </si>
  <si>
    <t>ALPA4 está em tendência de alta pelas médias de 21 e 200 dias e vai mantendo sinal de força altista. Acima dos 14,03 pode buscar projeções nos 15,68 ou 18,36. Teria sinal de realização na perda dos 13,16 mirando os 11,35 ou 10,52. O padrão de volume favorece a alta.</t>
  </si>
  <si>
    <t>GOGL34 apesar de estar em tendência de alta no longo prazo pela média de 200 dias, no curto prazo está em realização. Abaixo dos 146,22 pode seguir em baixa no curto prazo mirando suportes em 139,7 ou 132,25. Teria sinal de retomada altista fechando acima dos 149,5 mirando resistências em 163,81 ou 178,7.</t>
  </si>
  <si>
    <t>ALUP11 apesar de estar em tendência de baixa no longo prazo pela média de 200 dias, no curto prazo está com sinal de recuperação favorecendo repiques de alta. Acima dos 33,24 pode seguir repique altista na direção resistências nos 34,87 ou 37,51. Caso perca os 32,7 teria sinal de baixa projetando de 30,6 a 29,78. O padrão de volume favorece a alta.</t>
  </si>
  <si>
    <t>AMZO34 está em tendência de alta no longo prazo, teve uma correção no curto prazo, mas pode estar retomando sinal de altas. Acima dos 67,59 pode buscar 72,85 ou 82,02. Abaixo dos 66,65 retomaria sinal de realização mirando suportes em 58,01 ou 53,42.</t>
  </si>
  <si>
    <t>ABEV3 apesar de estar em tendência de alta no longo prazo pela média de 200 dias, no curto prazo está em realização. Abaixo dos 15,18 pode seguir em baixa no curto prazo mirando suportes em 14,59 ou 14,08. Teria sinal de retomada altista fechando acima dos 15,44 mirando resistências em 16,23 ou 17,24.</t>
  </si>
  <si>
    <t>AMER3 está em tendência de baixa pela média de 200 dias, a parece ter completado movimento de repique de alta de curto prazo e pode estar retomando o movimento baixista. Abaixo dos 4,72 pode seguir em queda na direção dos suportes 3,56 ou 3,07. Teria sinal de repique altista fechando acima dos 5,13 mirando resistências em 6,1 ou 7,67. O IFR sobrecomprado alerta realizações se perder 4,72.</t>
  </si>
  <si>
    <t>ANIM3 está em tendência de baixa pela média de 200 dias, a parece ter completado movimento de repique de alta de curto prazo e pode estar retomando o movimento baixista. Abaixo dos 2,69 pode seguir em queda na direção dos suportes 1,98 ou 1,72. Teria sinal de repique altista fechando acima dos 2,8 mirando resistências em 3,3 ou 4,12. O IFR sobrecomprado alerta realizações se perder 2,69.</t>
  </si>
  <si>
    <t>AAPL34 está em tendência de alta pelas médias de 21 e 200 dias e vai mantendo sinal de força altista. Acima dos 81,32 pode buscar projeções nos 87,99 ou 95,33. Teria sinal de realização na perda dos 79,74 mirando os 76,1 ou 72,42.</t>
  </si>
  <si>
    <t>ARML3 está em tendência de baixa pela média de 200 dias, a parece ter completado movimento de repique de alta de curto prazo e pode estar retomando o movimento baixista. Abaixo dos 3,62 pode seguir em queda na direção dos suportes 2,66 ou 2,29. Teria sinal de repique altista fechando acima dos 3,85 mirando resistências em 4,58 ou 5,77. O IFR sobrecomprado alerta realizações se perder 3,62.</t>
  </si>
  <si>
    <t>ASML34 apesar de estar em tendência de alta no longo prazo pela média de 200 dias, no curto prazo está em realização. Abaixo dos 162,9 pode seguir em baixa no curto prazo mirando suportes em 143 ou 131,71. Teria sinal de retomada altista fechando acima dos 165,31 mirando resistências em 179,53 ou 202,1.</t>
  </si>
  <si>
    <t>ASAI3 está em tendência de baixa pela média de 200 dias, a parece ter completado movimento de repique de alta de curto prazo e pode estar retomando o movimento baixista. Abaixo dos 8,19 pode seguir em queda na direção dos suportes 7,8 ou 7,39. Teria sinal de repique altista fechando acima dos 9,1 mirando resistências em 9,9 ou 11,2.</t>
  </si>
  <si>
    <t>AURA33 está em tendência de alta pelas médias de 21 e 200 dias, mas começa a dar sinal de possível realização. Abaixo dos 150,48 poderia realizar na direção dos suportes 89,86 ou 69,21. Caso supere os 156,66 retomaria sinal de alta com projeções nos 197,94 ou 264,74. O IFR sobrecomprado alerta realizações se perder 150,48.</t>
  </si>
  <si>
    <t>AURE3 apesar de estar em tendência de baixa no longo prazo pela média de 200 dias, no curto prazo está com sinal de recuperação favorecendo repiques de alta. Acima dos 11,02 pode seguir repique altista na direção resistências nos 11,57 ou 12,55. Caso perca os 10,7 teria sinal de baixa projetando de 9,98 a 9,48. O padrão de volume favorece a alta.</t>
  </si>
  <si>
    <t>AXIA3 está em tendência de baixa pela média de 200 dias, a parece ter completado movimento de repique de alta de curto prazo e pode estar retomando o movimento baixista. Abaixo dos 53,11 pode seguir em queda na direção dos suportes 48,64 ou 46,64. Teria sinal de repique altista fechando acima dos 55,09 mirando resistências em 59,07 ou 65,52.</t>
  </si>
  <si>
    <t>AXIA7 está em tendência de baixa pela média de 200 dias, a parece ter completado movimento de repique de alta de curto prazo e pode estar retomando o movimento baixista. Abaixo dos 52,6 pode seguir em queda na direção dos suportes 48,39 ou 46,56. Teria sinal de repique altista fechando acima dos 54,31 mirando resistências em 57,96 ou 63,88.</t>
  </si>
  <si>
    <t>AZEV3 está em tendência de alta pelas médias de 21 e 200 dias e vai mantendo sinal de força altista. Acima dos 14,46 pode buscar projeções nos 21,7 ou 33,43. Teria sinal de realização na perda dos 10,5 mirando os 2,73 ou -0,89. O padrão de volume favorece a alta. O IFR sobrecomprado alerta realizações se perder 10,5.</t>
  </si>
  <si>
    <t>AZEV4 apesar de estar em tendência de baixa no longo prazo pela média de 200 dias, no curto prazo está com sinal de recuperação favorecendo repiques de alta. Acima dos 1,83 pode seguir repique altista na direção resistências nos 2,82 ou 3,77. Caso perca os 1,27 teria sinal de baixa projetando de 0,79 a 0,31. O padrão de volume favorece a alta.</t>
  </si>
  <si>
    <t>AZTE3 apesar de estar em tendência de baixa no longo prazo pela média de 200 dias, no curto prazo está com sinal de recuperação favorecendo repiques de alta. Acima dos 1,52 pode seguir repique altista na direção resistências nos 1,98 ou 2,47. Caso perca os 1,18 teria sinal de baixa projetando de 0,93 a 0,68. O padrão de volume favorece a alta.</t>
  </si>
  <si>
    <t>AZUL3 está em clara tendência de baixa pelas médias de 21 e 200 dias e segue em movimento de baixa. Abaixo dos 18,9 pode buscar suportes 17,69 ou 16,48. Teria sinal de repique altista fechando acima dos 19,73 mirando resistências em 22,8 ou 25,21. O IFR sobrevendido alerta para recuperações se superar 19,73</t>
  </si>
  <si>
    <t>AZZA3 está em tendência de baixa pelas médias de 21 e 200 dias, mas começa a dar sinais de repiques de alta. Acima dos 15,18 teria sinal de repique altista mirando resistências nos 17,25 ou 19,01. Já uma perda dos 14,4 traria de volta o sinal de baixa projetando de 13,51 a 12,63.</t>
  </si>
  <si>
    <t>B3SA3 está em tendência de alta pelas médias de 21 e 200 dias, mas começa a dar sinal de possível realização. Abaixo dos 15,69 poderia realizar na direção dos suportes 14,11 ou 13,47. Caso supere os 16,15 retomaria sinal de alta com projeções nos 17,41 ou 19,45.</t>
  </si>
  <si>
    <t>BMGB4 está em tendência de alta pelas médias de 21 e 200 dias e vai mantendo sinal de força altista. Acima dos 5,27 pode buscar projeções nos 5,47 ou 5,91. Teria sinal de realização na perda dos 5,12 mirando os 4,75 ou 4,52.</t>
  </si>
  <si>
    <t>BRSR6 está em tendência de baixa pela média de 200 dias, a parece ter completado movimento de repique de alta de curto prazo e pode estar retomando o movimento baixista. Abaixo dos 13,84 pode seguir em queda na direção dos suportes 13,02 ou 12,53. Teria sinal de repique altista fechando acima dos 14,58 mirando resistências em 15,54 ou 17,1.</t>
  </si>
  <si>
    <t>BBSE3 está em tendência de alta pelas médias de 21 e 200 dias e vai mantendo sinal de força altista. Acima dos 39,45 pode buscar projeções nos 40,34 ou 42,79. Teria sinal de realização na perda dos 38,88 mirando os 36,36 ou 35,13.</t>
  </si>
  <si>
    <t>BMOB3 está em tendência de alta pelas médias de 21 e 200 dias e vai mantendo sinal de força altista. Acima dos 24,4 pode buscar projeções nos 25,88 ou 28,28. Teria sinal de realização na perda dos 23,51 mirando os 22 ou 21,25. O padrão de volume favorece a alta.</t>
  </si>
  <si>
    <t>BERK34 está em tendência de alta no longo prazo, teve uma correção no curto prazo, mas pode estar retomando sinal de altas. Acima dos 130,84 pode buscar 137,08 ou 143,24. Abaixo dos 129,44 retomaria sinal de realização mirando suportes em 127,1 ou 124,01.</t>
  </si>
  <si>
    <t>SOJA3 está em tendência de baixa pela média de 200 dias, a parece ter completado movimento de repique de alta de curto prazo e pode estar retomando o movimento baixista. Abaixo dos 6,7 pode seguir em queda na direção dos suportes 4,93 ou 4,3. Teria sinal de repique altista fechando acima dos 6,95 mirando resistências em 8,19 ou 10,21.</t>
  </si>
  <si>
    <t>BRBI11 apesar de estar em tendência de baixa no longo prazo pela média de 200 dias, no curto prazo está com sinal de recuperação favorecendo repiques de alta. Acima dos 13,23 pode seguir repique altista na direção resistências nos 14,64 ou 16,45. Caso perca os 12,84 teria sinal de baixa projetando de 11,71 a 10,8.</t>
  </si>
  <si>
    <t>BBDC3 está em tendência de baixa pelas médias de 21 e 200 dias, mas começa a dar sinais de repiques de alta. Acima dos 15,17 teria sinal de repique altista mirando resistências nos 16,59 ou 18,27. Já uma perda dos 14,75 traria de volta o sinal de baixa projetando de 13,86 a 13,01.</t>
  </si>
  <si>
    <t>BBDC4 está em tendência de baixa pelas médias de 21 e 200 dias, mas começa a dar sinais de repiques de alta. Acima dos 17,29 teria sinal de repique altista mirando resistências nos 18,82 ou 20,76. Já uma perda dos 16,76 traria de volta o sinal de baixa projetando de 15,68 a 14,7.</t>
  </si>
  <si>
    <t>BRAP4 está em tendência de alta pelas médias de 21 e 200 dias e vai mantendo sinal de força altista. Acima dos 22,22 pode buscar projeções nos 23,6 ou 25,84. Teria sinal de realização na perda dos 21,83 mirando os 19,98 ou 19,28.</t>
  </si>
  <si>
    <t>SAUD3 está em tendência de alta no longo prazo, teve uma correção no curto prazo, mas pode estar retomando sinal de altas. Acima dos 14,1 pode buscar 16,29 ou 18,11. Abaixo dos 13,79 retomaria sinal de realização mirando suportes em 13,33 ou 12,41.</t>
  </si>
  <si>
    <t>BBAS3 está em tendência de baixa pela média de 200 dias, a parece ter completado movimento de repique de alta de curto prazo e pode estar retomando o movimento baixista. Abaixo dos 19,37 pode seguir em queda na direção dos suportes 17,79 ou 16,61. Teria sinal de repique altista fechando acima dos 20,03 mirando resistências em 21,59 ou 23,93.</t>
  </si>
  <si>
    <t>AGRO3 está em tendência de baixa pela média de 200 dias, a parece ter completado movimento de repique de alta de curto prazo e pode estar retomando o movimento baixista. Abaixo dos 18,81 pode seguir em queda na direção dos suportes 17,88 ou 17,48. Teria sinal de repique altista fechando acima dos 19,15 mirando resistências em 19,93 ou 21,2.</t>
  </si>
  <si>
    <t>BRKM5 está em clara tendência de baixa pelas médias de 21 e 200 dias e segue em movimento de baixa. Abaixo dos 3,52 pode buscar suportes 2,67 ou 1,82. Teria sinal de repique altista fechando acima dos 4,11 mirando resistências em 6,27 ou 7,96. O IFR sobrevendido alerta para recuperações se superar 4,11</t>
  </si>
  <si>
    <t>BRAV3 está em clara tendência de baixa pelas médias de 21 e 200 dias e segue em movimento de baixa. Abaixo dos 17,55 pode buscar suportes 16,45 ou 15,35. Teria sinal de repique altista fechando acima dos 18,22 mirando resistências em 21,1 ou 23,29. O IFR sobrevendido alerta para recuperações se superar 18,22</t>
  </si>
  <si>
    <t>AVGO34 está em clara tendência de baixa pelas médias de 21 e 200 dias e segue em movimento de baixa. Abaixo dos 25,8 pode buscar suportes 24,03 ou 22,26. Teria sinal de repique altista fechando acima dos 26,61 mirando resistências em 31,52 ou 35,05. O IFR sobrevendido alerta para recuperações se superar 26,61</t>
  </si>
  <si>
    <t>BPAC11 está em tendência de baixa pela média de 200 dias, a parece ter completado movimento de repique de alta de curto prazo e pode estar retomando o movimento baixista. Abaixo dos 54,07 pode seguir em queda na direção dos suportes 49,22 ou 46,56. Teria sinal de repique altista fechando acima dos 55,77 mirando resistências em 57,81 ou 63,11.</t>
  </si>
  <si>
    <t>CXSE3 está em tendência de alta pelas médias de 21 e 200 dias e vai mantendo sinal de força altista. Acima dos 19,24 pode buscar projeções nos 20,3 ou 21,88. Teria sinal de realização na perda dos 18,99 mirando os 17,73 ou 16,93.</t>
  </si>
  <si>
    <t>CAML3 apesar de estar em tendência de baixa no longo prazo pela média de 200 dias, no curto prazo está com sinal de recuperação favorecendo repiques de alta. Acima dos 4,98 pode seguir repique altista na direção resistências nos 5,35 ou 5,95. Caso perca os 4,86 teria sinal de baixa projetando de 4,38 a 4,19. O padrão de volume favorece a alta.</t>
  </si>
  <si>
    <t>BHIA3 está em clara tendência de baixa pelas médias de 21 e 200 dias e segue em movimento de baixa. Abaixo dos 0,36 pode buscar suportes 0,2 ou 0,05. Teria sinal de repique altista fechando acima dos 0,39 mirando resistências em 0,85 ou 1,15. O IFR sobrevendido alerta para recuperações se superar 0,39</t>
  </si>
  <si>
    <t>CBAV3 está em tendência de alta pelas médias de 21 e 200 dias e vai mantendo sinal de força altista. Acima dos 11,2 pode buscar projeções nos 11,37 ou 11,65. Teria sinal de realização na perda dos 11,14 mirando os 10,92 ou 10,83. O padrão de volume favorece a alta.</t>
  </si>
  <si>
    <t>CEAB3 está em clara tendência de baixa pelas médias de 21 e 200 dias e segue em movimento de baixa. Abaixo dos 7,85 pode buscar suportes 7,19 ou 6,31. Teria sinal de repique altista fechando acima dos 8,14 mirando resistências em 10,01 ou 11,75.</t>
  </si>
  <si>
    <t>CMIG3 está em tendência de alta pelas médias de 21 e 200 dias e vai mantendo sinal de força altista. Acima dos 16,33 pode buscar projeções nos 16,85 ou 18,22. Teria sinal de realização na perda dos 15,89 mirando os 14,63 ou 13,94. O padrão de volume favorece a alta.</t>
  </si>
  <si>
    <t>CMIG4 está em clara tendência de baixa pelas médias de 21 e 200 dias e segue em movimento de baixa. Abaixo dos 10,45 pode buscar suportes 9,87 ou 9,37. Teria sinal de repique altista fechando acima dos 10,63 mirando resistências em 11,46 ou 12,44.</t>
  </si>
  <si>
    <t>N2ET34 está em tendência de alta no longo prazo, teve uma correção no curto prazo, mas pode estar retomando sinal de altas. Acima dos 81,9 pode buscar 95,93 ou 108,76. Abaixo dos 81,26 retomaria sinal de realização mirando suportes em 75,16 ou 68,74.</t>
  </si>
  <si>
    <t>COCA34 está em tendência de alta pelas médias de 21 e 200 dias, mas começa a dar sinal de possível realização. Abaixo dos 77,11 poderia realizar na direção dos suportes 72,32 ou 70,11. Caso supere os 79,45 retomaria sinal de alta com projeções nos 83,85 ou 90,98.</t>
  </si>
  <si>
    <t>COGN3 apesar de estar em tendência de baixa no longo prazo pela média de 200 dias, no curto prazo está com sinal de recuperação favorecendo repiques de alta. Acima dos 2,25 pode seguir repique altista na direção resistências nos 2,39 ou 2,63. Caso perca os 2,17 teria sinal de baixa projetando de 1,99 a 1,86. O padrão de volume favorece a alta.</t>
  </si>
  <si>
    <t>C2OI34 está em tendência de baixa pela média de 200 dias, a parece ter completado movimento de repique de alta de curto prazo e pode estar retomando o movimento baixista. Abaixo dos 37,1 pode seguir em queda na direção dos suportes 28,65 ou 25,26. Teria sinal de repique altista fechando acima dos 39,6 mirando resistências em 46,36 ou 57,31.</t>
  </si>
  <si>
    <t>CSMG3 apesar de estar em tendência de alta no longo prazo pela média de 200 dias, no curto prazo está em realização. Abaixo dos 53 pode seguir em baixa no curto prazo mirando suportes em 49,17 ou 45,34. Teria sinal de retomada altista fechando acima dos 56,1 mirando resistências em 65,39 ou 73,04.</t>
  </si>
  <si>
    <t>CPLE3 está em tendência de alta pelas médias de 21 e 200 dias, mas começa a dar sinal de possível realização. Abaixo dos 14,52 poderia realizar na direção dos suportes 13,41 ou 12,88. Caso supere os 15,12 retomaria sinal de alta com projeções nos 16,17 ou 17,88.</t>
  </si>
  <si>
    <t>CSAN3 está em tendência de baixa pela média de 200 dias, a parece ter completado movimento de repique de alta de curto prazo e pode estar retomando o movimento baixista. Abaixo dos 3,65 pode seguir em queda na direção dos suportes 3,09 ou 2,75. Teria sinal de repique altista fechando acima dos 3,82 mirando resistências em 4,19 ou 4,86.</t>
  </si>
  <si>
    <t>CPFE3 apesar de estar em tendência de baixa no longo prazo pela média de 200 dias, no curto prazo está com sinal de recuperação favorecendo repiques de alta. Acima dos 45,08 pode seguir repique altista na direção resistências nos 47,07 ou 51,29. Caso perca os 44,24 teria sinal de baixa projetando de 40,24 a 38,12.</t>
  </si>
  <si>
    <t>Cruzeiro Edu</t>
  </si>
  <si>
    <t>CSED3</t>
  </si>
  <si>
    <t>CSED3 apesar de estar em tendência de baixa no longo prazo pela média de 200 dias, no curto prazo está com sinal de recuperação favorecendo repiques de alta. Acima dos 4,74 pode seguir repique altista na direção resistências nos 5,25 ou 6,09. Caso perca os 4,43 teria sinal de baixa projetando de 3,9 a 3,64.</t>
  </si>
  <si>
    <t>CMIN3 está em tendência de alta pelas médias de 21 e 200 dias e vai mantendo sinal de força altista. Acima dos 6,17 pode buscar projeções nos 6,76 ou 7,73. Teria sinal de realização na perda dos 5,89 mirando os 5,2 ou 4,9.</t>
  </si>
  <si>
    <t>CURY3 está em tendência de baixa pela média de 200 dias, a parece ter completado movimento de repique de alta de curto prazo e pode estar retomando o movimento baixista. Abaixo dos 31,86 pode seguir em queda na direção dos suportes 28,14 ou 26,68. Teria sinal de repique altista fechando acima dos 32,85 mirando resistências em 35,76 ou 40,47.</t>
  </si>
  <si>
    <t>CVCB3 apesar de estar em tendência de baixa no longo prazo pela média de 200 dias, no curto prazo está com sinal de recuperação favorecendo repiques de alta. Acima dos 1,81 pode seguir repique altista na direção resistências nos 2,19 ou 2,82. Caso perca os 1,72 teria sinal de baixa projetando de 1,18 a 0,98. O IFR sobrecomprado alerta realizações se perder 1,72.</t>
  </si>
  <si>
    <t>CYRE3 está em tendência de baixa pela média de 200 dias, a parece ter completado movimento de repique de alta de curto prazo e pode estar retomando o movimento baixista. Abaixo dos 24,09 pode seguir em queda na direção dos suportes 20,07 ou 18,51. Teria sinal de repique altista fechando acima dos 25,1 mirando resistências em 28,2 ou 33,23.</t>
  </si>
  <si>
    <t>CYRE4 está em tendência de baixa pela média de 200 dias, a parece ter completado movimento de repique de alta de curto prazo e pode estar retomando o movimento baixista. Abaixo dos 22,85 pode seguir em queda na direção dos suportes 19,31 ou 17,86. Teria sinal de repique altista fechando acima dos 23,99 mirando resistências em 26,88 ou 31,56.</t>
  </si>
  <si>
    <t>DASA3 está em tendência de baixa pela média de 200 dias, a parece ter completado movimento de repique de alta de curto prazo e pode estar retomando o movimento baixista. Abaixo dos 2,6 pode seguir em queda na direção dos suportes 2 ou 1,69. Teria sinal de repique altista fechando acima dos 2,76 mirando resistências em 2,98 ou 3,58.</t>
  </si>
  <si>
    <t>Datadog, Inc</t>
  </si>
  <si>
    <t>D1DG34</t>
  </si>
  <si>
    <t>D1DG34 está em tendência de alta no longo prazo, teve uma correção no curto prazo, mas pode estar retomando sinal de altas. Acima dos 120,88 pode buscar 149,1 ou 171,76. Abaixo dos 112,42 retomaria sinal de realização mirando suportes em 101,08 ou 89,75.</t>
  </si>
  <si>
    <t>D1EL34 está em tendência de alta pelas médias de 21 e 200 dias e vai mantendo sinal de força altista. Acima dos 96,64 pode buscar projeções nos 106,1 ou 125,69. Teria sinal de realização na perda dos 91,8 mirando os 74,4 ou 64,6.</t>
  </si>
  <si>
    <t>DESK3 apesar de estar em tendência de alta no longo prazo pela média de 200 dias, no curto prazo está em realização. Abaixo dos 17,9 pode seguir em baixa no curto prazo mirando suportes em 17,5 ou 17,1. Teria sinal de retomada altista fechando acima dos 18,71 mirando resistências em 19,19 ou 19,98.</t>
  </si>
  <si>
    <t>DXCO3 está em tendência de alta pelas médias de 21 e 200 dias, mas começa a dar sinal de possível realização. Abaixo dos 5,1 poderia realizar na direção dos suportes 4,75 ou 4,55. Caso supere os 5,39 retomaria sinal de alta com projeções nos 5,78 ou 6,42.</t>
  </si>
  <si>
    <t>PNVL3 está em tendência de baixa pela média de 200 dias, a parece ter completado movimento de repique de alta de curto prazo e pode estar retomando o movimento baixista. Abaixo dos 12,02 pode seguir em queda na direção dos suportes 10,92 ou 10,3. Teria sinal de repique altista fechando acima dos 12,41 mirando resistências em 12,9 ou 14,12.</t>
  </si>
  <si>
    <t>DIRR3 está em clara tendência de baixa pelas médias de 21 e 200 dias e segue em movimento de baixa. Abaixo dos 10,95 pode buscar suportes 10,18 ou 9,53. Teria sinal de repique altista fechando acima dos 11,48 mirando resistências em 12,27 ou 13,56.</t>
  </si>
  <si>
    <t>ECOR3 está em tendência de baixa pela média de 200 dias, a parece ter completado movimento de repique de alta de curto prazo e pode estar retomando o movimento baixista. Abaixo dos 6,93 pode seguir em queda na direção dos suportes 5,84 ou 5,38. Teria sinal de repique altista fechando acima dos 7,32 mirando resistências em 8,23 ou 9,71.</t>
  </si>
  <si>
    <t>LILY34 apesar de estar em tendência de alta no longo prazo pela média de 200 dias, no curto prazo está em realização. Abaixo dos 203,1 pode seguir em baixa no curto prazo mirando suportes em 187,67 ou 176,73. Teria sinal de retomada altista fechando acima dos 212,7 mirando resistências em 223,07 ou 244,94.</t>
  </si>
  <si>
    <t>EMBJ3 está em tendência de alta pelas médias de 21 e 200 dias e vai mantendo sinal de força altista. Acima dos 98,3 pode buscar projeções nos 102,79 ou 113,79. Teria sinal de realização na perda dos 96,21 mirando os 84,98 ou 79,47.</t>
  </si>
  <si>
    <t>ENGI11 apesar de estar em tendência de baixa no longo prazo pela média de 200 dias, no curto prazo está com sinal de recuperação favorecendo repiques de alta. Acima dos 48,24 pode seguir repique altista na direção resistências nos 50,81 ou 56,01. Caso perca os 47,09 teria sinal de baixa projetando de 42,38 a 39,77. O padrão de volume favorece a alta.</t>
  </si>
  <si>
    <t>ENEV3 está em tendência de alta pelas médias de 21 e 200 dias, mas começa a dar sinal de possível realização. Abaixo dos 26,21 poderia realizar na direção dos suportes 23,65 ou 22,4. Caso supere os 27,67 retomaria sinal de alta com projeções nos 30,15 ou 34,17.</t>
  </si>
  <si>
    <t>EGIE3 está em tendência de baixa pela média de 200 dias, a parece ter completado movimento de repique de alta de curto prazo e pode estar retomando o movimento baixista. Abaixo dos 28,71 pode seguir em queda na direção dos suportes 26,79 ou 25,77. Teria sinal de repique altista fechando acima dos 29,29 mirando resistências em 30,08 ou 32,11.</t>
  </si>
  <si>
    <t>EQTL3 está em tendência de baixa pela média de 200 dias, a parece ter completado movimento de repique de alta de curto prazo e pode estar retomando o movimento baixista. Abaixo dos 36,72 pode seguir em queda na direção dos suportes 33,61 ou 31,62. Teria sinal de repique altista fechando acima dos 37,68 mirando resistências em 40,05 ou 44,02.</t>
  </si>
  <si>
    <t>EUCA4 apesar de estar em tendência de alta no longo prazo pela média de 200 dias, no curto prazo está em realização. Abaixo dos 20,96 pode seguir em baixa no curto prazo mirando suportes em 19,03 ou 17,62. Teria sinal de retomada altista fechando acima dos 21,96 mirando resistências em 23,59 ou 26,4.</t>
  </si>
  <si>
    <t>EVEN3 está em tendência de baixa pela média de 200 dias, a parece ter completado movimento de repique de alta de curto prazo e pode estar retomando o movimento baixista. Abaixo dos 4,48 pode seguir em queda na direção dos suportes 4,11 ou 3,82. Teria sinal de repique altista fechando acima dos 4,61 mirando resistências em 5,02 ou 5,58.</t>
  </si>
  <si>
    <t>EZTC3 está em tendência de baixa pela média de 200 dias, a parece ter completado movimento de repique de alta de curto prazo e pode estar retomando o movimento baixista. Abaixo dos 11,5 pode seguir em queda na direção dos suportes 10,07 ou 9,51. Teria sinal de repique altista fechando acima dos 11,88 mirando resistências em 12,99 ou 14,8.</t>
  </si>
  <si>
    <t>FESA4 está em tendência de baixa pelas médias de 21 e 200 dias, mas começa a dar sinais de repiques de alta. Acima dos 5,33 teria sinal de repique altista mirando resistências nos 6,21 ou 7,11. Já uma perda dos 5,14 traria de volta o sinal de baixa projetando de 4,75 a 4,29.</t>
  </si>
  <si>
    <t>FLRY3 está em tendência de alta pelas médias de 21 e 200 dias e vai mantendo sinal de força altista. Acima dos 18,68 pode buscar projeções nos 19,3 ou 21,11. Teria sinal de realização na perda dos 18,35 mirando os 16,36 ou 15,45. O IFR sobrecomprado alerta realizações se perder 18,35.</t>
  </si>
  <si>
    <t>FRAS3 está em tendência de alta pelas médias de 21 e 200 dias, mas começa a dar sinal de possível realização. Abaixo dos 22,93 poderia realizar na direção dos suportes 19,37 ou 18,01. Caso supere os 23,76 retomaria sinal de alta com projeções nos 26,47 ou 30,86. O IFR sobrecomprado alerta realizações se perder 22,93.</t>
  </si>
  <si>
    <t>GGBR4 está em tendência de alta no longo prazo, teve uma correção no curto prazo, mas pode estar retomando sinal de altas. Acima dos 22,99 pode buscar 26,17 ou 28,96. Abaixo dos 22,47 retomaria sinal de realização mirando suportes em 21,64 ou 20,24.</t>
  </si>
  <si>
    <t>GOAU4 está em tendência de alta no longo prazo, teve uma correção no curto prazo, mas pode estar retomando sinal de altas. Acima dos 9,97 pode buscar 11,43 ou 12,52. Abaixo dos 9,66 retomaria sinal de realização mirando suportes em 9,11 ou 8,56.</t>
  </si>
  <si>
    <t>GGPS3 está em tendência de baixa pela média de 200 dias, a parece ter completado movimento de repique de alta de curto prazo e pode estar retomando o movimento baixista. Abaixo dos 12,34 pode seguir em queda na direção dos suportes 10,86 ou 10,27. Teria sinal de repique altista fechando acima dos 12,74 mirando resistências em 13,9 ou 15,78. O IFR sobrecomprado alerta realizações se perder 12,34.</t>
  </si>
  <si>
    <t>GRND3 está em clara tendência de baixa pelas médias de 21 e 200 dias e segue em movimento de baixa. Abaixo dos 3,48 pode buscar suportes 3,33 ou 3,2. Teria sinal de repique altista fechando acima dos 3,55 mirando resistências em 3,73 ou 3,97.</t>
  </si>
  <si>
    <t>GMAT3 está em tendência de alta pelas médias de 21 e 200 dias, mas começa a dar sinal de possível realização. Abaixo dos 4,59 poderia realizar na direção dos suportes 3,58 ou 3,22. Caso supere os 4,73 retomaria sinal de alta com projeções nos 5,44 ou 6,59. O IFR sobrecomprado alerta realizações se perder 4,59.</t>
  </si>
  <si>
    <t>SBFG3 está em clara tendência de baixa pelas médias de 21 e 200 dias e segue em movimento de baixa. Abaixo dos 8,31 pode buscar suportes 7,91 ou 7,31. Teria sinal de repique altista fechando acima dos 8,59 mirando resistências em 9,83 ou 11,01.</t>
  </si>
  <si>
    <t>Hbr Realty</t>
  </si>
  <si>
    <t>HBRE3</t>
  </si>
  <si>
    <t>HBRE3 apesar de estar em tendência de baixa no longo prazo pela média de 200 dias, no curto prazo está com sinal de recuperação favorecendo repiques de alta. Acima dos 2,6 pode seguir repique altista na direção resistências nos 2,96 ou 3,55. Caso perca os 2,41 teria sinal de baixa projetando de 2,01 a 1,82. O padrão de volume favorece a alta. O IFR sobrecomprado alerta realizações se perder 2,41.</t>
  </si>
  <si>
    <t>HBSA3 apesar de estar em tendência de baixa no longo prazo pela média de 200 dias, no curto prazo está com sinal de recuperação favorecendo repiques de alta. Acima dos 3,52 pode seguir repique altista na direção resistências nos 3,82 ou 4,31. Caso perca os 3,45 teria sinal de baixa projetando de 3,03 a 2,87. O IFR sobrecomprado alerta realizações se perder 3,45.</t>
  </si>
  <si>
    <t>HYPE3 apesar de estar em tendência de baixa no longo prazo pela média de 200 dias, no curto prazo está com sinal de recuperação favorecendo repiques de alta. Acima dos 22,33 pode seguir repique altista na direção resistências nos 23,52 ou 25,46. Caso perca os 21,84 teria sinal de baixa projetando de 20,39 a 19,79.</t>
  </si>
  <si>
    <t>IGTI11 apesar de estar em tendência de baixa no longo prazo pela média de 200 dias, no curto prazo está com sinal de recuperação favorecendo repiques de alta. Acima dos 24,69 pode seguir repique altista na direção resistências nos 25,93 ou 28. Caso perca os 24,24 teria sinal de baixa projetando de 22,57 a 21,53.</t>
  </si>
  <si>
    <t>ITLC34 está em tendência de alta no longo prazo, teve uma correção no curto prazo, mas pode estar retomando sinal de altas. Acima dos 75,93 pode buscar 93,11 ou 107,45. Abaixo dos 73,68 retomaria sinal de realização mirando suportes em 69,89 ou 62,71.</t>
  </si>
  <si>
    <t>INTB3 está em tendência de alta pelas médias de 21 e 200 dias e vai mantendo sinal de força altista. Acima dos 14,52 pode buscar projeções nos 15,24 ou 16,64. Teria sinal de realização na perda dos 14,06 mirando os 12,96 ou 12,25.</t>
  </si>
  <si>
    <t>INBR32 está em tendência de baixa pela média de 200 dias, a parece ter completado movimento de repique de alta de curto prazo e pode estar retomando o movimento baixista. Abaixo dos 28,25 pode seguir em queda na direção dos suportes 25,93 ou 24,7. Teria sinal de repique altista fechando acima dos 29,89 mirando resistências em 32,33 ou 36,29.</t>
  </si>
  <si>
    <t>MYPK3 está em clara tendência de baixa pelas médias de 21 e 200 dias e segue em movimento de baixa. Abaixo dos 9,07 pode buscar suportes 8,77 ou 8,46. Teria sinal de repique altista fechando acima dos 9,29 mirando resistências em 9,76 ou 10,37.</t>
  </si>
  <si>
    <t>RANI3 está em clara tendência de baixa pelas médias de 21 e 200 dias e segue em movimento de baixa. Abaixo dos 7,57 pode buscar suportes 7,25 ou 6,93. Teria sinal de repique altista fechando acima dos 7,85 mirando resistências em 8,6 ou 9,23.</t>
  </si>
  <si>
    <t>IRBR3 está em tendência de alta pelas médias de 21 e 200 dias e vai mantendo sinal de força altista. Acima dos 54,24 pode buscar projeções nos 57,24 ou 62,55. Teria sinal de realização na perda dos 52,94 mirando os 48,64 ou 45,98. O padrão de volume favorece a alta.</t>
  </si>
  <si>
    <t>ISAE4 apesar de estar em tendência de baixa no longo prazo pela média de 200 dias, no curto prazo está com sinal de recuperação favorecendo repiques de alta. Acima dos 27,2 pode seguir repique altista na direção resistências nos 28,48 ou 30,56. Caso perca os 26,4 teria sinal de baixa projetando de 25,12 a 24,47.</t>
  </si>
  <si>
    <t>ITSA3 está em tendência de alta pelas médias de 21 e 200 dias, mas começa a dar sinal de possível realização. Abaixo dos 13,21 poderia realizar na direção dos suportes 12,4 ou 11,85. Caso supere os 13,45 retomaria sinal de alta com projeções nos 14,15 ou 15,23.</t>
  </si>
  <si>
    <t>ITSA4 está em tendência de alta no longo prazo, teve uma correção no curto prazo, mas pode estar retomando sinal de altas. Acima dos 13,08 pode buscar 14,15 ou 15,4. Abaixo dos 12,85 retomaria sinal de realização mirando suportes em 12,12 ou 11,49.</t>
  </si>
  <si>
    <t>ITUB3 apesar de estar em tendência de alta no longo prazo pela média de 200 dias, no curto prazo está em realização. Abaixo dos 42,53 pode seguir em baixa no curto prazo mirando suportes em 40,31 ou 38,44. Teria sinal de retomada altista fechando acima dos 43,48 mirando resistências em 46,36 ou 50,09.</t>
  </si>
  <si>
    <t>ITUB4 está em tendência de baixa pelas médias de 21 e 200 dias, mas começa a dar sinais de repiques de alta. Acima dos 40,16 teria sinal de repique altista mirando resistências nos 43,86 ou 47,88. Já uma perda dos 39,3 traria de volta o sinal de baixa projetando de 37,35 a 35,33.</t>
  </si>
  <si>
    <t>JALL3 apesar de estar em tendência de baixa no longo prazo pela média de 200 dias, no curto prazo está com sinal de recuperação favorecendo repiques de alta. Acima dos 2,6 pode seguir repique altista na direção resistências nos 3,04 ou 3,76. Caso perca os 2,43 teria sinal de baixa projetando de 1,88 a 1,65. O padrão de volume favorece a alta. O IFR sobrecomprado alerta realizações se perder 2,43.</t>
  </si>
  <si>
    <t>JBSS32 está em tendência de baixa pela média de 200 dias, a parece ter completado movimento de repique de alta de curto prazo e pode estar retomando o movimento baixista. Abaixo dos 70,95 pode seguir em queda na direção dos suportes 65,54 ou 62,97. Teria sinal de repique altista fechando acima dos 73,85 mirando resistências em 78,98 ou 87,29.</t>
  </si>
  <si>
    <t>JHSF3 está em tendência de alta no longo prazo, teve uma correção no curto prazo, mas pode estar retomando sinal de altas. Acima dos 10,64 pode buscar 11,35 ou 12,34. Abaixo dos 10,4 retomaria sinal de realização mirando suportes em 9,74 ou 9,24.</t>
  </si>
  <si>
    <t>JPMC34 está em tendência de alta pelas médias de 21 e 200 dias e vai mantendo sinal de força altista. Acima dos 185,61 pode buscar projeções nos 190,96 ou 200,69. Teria sinal de realização na perda dos 183,25 mirando os 175,21 ou 170,34.</t>
  </si>
  <si>
    <t>JSLG3 está em tendência de baixa pela média de 200 dias, a parece ter completado movimento de repique de alta de curto prazo e pode estar retomando o movimento baixista. Abaixo dos 5,4 pode seguir em queda na direção dos suportes 4,68 ou 4,29. Teria sinal de repique altista fechando acima dos 5,62 mirando resistências em 5,94 ou 6,71.</t>
  </si>
  <si>
    <t>KEPL3 apesar de estar em tendência de baixa no longo prazo pela média de 200 dias, no curto prazo está com sinal de recuperação favorecendo repiques de alta. Acima dos 6,55 pode seguir repique altista na direção resistências nos 7,15 ou 8,13. Caso perca os 6,4 teria sinal de baixa projetando de 5,57 a 5,26. O padrão de volume favorece a alta. O IFR sobrecomprado alerta realizações se perder 6,4.</t>
  </si>
  <si>
    <t>KLBN3 está em tendência de alta pelas médias de 21 e 200 dias, mas começa a dar sinal de possível realização. Abaixo dos 3,79 poderia realizar na direção dos suportes 3,45 ou 3,31. Caso supere os 3,89 retomaria sinal de alta com projeções nos 4,16 ou 4,6.</t>
  </si>
  <si>
    <t>KLBN4 está em tendência de alta pelas médias de 21 e 200 dias, mas começa a dar sinal de possível realização. Abaixo dos 3,67 poderia realizar na direção dos suportes 3,44 ou 3,34. Caso supere os 3,75 retomaria sinal de alta com projeções nos 3,94 ou 4,25. O IFR sobrecomprado alerta realizações se perder 3,67.</t>
  </si>
  <si>
    <t>KLBN11 está em tendência de alta pelas médias de 21 e 200 dias, mas começa a dar sinal de possível realização. Abaixo dos 18,51 poderia realizar na direção dos suportes 17,25 ou 16,73. Caso supere os 18,92 retomaria sinal de alta com projeções nos 19,95 ou 21,62. O IFR sobrecomprado alerta realizações se perder 18,51.</t>
  </si>
  <si>
    <t>LAVV3 está em tendência de baixa pela média de 200 dias, a parece ter completado movimento de repique de alta de curto prazo e pode estar retomando o movimento baixista. Abaixo dos 10,2 pode seguir em queda na direção dos suportes 9,1 ou 8,59. Teria sinal de repique altista fechando acima dos 10,72 mirando resistências em 11,72 ou 13,34.</t>
  </si>
  <si>
    <t>LIGT3 está em tendência de baixa pela média de 200 dias, a parece ter completado movimento de repique de alta de curto prazo e pode estar retomando o movimento baixista. Abaixo dos 3,31 pode seguir em queda na direção dos suportes 3 ou 2,86. Teria sinal de repique altista fechando acima dos 3,43 mirando resistências em 3,69 ou 4,12.</t>
  </si>
  <si>
    <t>RENT3 está em clara tendência de baixa pelas médias de 21 e 200 dias e segue em movimento de baixa. Abaixo dos 35,27 pode buscar suportes 31,74 ou 29,12. Teria sinal de repique altista fechando acima dos 36,67 mirando resistências em 40,19 ou 45,41.</t>
  </si>
  <si>
    <t>RENT4 está em clara tendência de baixa pelas médias de 21 e 200 dias e segue em movimento de baixa. Abaixo dos 34,3 pode buscar suportes 30,96 ou 28,47. Teria sinal de repique altista fechando acima dos 35,62 mirando resistências em 39 ou 43,96.</t>
  </si>
  <si>
    <t>LOGG3 está em tendência de alta no longo prazo, teve uma correção no curto prazo, mas pode estar retomando sinal de altas. Acima dos 24,29 pode buscar 26,35 ou 28,71. Abaixo dos 23,84 retomaria sinal de realização mirando suportes em 22,52 ou 21,33.</t>
  </si>
  <si>
    <t>LREN3 está em clara tendência de baixa pelas médias de 21 e 200 dias e segue em movimento de baixa. Abaixo dos 10,48 pode buscar suportes 9,33 ou 8,19. Teria sinal de repique altista fechando acima dos 11,34 mirando resistências em 14,17 ou 16,45.</t>
  </si>
  <si>
    <t>LWSA3 está em tendência de alta pelas médias de 21 e 200 dias, mas começa a dar sinal de possível realização. Abaixo dos 4,14 poderia realizar na direção dos suportes 3,49 ou 3,25. Caso supere os 4,24 retomaria sinal de alta com projeções nos 4,7 ou 5,45.</t>
  </si>
  <si>
    <t>MDIA3 apesar de estar em tendência de baixa no longo prazo pela média de 200 dias, no curto prazo está com sinal de recuperação favorecendo repiques de alta. Acima dos 17,85 pode seguir repique altista na direção resistências nos 18,55 ou 19,69. Caso perca os 17,35 teria sinal de baixa projetando de 16,71 a 16,35.</t>
  </si>
  <si>
    <t>MGLU3 apesar de estar em tendência de baixa no longo prazo pela média de 200 dias, no curto prazo está com sinal de recuperação favorecendo repiques de alta. Acima dos 4,75 pode seguir repique altista na direção resistências nos 5,27 ou 6,2. Caso perca os 4,5 teria sinal de baixa projetando de 3,76 a 3,29.</t>
  </si>
  <si>
    <t>POMO3 está em tendência de baixa pelas médias de 21 e 200 dias, mas começa a dar sinais de repiques de alta. Acima dos 4,15 teria sinal de repique altista mirando resistências nos 4,83 ou 5,52. Já uma perda dos 4,06 traria de volta o sinal de baixa projetando de 3,71 a 3,36.</t>
  </si>
  <si>
    <t>POMO4 está em tendência de baixa pelas médias de 21 e 200 dias, mas começa a dar sinais de repiques de alta. Acima dos 4,47 teria sinal de repique altista mirando resistências nos 5,22 ou 6,01. Já uma perda dos 4,36 traria de volta o sinal de baixa projetando de 3,93 a 3,53.</t>
  </si>
  <si>
    <t>MBRF3 está em tendência de alta pelas médias de 21 e 200 dias e vai mantendo sinal de força altista. Acima dos 19,61 pode buscar projeções nos 22,31 ou 26,69. Teria sinal de realização na perda dos 18,12 mirando os 15,23 ou 13,87.</t>
  </si>
  <si>
    <t>M2RV34 está em tendência de alta pelas médias de 21 e 200 dias e vai mantendo sinal de força altista. Acima dos 131,95 pode buscar projeções nos 161,73 ou 209,93. Teria sinal de realização na perda dos 122,6 mirando os 83,75 ou 68,85. O padrão de volume favorece a alta.</t>
  </si>
  <si>
    <t>Mastercard Inc</t>
  </si>
  <si>
    <t>MSCD34</t>
  </si>
  <si>
    <t>MSCD34 está em tendência de alta pelas médias de 21 e 200 dias e vai mantendo sinal de força altista. Acima dos 100,11 pode buscar projeções nos 106,53 ou 116,93. Teria sinal de realização na perda dos 99,01 mirando os 89,71 ou 86,49. O padrão de volume favorece a alta. O IFR sobrecomprado alerta realizações se perder 99,01.</t>
  </si>
  <si>
    <t>CASH3 está em tendência de alta pelas médias de 21 e 200 dias e vai mantendo sinal de força altista. Acima dos 5,77 pode buscar projeções nos 6,74 ou 8,31. Teria sinal de realização na perda dos 5,52 mirando os 4,2 ou 3,71. O padrão de volume favorece a alta. O IFR sobrecomprado alerta realizações se perder 5,52.</t>
  </si>
  <si>
    <t>MELK3 está em tendência de baixa pela média de 200 dias, a parece ter completado movimento de repique de alta de curto prazo e pode estar retomando o movimento baixista. Abaixo dos 2,85 pode seguir em queda na direção dos suportes 2,68 ou 2,59. Teria sinal de repique altista fechando acima dos 2,95 mirando resistências em 3,11 ou 3,38.</t>
  </si>
  <si>
    <t>MELI34 está em tendência de alta pelas médias de 21 e 200 dias, mas começa a dar sinal de possível realização. Abaixo dos 83,7 poderia realizar na direção dos suportes 75,07 ou 71,47. Caso supere os 86,7 retomaria sinal de alta com projeções nos 93,88 ou 105,51.</t>
  </si>
  <si>
    <t>BMEB4 está em clara tendência de baixa pelas médias de 21 e 200 dias e segue em movimento de baixa. Abaixo dos 57,61 pode buscar suportes 53,22 ou 49,4. Teria sinal de repique altista fechando acima dos 59,73 mirando resistências em 65,58 ou 73,21.</t>
  </si>
  <si>
    <t>M1TA34 apesar de estar em tendência de baixa no longo prazo pela média de 200 dias, no curto prazo está com sinal de recuperação favorecendo repiques de alta. Acima dos 112,5 pode seguir repique altista na direção resistências nos 123,15 ou 140,39. Caso perca os 103,63 teria sinal de baixa projetando de 95,26 a 89,93. O padrão de volume favorece a alta.</t>
  </si>
  <si>
    <t>LEVE3 está em tendência de baixa pela média de 200 dias, a parece ter completado movimento de repique de alta de curto prazo e pode estar retomando o movimento baixista. Abaixo dos 32,28 pode seguir em queda na direção dos suportes 31,04 ou 29,97. Teria sinal de repique altista fechando acima dos 33,11 mirando resistências em 34,48 ou 36,6.</t>
  </si>
  <si>
    <t>MUTC34 está em tendência de alta pelas médias de 21 e 200 dias e vai mantendo sinal de força altista. Acima dos 813,23 pode buscar projeções nos 895,55 ou 1058,94. Teria sinal de realização na perda dos 791 mirando os 631,16 ou 549,46.</t>
  </si>
  <si>
    <t>MSFT34 está em tendência de alta pelas médias de 21 e 200 dias e vai mantendo sinal de força altista. Acima dos 108,94 pode buscar projeções nos 125,08 ou 151,21. Teria sinal de realização na perda dos 104,43 mirando os 82,81 ou 74,73.</t>
  </si>
  <si>
    <t>MILS3 está em tendência de alta pelas médias de 21 e 200 dias, mas começa a dar sinal de possível realização. Abaixo dos 15,67 poderia realizar na direção dos suportes 15,47 ou 15,32. Caso supere os 15,78 retomaria sinal de alta com projeções nos 15,94 ou 16,23.</t>
  </si>
  <si>
    <t>BEEF3 apesar de estar em tendência de baixa no longo prazo pela média de 200 dias, no curto prazo está com sinal de recuperação favorecendo repiques de alta. Acima dos 4,1 pode seguir repique altista na direção resistências nos 4,79 ou 5,92. Caso perca os 3,99 teria sinal de baixa projetando de 2,97 a 2,62. O IFR sobrecomprado alerta realizações se perder 3,99.</t>
  </si>
  <si>
    <t>MTRE3 apesar de estar em tendência de baixa no longo prazo pela média de 200 dias, no curto prazo está com sinal de recuperação favorecendo repiques de alta. Acima dos 3,26 pode seguir repique altista na direção resistências nos 3,55 ou 4,03. Caso perca os 3,12 teria sinal de baixa projetando de 2,78 a 2,63. O padrão de volume favorece a alta. O IFR sobrecomprado alerta realizações se perder 3,12.</t>
  </si>
  <si>
    <t>M1RN34 está em tendência de alta pelas médias de 21 e 200 dias, mas começa a dar sinal de possível realização. Abaixo dos 37,4 poderia realizar na direção dos suportes 13,36 ou 3,52. Caso supere os 40,11 retomaria sinal de alta com projeções nos 45,2 ou 64,87.</t>
  </si>
  <si>
    <t>MOTV3 está em tendência de baixa pela média de 200 dias, a parece ter completado movimento de repique de alta de curto prazo e pode estar retomando o movimento baixista. Abaixo dos 15,01 pode seguir em queda na direção dos suportes 13,52 ou 12,92. Teria sinal de repique altista fechando acima dos 15,44 mirando resistências em 16,62 ou 18,54.</t>
  </si>
  <si>
    <t>MDNE3 apesar de estar em tendência de baixa no longo prazo pela média de 200 dias, no curto prazo está com sinal de recuperação favorecendo repiques de alta. Acima dos 24,79 pode seguir repique altista na direção resistências nos 25,86 ou 27,91. Caso perca os 24,3 teria sinal de baixa projetando de 22,54 a 21,51. O padrão de volume favorece a alta.</t>
  </si>
  <si>
    <t>MOVI3 está em clara tendência de baixa pelas médias de 21 e 200 dias e segue em movimento de baixa. Abaixo dos 7,19 pode buscar suportes 6,44 ou 5,93. Teria sinal de repique altista fechando acima dos 7,57 mirando resistências em 8,09 ou 9,1.</t>
  </si>
  <si>
    <t>MRVE3 apesar de estar em tendência de baixa no longo prazo pela média de 200 dias, no curto prazo está com sinal de recuperação favorecendo repiques de alta. Acima dos 5,58 pode seguir repique altista na direção resistências nos 6,43 ou 7,81. Caso perca os 5,39 teria sinal de baixa projetando de 4,2 a 3,77. O padrão de volume favorece a alta. O IFR sobrecomprado alerta realizações se perder 5,39.</t>
  </si>
  <si>
    <t>MLAS3 está em tendência de alta pelas médias de 21 e 200 dias e vai mantendo sinal de força altista. Acima dos 1,95 pode buscar projeções nos 2,21 ou 2,64. Teria sinal de realização na perda dos 1,84 mirando os 1,52 ou 1,38.</t>
  </si>
  <si>
    <t>MULT3 está em clara tendência de baixa pelas médias de 21 e 200 dias e segue em movimento de baixa. Abaixo dos 27,3 pode buscar suportes 26,13 ou 25,14. Teria sinal de repique altista fechando acima dos 27,82 mirando resistências em 29,33 ou 31,3.</t>
  </si>
  <si>
    <t>NATU3 está em tendência de alta pelas médias de 21 e 200 dias e vai mantendo sinal de força altista. Acima dos 9,12 pode buscar projeções nos 10,16 ou 11,85. Teria sinal de realização na perda dos 8,65 mirando os 7,43 ou 6,9. O IFR sobrecomprado alerta realizações se perder 8,65.</t>
  </si>
  <si>
    <t>NFLX34 está em tendência de baixa pela média de 200 dias, a parece ter completado movimento de repique de alta de curto prazo e pode estar retomando o movimento baixista. Abaixo dos 8,34 pode seguir em queda na direção dos suportes 7,15 ou 6,72. Teria sinal de repique altista fechando acima dos 8,52 mirando resistências em 9,36 ou 10,73.</t>
  </si>
  <si>
    <t>ROXO34 apesar de estar em tendência de baixa no longo prazo pela média de 200 dias, no curto prazo está com sinal de recuperação favorecendo repiques de alta. Acima dos 13,16 pode seguir repique altista na direção resistências nos 13,88 ou 15,37. Caso perca os 12,85 teria sinal de baixa projetando de 11,46 a 10,71. O padrão de volume favorece a alta.</t>
  </si>
  <si>
    <t>NVDC34 apesar de estar em tendência de alta no longo prazo pela média de 200 dias, no curto prazo está em realização. Abaixo dos 22,49 pode seguir em baixa no curto prazo mirando suportes em 20,26 ou 18,87. Teria sinal de retomada altista fechando acima dos 22,95 mirando resistências em 24,75 ou 27,52.</t>
  </si>
  <si>
    <t>OPCT3 está em tendência de alta pelas médias de 21 e 200 dias e vai mantendo sinal de força altista. Acima dos 10,39 pode buscar projeções nos 11,35 ou 12,54. Teria sinal de realização na perda dos 10,1 mirando os 9,42 ou 8,82.</t>
  </si>
  <si>
    <t>ONCO3 está em tendência de alta pelas médias de 21 e 200 dias e vai mantendo sinal de força altista. Acima dos 2,24 pode buscar projeções nos 3,29 ou 5. Teria sinal de realização na perda dos 1,82 mirando os 0,53 ou 0. O padrão de volume favorece a alta. O IFR sobrecomprado alerta realizações se perder 1,82.</t>
  </si>
  <si>
    <t>ORCL34 apesar de estar em tendência de baixa no longo prazo pela média de 200 dias, no curto prazo está com sinal de recuperação favorecendo repiques de alta. Acima dos 130,5 pode seguir repique altista na direção resistências nos 137,45 ou 160,96. Caso perca os 125,5 teria sinal de baixa projetando de 99,4 a 87,64.</t>
  </si>
  <si>
    <t>OBTC3 está em tendência de baixa pela média de 200 dias, a parece ter completado movimento de repique de alta de curto prazo e pode estar retomando o movimento baixista. Abaixo dos 6,99 pode seguir em queda na direção dos suportes 6,07 ou 5,59. Teria sinal de repique altista fechando acima dos 7,62 mirando resistências em 8,57 ou 10,12.</t>
  </si>
  <si>
    <t>ORVR3 está em clara tendência de baixa pelas médias de 21 e 200 dias e segue em movimento de baixa. Abaixo dos 16,35 pode buscar suportes 15,26 ou 14,37. Teria sinal de repique altista fechando acima dos 16,58 mirando resistências em 18,13 ou 19,9.</t>
  </si>
  <si>
    <t>PCAR3 está em tendência de alta pelas médias de 21 e 200 dias, mas começa a dar sinal de possível realização. Abaixo dos 2,94 poderia realizar na direção dos suportes 2,57 ou 2,41. Caso supere os 3,08 retomaria sinal de alta com projeções nos 3,39 ou 3,9.</t>
  </si>
  <si>
    <t>PGMN3 está em tendência de baixa pela média de 200 dias, a parece ter completado movimento de repique de alta de curto prazo e pode estar retomando o movimento baixista. Abaixo dos 3,44 pode seguir em queda na direção dos suportes 3,09 ou 2,9. Teria sinal de repique altista fechando acima dos 3,69 mirando resistências em 4,06 ou 4,66.</t>
  </si>
  <si>
    <t>P2LT34 está em tendência de alta pelas médias de 21 e 200 dias e vai mantendo sinal de força altista. Acima dos 313,66 pode buscar projeções nos 381,64 ou 491,65. Teria sinal de realização na perda dos 290,5 mirando os 203,65 ou 169,65.</t>
  </si>
  <si>
    <t>PETR3 apesar de estar em tendência de alta no longo prazo pela média de 200 dias, no curto prazo está em realização. Abaixo dos 44,44 pode seguir em baixa no curto prazo mirando suportes em 43,15 ou 41,86. Teria sinal de retomada altista fechando acima dos 46,79 mirando resistências em 48,61 ou 51,18.</t>
  </si>
  <si>
    <t>PETR4 está em tendência de alta pelas médias de 21 e 200 dias e vai mantendo sinal de força altista. Acima dos 42,27 pode buscar projeções nos 43,27 ou 45,55. Teria sinal de realização na perda dos 40,97 mirando os 39,58 ou 38,43. O padrão de volume favorece a alta.</t>
  </si>
  <si>
    <t>RECV3 está em tendência de baixa pela média de 200 dias, a parece ter completado movimento de repique de alta de curto prazo e pode estar retomando o movimento baixista. Abaixo dos 10,13 pode seguir em queda na direção dos suportes 9,69 ou 9,36. Teria sinal de repique altista fechando acima dos 10,75 mirando resistências em 11,4 ou 12,46.</t>
  </si>
  <si>
    <t>PRIO3 está em tendência de alta pelas médias de 21 e 200 dias, mas começa a dar sinal de possível realização. Abaixo dos 59,46 poderia realizar na direção dos suportes 56,95 ou 55,08. Caso supere os 61,33 retomaria sinal de alta com projeções nos 62,98 ou 66,7.</t>
  </si>
  <si>
    <t>AUAU3 está em clara tendência de baixa pelas médias de 21 e 200 dias e segue em movimento de baixa. Abaixo dos 3,24 pode buscar suportes 3,05 ou 2,82. Teria sinal de repique altista fechando acima dos 3,38 mirando resistências em 3,78 ou 4,23.</t>
  </si>
  <si>
    <t>PINE4 está em clara tendência de baixa pelas médias de 21 e 200 dias e segue em movimento de baixa. Abaixo dos 10,54 pode buscar suportes 9,78 ou 8,5. Teria sinal de repique altista fechando acima dos 10,99 mirando resistências em 13,92 ou 16,47.</t>
  </si>
  <si>
    <t>PLPL3 está em tendência de baixa pela média de 200 dias, a parece ter completado movimento de repique de alta de curto prazo e pode estar retomando o movimento baixista. Abaixo dos 7,12 pode seguir em queda na direção dos suportes 6,42 ou 6,05. Teria sinal de repique altista fechando acima dos 7,6 mirando resistências em 8,32 ou 9,5.</t>
  </si>
  <si>
    <t>PSSA3 está em tendência de baixa pelas médias de 21 e 200 dias, mas começa a dar sinais de repiques de alta. Acima dos 49,36 teria sinal de repique altista mirando resistências nos 55,29 ou 61,09. Já uma perda dos 48,3 traria de volta o sinal de baixa projetando de 45,9 a 42,99.</t>
  </si>
  <si>
    <t>POSI3 está em clara tendência de baixa pelas médias de 21 e 200 dias e segue em movimento de baixa. Abaixo dos 3,35 pode buscar suportes 3,18 ou 3,04. Teria sinal de repique altista fechando acima dos 3,62 mirando resistências em 3,89 ou 4,33.</t>
  </si>
  <si>
    <t>PRNR3 está em tendência de baixa pelas médias de 21 e 200 dias, mas começa a dar sinais de repiques de alta. Acima dos 17,57 teria sinal de repique altista mirando resistências nos 19,96 ou 22,43. Já uma perda dos 16,9 traria de volta o sinal de baixa projetando de 15,95 a 14,71.</t>
  </si>
  <si>
    <t>Profarma</t>
  </si>
  <si>
    <t>PFRM3</t>
  </si>
  <si>
    <t>PFRM3 está em tendência de baixa pela média de 200 dias, a parece ter completado movimento de repique de alta de curto prazo e pode estar retomando o movimento baixista. Abaixo dos 7,28 pode seguir em queda na direção dos suportes 6,12 ou 5,67. Teria sinal de repique altista fechando acima dos 7,56 mirando resistências em 8,44 ou 9,88.</t>
  </si>
  <si>
    <t>Qualicorp</t>
  </si>
  <si>
    <t>QUAL3 está em tendência de baixa pela média de 200 dias, a parece ter completado movimento de repique de alta de curto prazo e pode estar retomando o movimento baixista. Abaixo dos 1,6 pode seguir em queda na direção dos suportes 1,4 ou 1,29. Teria sinal de repique altista fechando acima dos 1,73 mirando resistências em 1,93 ou 2,26.</t>
  </si>
  <si>
    <t>LJQQ3 está em tendência de baixa pela média de 200 dias, a parece ter completado movimento de repique de alta de curto prazo e pode estar retomando o movimento baixista. Abaixo dos 1,2 pode seguir em queda na direção dos suportes 0,94 ou 0,81. Teria sinal de repique altista fechando acima dos 1,25 mirando resistências em 1,34 ou 1,58.</t>
  </si>
  <si>
    <t>RADL3 está em tendência de baixa pela média de 200 dias, a parece ter completado movimento de repique de alta de curto prazo e pode estar retomando o movimento baixista. Abaixo dos 19,06 pode seguir em queda na direção dos suportes 16,93 ou 15,72. Teria sinal de repique altista fechando acima dos 19,69 mirando resistências em 20,84 ou 23,25.</t>
  </si>
  <si>
    <t>RAIZ4 está em clara tendência de baixa pelas médias de 21 e 200 dias e segue em movimento de baixa. Abaixo dos 0,23 pode buscar suportes 0,21 ou 0,17. Teria sinal de repique altista fechando acima dos 0,24 mirando resistências em 0,31 ou 0,37.</t>
  </si>
  <si>
    <t>RAPT4 está em clara tendência de baixa pelas médias de 21 e 200 dias e segue em movimento de baixa. Abaixo dos 4,75 pode buscar suportes 4,4 ou 4,14. Teria sinal de repique altista fechando acima dos 4,92 mirando resistências em 5,24 ou 5,75.</t>
  </si>
  <si>
    <t>RCSL4 está em clara tendência de baixa pelas médias de 21 e 200 dias e segue em movimento de baixa. Abaixo dos 0,57 pode buscar suportes 0,45 ou 0,34. Teria sinal de repique altista fechando acima dos 0,7 mirando resistências em 0,8 ou 1,01.</t>
  </si>
  <si>
    <t>RDOR3 está em tendência de baixa pela média de 200 dias, a parece ter completado movimento de repique de alta de curto prazo e pode estar retomando o movimento baixista. Abaixo dos 35,3 pode seguir em queda na direção dos suportes 32,27 ou 30,94. Teria sinal de repique altista fechando acima dos 36,55 mirando resistências em 39,19 ou 43,47.</t>
  </si>
  <si>
    <t>RIAA3 está em clara tendência de baixa pelas médias de 21 e 200 dias e segue em movimento de baixa. Abaixo dos 6,91 pode buscar suportes 6,46 ou 5,91. Teria sinal de repique altista fechando acima dos 7,22 mirando resistências em 8,23 ou 9,32.</t>
  </si>
  <si>
    <t>Rio Tinto Plc</t>
  </si>
  <si>
    <t>RIOT34</t>
  </si>
  <si>
    <t>RIOT34 está em tendência de alta pelas médias de 21 e 200 dias, mas começa a dar sinal de possível realização. Abaixo dos 539,56 poderia realizar na direção dos suportes 463,51 ou 434,1. Caso supere os 558,68 retomaria sinal de alta com projeções nos 617,49 ou 712,66. O IFR sobrecomprado alerta realizações se perder 539,56.</t>
  </si>
  <si>
    <t>RAIL3 apesar de estar em tendência de baixa no longo prazo pela média de 200 dias, no curto prazo está com sinal de recuperação favorecendo repiques de alta. Acima dos 14,99 pode seguir repique altista na direção resistências nos 16,28 ou 18,38. Caso perca os 14,55 teria sinal de baixa projetando de 12,89 a 12,24. O padrão de volume favorece a alta.</t>
  </si>
  <si>
    <t>SBSP3 está em tendência de baixa pelas médias de 21 e 200 dias, mas começa a dar sinais de repiques de alta. Acima dos 25,55 teria sinal de repique altista mirando resistências nos 28,73 ou 32,16. Já uma perda dos 24,71 traria de volta o sinal de baixa projetando de 23,17 a 21,45.</t>
  </si>
  <si>
    <t>SAPR4 está em clara tendência de baixa pelas médias de 21 e 200 dias e segue em movimento de baixa. Abaixo dos 6,49 pode buscar suportes 6,17 ou 5,85. Teria sinal de repique altista fechando acima dos 6,66 mirando resistências em 7,18 ou 7,8.</t>
  </si>
  <si>
    <t>SAPR11 está em clara tendência de baixa pelas médias de 21 e 200 dias e segue em movimento de baixa. Abaixo dos 33,1 pode buscar suportes 31,13 ou 29,39. Teria sinal de repique altista fechando acima dos 33,81 mirando resistências em 36,76 ou 40,23.</t>
  </si>
  <si>
    <t>SANB3 está em tendência de alta pelas médias de 21 e 200 dias e vai mantendo sinal de força altista. Acima dos 15,24 pode buscar projeções nos 17,01 ou 19,89. Teria sinal de realização na perda dos 14,67 mirando os 12,36 ou 11,47.</t>
  </si>
  <si>
    <t>SANB4 está em tendência de baixa pela média de 200 dias, a parece ter completado movimento de repique de alta de curto prazo e pode estar retomando o movimento baixista. Abaixo dos 14,8 pode seguir em queda na direção dos suportes 12,85 ou 12,15. Teria sinal de repique altista fechando acima dos 15,11 mirando resistências em 16,5 ou 18,76.</t>
  </si>
  <si>
    <t>SANB11 apesar de estar em tendência de baixa no longo prazo pela média de 200 dias, no curto prazo está com sinal de recuperação favorecendo repiques de alta. Acima dos 30,33 pode seguir repique altista na direção resistências nos 33,51 ou 38,66. Caso perca os 29,71 teria sinal de baixa projetando de 25,18 a 23,58.</t>
  </si>
  <si>
    <t>SMTO3 está em tendência de alta pelas médias de 21 e 200 dias e vai mantendo sinal de força altista. Acima dos 19,5 pode buscar projeções nos 23,05 ou 28,8. Teria sinal de realização na perda dos 17,91 mirando os 13,75 ou 11,97. O padrão de volume favorece a alta. O IFR sobrecomprado alerta realizações se perder 17,91.</t>
  </si>
  <si>
    <t>Schulz</t>
  </si>
  <si>
    <t>SHUL4</t>
  </si>
  <si>
    <t>SHUL4 apesar de estar em tendência de baixa no longo prazo pela média de 200 dias, no curto prazo está com sinal de recuperação favorecendo repiques de alta. Acima dos 4,63 pode seguir repique altista na direção resistências nos 4,91 ou 5,37. Caso perca os 4,45 teria sinal de baixa projetando de 4,17 a 4,02.</t>
  </si>
  <si>
    <t>S1TX34 está em tendência de alta no longo prazo, teve uma correção no curto prazo, mas pode estar retomando sinal de altas. Acima dos 79,76 pode buscar 95,69 ou 111,28. Abaixo dos 76,91 retomaria sinal de realização mirando suportes em 70,45 ou 62,65.</t>
  </si>
  <si>
    <t>SEER3 está em tendência de alta pelas médias de 21 e 200 dias, mas começa a dar sinal de possível realização. Abaixo dos 11,51 poderia realizar na direção dos suportes 10,2 ou 9,45. Caso supere os 12,62 retomaria sinal de alta com projeções nos 14,11 ou 16,53.</t>
  </si>
  <si>
    <t>CSNA3 apesar de estar em tendência de baixa no longo prazo pela média de 200 dias, no curto prazo está com sinal de recuperação favorecendo repiques de alta. Acima dos 5,3 pode seguir repique altista na direção resistências nos 5,62 ou 6,5. Caso perca os 5,1 teria sinal de baixa projetando de 4,19 a 3,74. O padrão de volume favorece a alta.</t>
  </si>
  <si>
    <t>SIMH3 está em clara tendência de baixa pelas médias de 21 e 200 dias e segue em movimento de baixa. Abaixo dos 6,45 pode buscar suportes 5,59 ou 4,87. Teria sinal de repique altista fechando acima dos 6,75 mirando resistências em 7,9 ou 9,32.</t>
  </si>
  <si>
    <t>SLCE3 está em tendência de alta pelas médias de 21 e 200 dias e vai mantendo sinal de força altista. Acima dos 16,32 pode buscar projeções nos 18,37 ou 21,69. Teria sinal de realização na perda dos 15,84 mirando os 13 ou 11,97. O IFR sobrecomprado alerta realizações se perder 15,84.</t>
  </si>
  <si>
    <t>SMFT3 está em clara tendência de baixa pelas médias de 21 e 200 dias e segue em movimento de baixa. Abaixo dos 17,24 pode buscar suportes 16,45 ou 15,19. Teria sinal de repique altista fechando acima dos 17,84 mirando resistências em 20,51 ou 23,01.</t>
  </si>
  <si>
    <t>SPCX34 apesar de estar em tendência de baixa no longo prazo pela média de 200 dias, no curto prazo está com sinal de recuperação favorecendo repiques de alta. Acima dos 48,12 pode seguir repique altista na direção resistências nos 51,86 ou 61,97. Caso perca os 46,55 teria sinal de baixa projetando de 35,49 a 30,43.</t>
  </si>
  <si>
    <t>STOC34 está em tendência de baixa pelas médias de 21 e 200 dias, mas começa a dar sinais de repiques de alta. Acima dos 51,4 teria sinal de repique altista mirando resistências nos 58,46 ou 65,37. Já uma perda dos 49,8 traria de volta o sinal de baixa projetando de 47,27 a 43,81.</t>
  </si>
  <si>
    <t>M2ST34 está em tendência de baixa pela média de 200 dias, a parece ter completado movimento de repique de alta de curto prazo e pode estar retomando o movimento baixista. Abaixo dos 8,91 pode seguir em queda na direção dos suportes 6,59 ou 5,7. Teria sinal de repique altista fechando acima dos 9,46 mirando resistências em 11,23 ou 14,1. O IFR sobrecomprado alerta realizações se perder 8,91.</t>
  </si>
  <si>
    <t>SUZB3 está em tendência de baixa pela média de 200 dias, a parece ter completado movimento de repique de alta de curto prazo e pode estar retomando o movimento baixista. Abaixo dos 45,91 pode seguir em queda na direção dos suportes 40,08 ou 37,94. Teria sinal de repique altista fechando acima dos 46,98 mirando resistências em 51,24 ou 58,14. O IFR sobrecomprado alerta realizações se perder 45,91.</t>
  </si>
  <si>
    <t>TAEE4 apesar de estar em tendência de baixa no longo prazo pela média de 200 dias, no curto prazo está com sinal de recuperação favorecendo repiques de alta. Acima dos 13,41 pode seguir repique altista na direção resistências nos 14,08 ou 15,18. Caso perca os 13,01 teria sinal de baixa projetando de 12,31 a 11,97.</t>
  </si>
  <si>
    <t>TAEE11 apesar de estar em tendência de baixa no longo prazo pela média de 200 dias, no curto prazo está com sinal de recuperação favorecendo repiques de alta. Acima dos 39,87 pode seguir repique altista na direção resistências nos 41,83 ou 45,01. Caso perca os 38,71 teria sinal de baixa projetando de 36,69 a 35,7.</t>
  </si>
  <si>
    <t>TSMC34 está em tendência de alta pelas médias de 21 e 200 dias e vai mantendo sinal de força altista. Acima dos 271,15 pode buscar projeções nos 282,56 ou 308,86. Teria sinal de realização na perda dos 267,55 mirando os 239,99 ou 226,83.</t>
  </si>
  <si>
    <t>TASA4 está em tendência de alta pelas médias de 21 e 200 dias e vai mantendo sinal de força altista. Acima dos 5,69 pode buscar projeções nos 6,42 ou 7,61. Teria sinal de realização na perda dos 5,17 mirando os 4,5 ou 4,13. O padrão de volume favorece a alta. O IFR sobrecomprado alerta realizações se perder 5,17.</t>
  </si>
  <si>
    <t>TGMA3 está em tendência de alta pelas médias de 21 e 200 dias e vai mantendo sinal de força altista. Acima dos 35,59 pode buscar projeções nos 40,01 ou 47,17. Teria sinal de realização na perda dos 34,93 mirando os 28,43 ou 26,21. O padrão de volume favorece a alta. O IFR sobrecomprado alerta realizações se perder 34,93.</t>
  </si>
  <si>
    <t>VIVT3 está em tendência de baixa pelas médias de 21 e 200 dias, mas começa a dar sinais de repiques de alta. Acima dos 30,18 teria sinal de repique altista mirando resistências nos 33,93 ou 36,98. Já uma perda dos 29,85 traria de volta o sinal de baixa projetando de 28,99 a 27,46.</t>
  </si>
  <si>
    <t>TEND3 está em tendência de alta pelas médias de 21 e 200 dias, mas começa a dar sinal de possível realização. Abaixo dos 32,04 poderia realizar na direção dos suportes 28,11 ou 26,07. Caso supere os 34,68 retomaria sinal de alta com projeções nos 38,74 ou 45,31.</t>
  </si>
  <si>
    <t>TSLA34 está em tendência de baixa pela média de 200 dias, a parece ter completado movimento de repique de alta de curto prazo e pode estar retomando o movimento baixista. Abaixo dos 55,28 pode seguir em queda na direção dos suportes 47,33 ou 43,76. Teria sinal de repique altista fechando acima dos 56,71 mirando resistências em 58,86 ou 65,98.</t>
  </si>
  <si>
    <t>TIMS3 está em tendência de baixa pela média de 200 dias, a parece ter completado movimento de repique de alta de curto prazo e pode estar retomando o movimento baixista. Abaixo dos 18,74 pode seguir em queda na direção dos suportes 17,85 ou 17,08. Teria sinal de repique altista fechando acima dos 18,96 mirando resistências em 20,31 ou 21,83.</t>
  </si>
  <si>
    <t>TOTS3 está em tendência de baixa pela média de 200 dias, a parece ter completado movimento de repique de alta de curto prazo e pode estar retomando o movimento baixista. Abaixo dos 32,54 pode seguir em queda na direção dos suportes 28,91 ou 27,58. Teria sinal de repique altista fechando acima dos 33,2 mirando resistências em 35,85 ou 40,14.</t>
  </si>
  <si>
    <t>TFCO4 está em clara tendência de baixa pelas médias de 21 e 200 dias e segue em movimento de baixa. Abaixo dos 12,55 pode buscar suportes 11,73 ou 10,91. Teria sinal de repique altista fechando acima dos 13,18 mirando resistências em 15,2 ou 16,83.</t>
  </si>
  <si>
    <t>TRIS3 está em tendência de baixa pela média de 200 dias, a parece ter completado movimento de repique de alta de curto prazo e pode estar retomando o movimento baixista. Abaixo dos 4,69 pode seguir em queda na direção dos suportes 3,98 ou 3,71. Teria sinal de repique altista fechando acima dos 4,83 mirando resistências em 5,35 ou 6,2. O IFR sobrecomprado alerta realizações se perder 4,69.</t>
  </si>
  <si>
    <t>TUPY3 apesar de estar em tendência de alta no longo prazo pela média de 200 dias, no curto prazo está em realização. Abaixo dos 15,03 pode seguir em baixa no curto prazo mirando suportes em 13,53 ou 12,72. Teria sinal de retomada altista fechando acima dos 15,35 mirando resistências em 16,12 ou 17,72.</t>
  </si>
  <si>
    <t>UGPA3 está em tendência de alta pelas médias de 21 e 200 dias, mas começa a dar sinal de possível realização. Abaixo dos 32,66 poderia realizar na direção dos suportes 29,39 ou 27,9. Caso supere os 34,21 retomaria sinal de alta com projeções nos 37,18 ou 42.</t>
  </si>
  <si>
    <t>FIQE3 está em clara tendência de baixa pelas médias de 21 e 200 dias e segue em movimento de baixa. Abaixo dos 4,61 pode buscar suportes 4,26 ou 3,86. Teria sinal de repique altista fechando acima dos 4,73 mirando resistências em 5,53 ou 6,31.</t>
  </si>
  <si>
    <t>UNIP6 está em clara tendência de baixa pelas médias de 21 e 200 dias e segue em movimento de baixa. Abaixo dos 56 pode buscar suportes 53,28 ou 50,56. Teria sinal de repique altista fechando acima dos 58,12 mirando resistências em 64,79 ou 70,22.</t>
  </si>
  <si>
    <t>USIM3 apesar de estar em tendência de baixa no longo prazo pela média de 200 dias, no curto prazo está com sinal de recuperação favorecendo repiques de alta. Acima dos 6,71 pode seguir repique altista na direção resistências nos 7,7 ou 9,17. Caso perca os 6,25 teria sinal de baixa projetando de 5,31 a 4,57. O padrão de volume favorece a alta.</t>
  </si>
  <si>
    <t>USIM5 apesar de estar em tendência de baixa no longo prazo pela média de 200 dias, no curto prazo está com sinal de recuperação favorecendo repiques de alta. Acima dos 7,24 pode seguir repique altista na direção resistências nos 8,72 ou 10,38. Caso perca os 7 teria sinal de baixa projetando de 6,02 a 5,18.</t>
  </si>
  <si>
    <t>VALE3 está em tendência de alta pelas médias de 21 e 200 dias, mas começa a dar sinal de possível realização. Abaixo dos 78,21 poderia realizar na direção dos suportes 70,69 ou 67,94. Caso supere os 79,58 retomaria sinal de alta com projeções nos 85,07 ou 93,96. O IFR sobrecomprado alerta realizações se perder 78,21.</t>
  </si>
  <si>
    <t>VLID3 está em tendência de baixa pela média de 200 dias, a parece ter completado movimento de repique de alta de curto prazo e pode estar retomando o movimento baixista. Abaixo dos 17,43 pode seguir em queda na direção dos suportes 16,06 ou 15,23. Teria sinal de repique altista fechando acima dos 17,72 mirando resistências em 18,74 ou 20,39.</t>
  </si>
  <si>
    <t>VAMO3 apesar de estar em tendência de baixa no longo prazo pela média de 200 dias, no curto prazo está com sinal de recuperação favorecendo repiques de alta. Acima dos 3,08 pode seguir repique altista na direção resistências nos 3,45 ou 4,06. Caso perca os 3,01 teria sinal de baixa projetando de 2,46 a 2,15.</t>
  </si>
  <si>
    <t>VBBR3 apesar de estar em tendência de alta no longo prazo pela média de 200 dias, no curto prazo está em realização. Abaixo dos 32,73 pode seguir em baixa no curto prazo mirando suportes em 31,52 ou 30,31. Teria sinal de retomada altista fechando acima dos 33,68 mirando resistências em 36,63 ou 39,04.</t>
  </si>
  <si>
    <t>VISA34 está em tendência de alta pelas médias de 21 e 200 dias, mas começa a dar sinal de possível realização. Abaixo dos 98,22 poderia realizar na direção dos suportes 90,88 ou 88,15. Caso supere os 99,69 retomaria sinal de alta com projeções nos 105,13 ou 113,94.</t>
  </si>
  <si>
    <t>VTRU3 está em tendência de baixa pela média de 200 dias, a parece ter completado movimento de repique de alta de curto prazo e pode estar retomando o movimento baixista. Abaixo dos 13,41 pode seguir em queda na direção dos suportes 12,09 ou 11,49. Teria sinal de repique altista fechando acima dos 14,02 mirando resistências em 15,21 ou 17,14.</t>
  </si>
  <si>
    <t>VIVA3 apesar de estar em tendência de baixa no longo prazo pela média de 200 dias, no curto prazo está com sinal de recuperação favorecendo repiques de alta. Acima dos 23,37 pode seguir repique altista na direção resistências nos 25,32 ou 28,49. Caso perca os 22 teria sinal de baixa projetando de 20,2 a 19,22. O IFR sobrecomprado alerta realizações se perder 22.</t>
  </si>
  <si>
    <t>VULC3 está em clara tendência de baixa pelas médias de 21 e 200 dias e segue em movimento de baixa. Abaixo dos 13,16 pode buscar suportes 12,75 ou 12,35. Teria sinal de repique altista fechando acima dos 13,71 mirando resistências em 14,46 ou 15,26.</t>
  </si>
  <si>
    <t>WEGE3 está em tendência de alta pelas médias de 21 e 200 dias e vai mantendo sinal de força altista. Acima dos 50,52 pode buscar projeções nos 53,72 ou 58,91. Teria sinal de realização na perda dos 49,63 mirando os 45,33 ou 43,72. O padrão de volume favorece a alta. O IFR sobrecomprado alerta realizações se perder 49,63.</t>
  </si>
  <si>
    <t>W1DC34 está em tendência de alta no longo prazo, teve uma correção no curto prazo, mas pode estar retomando sinal de altas. Acima dos 2413,85 pode buscar 2904,45 ou 3402,5. Abaixo dos 2353,08 retomaria sinal de realização mirando suportes em 2098,53 ou 1849,5.</t>
  </si>
  <si>
    <t>WIZC3 apesar de estar em tendência de baixa no longo prazo pela média de 200 dias, no curto prazo está com sinal de recuperação favorecendo repiques de alta. Acima dos 7,93 pode seguir repique altista na direção resistências nos 8,49 ou 9,18. Caso perca os 7,8 teria sinal de baixa projetando de 7,37 a 7,02.</t>
  </si>
  <si>
    <t>YDUQ3 está em tendência de baixa pela média de 200 dias, a parece ter completado movimento de repique de alta de curto prazo e pode estar retomando o movimento baixista. Abaixo dos 8,5 pode seguir em queda na direção dos suportes 7,02 ou 6,42. Teria sinal de repique altista fechando acima dos 8,93 mirando resistências em 10,11 ou 12,02.</t>
  </si>
  <si>
    <t>DOLA11 está em tendência de alta pelas médias de 21 e 200 dias, mas começa a dar sinal de possível realização. Abaixo dos 10,19 poderia realizar na direção dos suportes 9,99 ou 9,81. Caso supere os 10,24 retomaria sinal de alta com projeções nos 10,57 ou 10,92.</t>
  </si>
  <si>
    <t>BBOV11 está em tendência de alta pelas médias de 21 e 200 dias e vai mantendo sinal de força altista. Acima dos 92,56 pode buscar projeções nos 94,68 ou 99,57. Teria sinal de realização na perda dos 91,48 mirando os 86,76 ou 84,31.</t>
  </si>
  <si>
    <t>SPBZ11 está em tendência de alta pelas médias de 21 e 200 dias e vai mantendo sinal de força altista. Acima dos 122,34 pode buscar projeções nos 123,73 ou 129,11. Teria sinal de realização na perda dos 121,89 mirando os 115,02 ou 112,32.</t>
  </si>
  <si>
    <t>BOVB11 está em tendência de alta pelas médias de 21 e 200 dias, mas começa a dar sinal de possível realização. Abaixo dos 179,02 poderia realizar na direção dos suportes 168,95 ou 163,99. Caso supere os 180,72 retomaria sinal de alta com projeções nos 184,99 ou 194,9.</t>
  </si>
  <si>
    <t>COIN11 está em tendência de baixa pela média de 200 dias, a parece ter completado movimento de repique de alta de curto prazo e pode estar retomando o movimento baixista. Abaixo dos 43,14 pode seguir em queda na direção dos suportes 36,63 ou 34,26. Teria sinal de repique altista fechando acima dos 44,27 mirando resistências em 48,99 ou 56,63. O IFR sobrecomprado alerta realizações se perder 43,14.</t>
  </si>
  <si>
    <t>BCPX39 está em tendência de alta pelas médias de 21 e 200 dias, mas começa a dar sinal de possível realização. Abaixo dos 49,09 poderia realizar na direção dos suportes 38,48 ou 34,91. Caso supere os 50,02 retomaria sinal de alta com projeções nos 57,15 ou 68,69. O IFR sobrecomprado alerta realizações se perder 49,09.</t>
  </si>
  <si>
    <t>BSIL39 está em tendência de alta pelas médias de 21 e 200 dias, mas começa a dar sinal de possível realização. Abaixo dos 51,49 poderia realizar na direção dos suportes 36,51 ou 31,45. Caso supere os 52,88 retomaria sinal de alta com projeções nos 62,99 ou 79,36. O IFR sobrecomprado alerta realizações se perder 51,49.</t>
  </si>
  <si>
    <t>BITH11 está em tendência de alta pelas médias de 21 e 200 dias, mas começa a dar sinal de possível realização. Abaixo dos 89,8 poderia realizar na direção dos suportes 71,08 ou 64,57. Caso supere os 92,14 retomaria sinal de alta com projeções nos 105,15 ou 126,21. O IFR sobrecomprado alerta realizações se perder 89,8.</t>
  </si>
  <si>
    <t>ETHE11 está em tendência de alta pelas médias de 21 e 200 dias e vai mantendo sinal de força altista. Acima dos 36,88 pode buscar projeções nos 38,41 ou 45,54. Teria sinal de realização na perda dos 35,6 mirando os 26,86 ou 23,29. O padrão de volume favorece a alta. O IFR sobrecomprado alerta realizações se perder 35,6.</t>
  </si>
  <si>
    <t>HASH11 está em tendência de alta pelas médias de 21 e 200 dias, mas começa a dar sinal de possível realização. Abaixo dos 51,98 poderia realizar na direção dos suportes 41 ou 37,18. Caso supere os 53,34 retomaria sinal de alta com projeções nos 60,96 ou 73,3. O IFR sobrecomprado alerta realizações se perder 51,98.</t>
  </si>
  <si>
    <t>CHIP11 está em tendência de alta no longo prazo, teve uma correção no curto prazo, mas pode estar retomando sinal de altas. Acima dos 35,59 pode buscar 38,33 ou 42,42. Abaixo dos 35 retomaria sinal de realização mirando suportes em 31,71 ou 29,66.</t>
  </si>
  <si>
    <t>WRLD11 está em tendência de alta pelas médias de 21 e 200 dias, mas começa a dar sinal de possível realização. Abaixo dos 149,81 poderia realizar na direção dos suportes 140,64 ou 136,5. Caso supere os 150,5 retomaria sinal de alta com projeções nos 154,02 ou 162,28.</t>
  </si>
  <si>
    <t>UTLL11 está em tendência de baixa pela média de 200 dias, a parece ter completado movimento de repique de alta de curto prazo e pode estar retomando o movimento baixista. Abaixo dos 117,46 pode seguir em queda na direção dos suportes 109,58 ou 104,54. Teria sinal de repique altista fechando acima dos 120,26 mirando resistências em 125,86 ou 135,92.</t>
  </si>
  <si>
    <t>VWRA11 está em tendência de alta pelas médias de 21 e 200 dias e vai mantendo sinal de força altista. Acima dos 115,19 pode buscar projeções nos 117,91 ou 124,15. Teria sinal de realização na perda dos 114,44 mirando os 107,81 ou 104,68. O padrão de volume favorece a alta.</t>
  </si>
  <si>
    <t>iShares Bitcoin Trust</t>
  </si>
  <si>
    <t>IBIT39</t>
  </si>
  <si>
    <t>IBIT39 está em tendência de alta pelas médias de 21 e 200 dias e vai mantendo sinal de força altista. Acima dos 77,74 pode buscar projeções nos 88,82 ou 106,76. Teria sinal de realização na perda dos 75,78 mirando os 59,8 ou 54,25. O IFR sobrecomprado alerta realizações se perder 75,78.</t>
  </si>
  <si>
    <t>BOVA11 está em tendência de alta pelas médias de 21 e 200 dias, mas começa a dar sinal de possível realização. Abaixo dos 171,44 poderia realizar na direção dos suportes 162,07 ou 157,22. Caso supere os 173,59 retomaria sinal de alta com projeções nos 177,75 ou 187,44.</t>
  </si>
  <si>
    <t>iShares Core S&amp;P 500 Index</t>
  </si>
  <si>
    <t>BIVB39</t>
  </si>
  <si>
    <t>BIVB39 está em tendência de alta pelas médias de 21 e 200 dias e vai mantendo sinal de força altista. Acima dos 99,47 pode buscar projeções nos 102,35 ou 107,74. Teria sinal de realização na perda dos 99,12 mirando os 93,62 ou 90,92. O padrão de volume favorece a alta.</t>
  </si>
  <si>
    <t>iShares Gold Trust</t>
  </si>
  <si>
    <t>BIAU39</t>
  </si>
  <si>
    <t>BIAU39 está em tendência de alta pelas médias de 21 e 200 dias, mas começa a dar sinal de possível realização. Abaixo dos 110,88 poderia realizar na direção dos suportes 96,14 ou 90,8. Caso supere os 113,42 retomaria sinal de alta com projeções nos 124,09 ou 141,37.</t>
  </si>
  <si>
    <t>Ishares Ibrx Indice Brasil</t>
  </si>
  <si>
    <t>BRAX11</t>
  </si>
  <si>
    <t>BRAX11 está em tendência de alta pelas médias de 21 e 200 dias, mas começa a dar sinal de possível realização. Abaixo dos 146,03 poderia realizar na direção dos suportes 138,07 ou 133,45. Caso supere os 148,76 retomaria sinal de alta com projeções nos 153 ou 162,22.</t>
  </si>
  <si>
    <t>BACW39 está em tendência de alta pelas médias de 21 e 200 dias e vai mantendo sinal de força altista. Acima dos 83,19 pode buscar projeções nos 85,03 ou 89,04. Teria sinal de realização na perda dos 83 mirando os 78,53 ou 76,52. O padrão de volume favorece a alta.</t>
  </si>
  <si>
    <t>IVVB11 está em tendência de alta pelas médias de 21 e 200 dias e vai mantendo sinal de força altista. Acima dos 447,93 pode buscar projeções nos 461,49 ou 486,3. Teria sinal de realização na perda dos 446 mirando os 421,34 ou 408,93.</t>
  </si>
  <si>
    <t>iShares Semiconductor ETF</t>
  </si>
  <si>
    <t>BSOX39</t>
  </si>
  <si>
    <t>BSOX39 está em tendência de alta no longo prazo, teve uma correção no curto prazo, mas pode estar retomando sinal de altas. Acima dos 66,66 pode buscar 73,52 ou 82,55. Abaixo dos 65,76 retomaria sinal de realização mirando suportes em 58,9 ou 54,38.</t>
  </si>
  <si>
    <t>BSLV39 está em tendência de baixa pela média de 200 dias, a parece ter completado movimento de repique de alta de curto prazo e pode estar retomando o movimento baixista. Abaixo dos 104,94 pode seguir em queda na direção dos suportes 86,35 ou 79,44. Teria sinal de repique altista fechando acima dos 108,7 mirando resistências em 122,51 ou 144,86.</t>
  </si>
  <si>
    <t>SMAL11 está em tendência de baixa pela média de 200 dias, a parece ter completado movimento de repique de alta de curto prazo e pode estar retomando o movimento baixista. Abaixo dos 104,55 pode seguir em queda na direção dos suportes 98,46 ou 94,83. Teria sinal de repique altista fechando acima dos 106,34 mirando resistências em 110,2 ou 117,45.</t>
  </si>
  <si>
    <t>It Now Divd</t>
  </si>
  <si>
    <t>DIVD11</t>
  </si>
  <si>
    <t>DIVD11 apesar de estar em tendência de baixa no longo prazo pela média de 200 dias, no curto prazo está com sinal de recuperação favorecendo repiques de alta. Acima dos 61,6 pode seguir repique altista na direção resistências nos 64,22 ou 68,11. Caso perca os 60,91 teria sinal de baixa projetando de 57,91 a 55,96. O padrão de volume favorece a alta.</t>
  </si>
  <si>
    <t>BOVV11 está em tendência de alta pelas médias de 21 e 200 dias, mas começa a dar sinal de possível realização. Abaixo dos 179,87 poderia realizar na direção dos suportes 170,12 ou 165,12. Caso supere os 182,06 retomaria sinal de alta com projeções nos 186,27 ou 196,25.</t>
  </si>
  <si>
    <t>DIVO11 está em tendência de baixa pela média de 200 dias, a parece ter completado movimento de repique de alta de curto prazo e pode estar retomando o movimento baixista. Abaixo dos 124,32 pode seguir em queda na direção dos suportes 118,28 ou 114,21. Teria sinal de repique altista fechando acima dos 125,73 mirando resistências em 131,44 ou 139,57.</t>
  </si>
  <si>
    <t>FIND11 apesar de estar em tendência de baixa no longo prazo pela média de 200 dias, no curto prazo está com sinal de recuperação favorecendo repiques de alta. Acima dos 176,16 pode seguir repique altista na direção resistências nos 185,65 ou 200,84. Caso perca os 172,78 teria sinal de baixa projetando de 161,06 a 153,46. O padrão de volume favorece a alta.</t>
  </si>
  <si>
    <t>MATB11 está em tendência de alta pelas médias de 21 e 200 dias e vai mantendo sinal de força altista. Acima dos 62,95 pode buscar projeções nos 64,24 ou 66,89. Teria sinal de realização na perda dos 62,75 mirando os 59,95 ou 58,62. O padrão de volume favorece a alta.</t>
  </si>
  <si>
    <t>SMAC11 está em tendência de baixa pela média de 200 dias, a parece ter completado movimento de repique de alta de curto prazo e pode estar retomando o movimento baixista. Abaixo dos 54,5 pode seguir em queda na direção dos suportes 51,37 ou 49,43. Teria sinal de repique altista fechando acima dos 55,21 mirando resistências em 57,63 ou 61,49.</t>
  </si>
  <si>
    <t>SPXR11 está em tendência de alta pelas médias de 21 e 200 dias, mas começa a dar sinal de possível realização. Abaixo dos 74,95 poderia realizar na direção dos suportes 71,16 ou 69,29. Caso supere os 75,34 retomaria sinal de alta com projeções nos 77,2 ou 80,93.</t>
  </si>
  <si>
    <t>SPXI11 está em tendência de alta pelas médias de 21 e 200 dias e vai mantendo sinal de força altista. Acima dos 54,52 pode buscar projeções nos 56,08 ou 59,09. Teria sinal de realização na perda dos 54,19 mirando os 51,2 ou 49,69. O padrão de volume favorece a alta.</t>
  </si>
  <si>
    <t>TECK11 está em tendência de alta pelas médias de 21 e 200 dias e vai mantendo sinal de força altista. Acima dos 123,3 pode buscar projeções nos 127,83 ou 139,48. Teria sinal de realização na perda dos 121,82 mirando os 108,97 ou 103,14.</t>
  </si>
  <si>
    <t>HIGH11 está em tendência de baixa pela média de 200 dias, a parece ter completado movimento de repique de alta de curto prazo e pode estar retomando o movimento baixista. Abaixo dos 77,44 pode seguir em queda na direção dos suportes 71,34 ou 67,5. Teria sinal de repique altista fechando acima dos 78,95 mirando resistências em 83,76 ou 91,43.</t>
  </si>
  <si>
    <t>QBTC11 está em tendência de alta pelas médias de 21 e 200 dias e vai mantendo sinal de força altista. Acima dos 24,65 pode buscar projeções nos 28,04 ou 33,54. Teria sinal de realização na perda dos 23,9 mirando os 19,15 ou 17,45. O padrão de volume favorece a alta. O IFR sobrecomprado alerta realizações se perder 23,9.</t>
  </si>
  <si>
    <t>SPXU11 está em tendência de alta pelas médias de 21 e 200 dias e vai mantendo sinal de força altista. Acima dos 16,98 pode buscar projeções nos 17,55 ou 18,52. Teria sinal de realização na perda dos 16,91 mirando os 15,98 ou 15,49. O padrão de volume favorece a alta.</t>
  </si>
  <si>
    <t>ACWI11 está em tendência de alta pelas médias de 21 e 200 dias e vai mantendo sinal de força altista. Acima dos 17,56 pode buscar projeções nos 17,94 ou 18,87. Teria sinal de realização na perda dos 17,46 mirando os 16,43 ou 15,96.</t>
  </si>
  <si>
    <t>BOVX11 está em tendência de alta pelas médias de 21 e 200 dias, mas começa a dar sinal de possível realização. Abaixo dos 17,9 poderia realizar na direção dos suportes 16,92 ou 16,41. Caso supere os 18,13 retomaria sinal de alta com projeções nos 18,55 ou 19,55.</t>
  </si>
  <si>
    <t>NASD11 está em tendência de alta pelas médias de 21 e 200 dias e vai mantendo sinal de força altista. Acima dos 21,04 pode buscar projeções nos 21,99 ou 23,59. Teria sinal de realização na perda dos 20,87 mirando os 19,4 ou 18,59.</t>
  </si>
  <si>
    <t>GOLD11 está em tendência de alta pelas médias de 21 e 200 dias, mas começa a dar sinal de possível realização. Abaixo dos 24,58 poderia realizar na direção dos suportes 21,19 ou 19,95. Caso supere os 25,19 retomaria sinal de alta com projeções nos 27,66 ou 31,66.</t>
  </si>
  <si>
    <t>GOLX11 está em tendência de baixa pela média de 200 dias, a parece ter completado movimento de repique de alta de curto prazo e pode estar retomando o movimento baixista. Abaixo dos 54,5 pode seguir em queda na direção dos suportes 47 ou 44,21. Teria sinal de repique altista fechando acima dos 56 mirando resistências em 61,56 ou 70,56. O IFR sobrecomprado alerta realizações se perder 54,5.</t>
  </si>
  <si>
    <t>GDXB39 está em tendência de alta pelas médias de 21 e 200 dias, mas começa a dar sinal de possível realização. Abaixo dos 176,04 poderia realizar na direção dos suportes 123,98 ou 106,28. Caso supere os 181,25 retomaria sinal de alta com projeções nos 216,64 ou 273,91. O IFR sobrecomprado alerta realizações se perder 176,04.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</si>
</sst>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zoomScaleNormal="100" workbookViewId="0">
      <selection activeCell="C17" sqref="C17:R291"/>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172</v>
      </c>
      <c r="X3" s="50">
        <f>X7-X10</f>
        <v>62</v>
      </c>
      <c r="Y3" s="51">
        <f>W3/(X3+W3)</f>
        <v>0.7350427350427351</v>
      </c>
      <c r="Z3" s="35" t="s">
        <v>11</v>
      </c>
    </row>
    <row r="4" spans="2:28" ht="15" customHeight="1" x14ac:dyDescent="0.25">
      <c r="B4" s="3"/>
      <c r="C4" s="26"/>
      <c r="D4" s="27"/>
      <c r="E4" s="27"/>
      <c r="F4" s="27"/>
      <c r="G4" s="27"/>
      <c r="H4" s="27"/>
      <c r="I4" s="27"/>
      <c r="J4" s="27"/>
      <c r="K4" s="27"/>
      <c r="L4" s="27"/>
      <c r="M4" s="27"/>
      <c r="N4" s="27"/>
      <c r="O4" s="28"/>
      <c r="P4" s="53"/>
      <c r="Q4" s="27"/>
      <c r="R4" s="29"/>
      <c r="S4" s="20"/>
      <c r="Y4" s="52">
        <f>U10</f>
        <v>0.59459459459459463</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194</v>
      </c>
      <c r="X7" s="33">
        <f>COUNTIF($Q$17:$Q$352,"Baixa")</f>
        <v>77</v>
      </c>
      <c r="Y7" s="33"/>
      <c r="Z7" s="33">
        <f>W7+X7</f>
        <v>271</v>
      </c>
    </row>
    <row r="8" spans="2:28" ht="15" customHeight="1" x14ac:dyDescent="0.25">
      <c r="B8" s="3"/>
      <c r="C8" s="26"/>
      <c r="D8" s="27"/>
      <c r="E8" s="27"/>
      <c r="F8" s="27"/>
      <c r="G8" s="27"/>
      <c r="H8" s="27"/>
      <c r="I8" s="27"/>
      <c r="J8" s="27"/>
      <c r="K8" s="27"/>
      <c r="L8" s="27"/>
      <c r="M8" s="27"/>
      <c r="N8" s="27"/>
      <c r="O8" s="28"/>
      <c r="P8" s="53"/>
      <c r="Q8" s="27"/>
      <c r="R8" s="29"/>
      <c r="S8" s="20"/>
      <c r="W8" s="34">
        <f>W7/Z7</f>
        <v>0.71586715867158668</v>
      </c>
      <c r="X8" s="34">
        <f>X7/Z7</f>
        <v>0.28413284132841327</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37</v>
      </c>
      <c r="V9" s="49" t="s">
        <v>14</v>
      </c>
      <c r="W9" s="45">
        <f>SUMIF(D17:D352,"=*34*",E17:E352)/U9</f>
        <v>5.8108108108108105</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0.59459459459459463</v>
      </c>
      <c r="V10" s="44" t="s">
        <v>9</v>
      </c>
      <c r="W10" s="47">
        <f>COUNTIFS(D17:D352,"=*34*",Q17:Q352,"Alta")</f>
        <v>22</v>
      </c>
      <c r="X10" s="48">
        <f>U9-W10</f>
        <v>15</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46261</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19,61 pode buscar projeções nos 22,31 ou 26,69. Teria sinal de realização na perda dos 18,12 mirando os 15,23 ou 13,87.</v>
      </c>
    </row>
    <row r="17" spans="2:260" s="12" customFormat="1" ht="65.099999999999994" customHeight="1" x14ac:dyDescent="0.25">
      <c r="B17" s="3"/>
      <c r="C17" s="9" t="s">
        <v>24</v>
      </c>
      <c r="D17" s="16" t="s">
        <v>25</v>
      </c>
      <c r="E17" s="16">
        <v>1</v>
      </c>
      <c r="F17" s="15">
        <v>11.16</v>
      </c>
      <c r="G17" s="15">
        <v>8.73</v>
      </c>
      <c r="H17" s="15">
        <v>6.31</v>
      </c>
      <c r="I17" s="14"/>
      <c r="J17" s="15">
        <v>11.66</v>
      </c>
      <c r="K17" s="15">
        <v>16.5</v>
      </c>
      <c r="L17" s="15">
        <v>24.34</v>
      </c>
      <c r="M17" s="54"/>
      <c r="N17" s="15">
        <v>45.949179303000001</v>
      </c>
      <c r="O17" s="15">
        <v>33.831480477999996</v>
      </c>
      <c r="P17" s="15" t="s">
        <v>26</v>
      </c>
      <c r="Q17" s="16" t="s">
        <v>26</v>
      </c>
      <c r="R17" s="37" t="s">
        <v>532</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1</v>
      </c>
      <c r="F18" s="14">
        <v>23.04</v>
      </c>
      <c r="G18" s="14">
        <v>22.13</v>
      </c>
      <c r="H18" s="14">
        <v>21.22</v>
      </c>
      <c r="I18" s="14"/>
      <c r="J18" s="14">
        <v>23.33</v>
      </c>
      <c r="K18" s="14">
        <v>25.14</v>
      </c>
      <c r="L18" s="14">
        <v>28.09</v>
      </c>
      <c r="M18" s="54"/>
      <c r="N18" s="14">
        <v>52.932404159000001</v>
      </c>
      <c r="O18" s="31">
        <v>11.022238391</v>
      </c>
      <c r="P18" s="31" t="s">
        <v>26</v>
      </c>
      <c r="Q18" s="17" t="s">
        <v>26</v>
      </c>
      <c r="R18" s="38" t="s">
        <v>533</v>
      </c>
      <c r="S18" s="10"/>
      <c r="T18" s="11"/>
      <c r="U18" s="11"/>
      <c r="V18" s="11"/>
      <c r="W18" s="36">
        <f>SUM(E17:E352)/X18</f>
        <v>5.3236363636363633</v>
      </c>
      <c r="X18" s="11">
        <f>COUNT(E17:E352)</f>
        <v>275</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458</v>
      </c>
      <c r="D19" s="16" t="s">
        <v>30</v>
      </c>
      <c r="E19" s="16">
        <v>5</v>
      </c>
      <c r="F19" s="15">
        <v>304.77</v>
      </c>
      <c r="G19" s="15">
        <v>245.61</v>
      </c>
      <c r="H19" s="15">
        <v>186.45</v>
      </c>
      <c r="I19" s="14"/>
      <c r="J19" s="15">
        <v>316.25</v>
      </c>
      <c r="K19" s="15">
        <v>434.56</v>
      </c>
      <c r="L19" s="15">
        <v>626.01</v>
      </c>
      <c r="M19" s="54"/>
      <c r="N19" s="15">
        <v>48.648548269000003</v>
      </c>
      <c r="O19" s="15">
        <v>21.296336191999998</v>
      </c>
      <c r="P19" s="15" t="s">
        <v>29</v>
      </c>
      <c r="Q19" s="16" t="s">
        <v>26</v>
      </c>
      <c r="R19" s="37" t="s">
        <v>534</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2</v>
      </c>
      <c r="F20" s="14">
        <v>21.91</v>
      </c>
      <c r="G20" s="14">
        <v>19.11</v>
      </c>
      <c r="H20" s="14">
        <v>16.309999999999999</v>
      </c>
      <c r="I20" s="14"/>
      <c r="J20" s="14">
        <v>22.37</v>
      </c>
      <c r="K20" s="14">
        <v>27.96</v>
      </c>
      <c r="L20" s="14">
        <v>37.020000000000003</v>
      </c>
      <c r="M20" s="54"/>
      <c r="N20" s="14">
        <v>42.248542764</v>
      </c>
      <c r="O20" s="31">
        <v>10.013393474000001</v>
      </c>
      <c r="P20" s="31" t="s">
        <v>26</v>
      </c>
      <c r="Q20" s="17" t="s">
        <v>26</v>
      </c>
      <c r="R20" s="38" t="s">
        <v>535</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471</v>
      </c>
      <c r="D21" s="16" t="s">
        <v>472</v>
      </c>
      <c r="E21" s="16">
        <v>7</v>
      </c>
      <c r="F21" s="15">
        <v>5.12</v>
      </c>
      <c r="G21" s="15">
        <v>4.3899999999999997</v>
      </c>
      <c r="H21" s="15">
        <v>3.66</v>
      </c>
      <c r="I21" s="14"/>
      <c r="J21" s="15">
        <v>6.78</v>
      </c>
      <c r="K21" s="15">
        <v>8.23</v>
      </c>
      <c r="L21" s="15">
        <v>10.59</v>
      </c>
      <c r="M21" s="54"/>
      <c r="N21" s="15">
        <v>65.567967386999996</v>
      </c>
      <c r="O21" s="15">
        <v>2.0523434782999996</v>
      </c>
      <c r="P21" s="15" t="s">
        <v>26</v>
      </c>
      <c r="Q21" s="16" t="s">
        <v>29</v>
      </c>
      <c r="R21" s="37" t="s">
        <v>536</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4</v>
      </c>
      <c r="F22" s="14">
        <v>26.26</v>
      </c>
      <c r="G22" s="14">
        <v>24.3</v>
      </c>
      <c r="H22" s="14">
        <v>22.35</v>
      </c>
      <c r="I22" s="14"/>
      <c r="J22" s="14">
        <v>31.24</v>
      </c>
      <c r="K22" s="14">
        <v>35.14</v>
      </c>
      <c r="L22" s="14">
        <v>41.47</v>
      </c>
      <c r="M22" s="54"/>
      <c r="N22" s="14">
        <v>57.360234323999997</v>
      </c>
      <c r="O22" s="31">
        <v>105.02683721</v>
      </c>
      <c r="P22" s="31" t="s">
        <v>26</v>
      </c>
      <c r="Q22" s="17" t="s">
        <v>29</v>
      </c>
      <c r="R22" s="38" t="s">
        <v>537</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10</v>
      </c>
      <c r="F23" s="15">
        <v>13.16</v>
      </c>
      <c r="G23" s="15">
        <v>12.16</v>
      </c>
      <c r="H23" s="15">
        <v>11.16</v>
      </c>
      <c r="I23" s="14"/>
      <c r="J23" s="15">
        <v>14.03</v>
      </c>
      <c r="K23" s="15">
        <v>16.02</v>
      </c>
      <c r="L23" s="15">
        <v>19.25</v>
      </c>
      <c r="M23" s="54"/>
      <c r="N23" s="15">
        <v>68.986683900000003</v>
      </c>
      <c r="O23" s="15">
        <v>20.799279216999999</v>
      </c>
      <c r="P23" s="15" t="s">
        <v>29</v>
      </c>
      <c r="Q23" s="16" t="s">
        <v>29</v>
      </c>
      <c r="R23" s="37" t="s">
        <v>538</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3</v>
      </c>
      <c r="F24" s="14">
        <v>146.22</v>
      </c>
      <c r="G24" s="14">
        <v>134.72999999999999</v>
      </c>
      <c r="H24" s="14">
        <v>123.24</v>
      </c>
      <c r="I24" s="14"/>
      <c r="J24" s="14">
        <v>149.5</v>
      </c>
      <c r="K24" s="14">
        <v>172.47</v>
      </c>
      <c r="L24" s="14">
        <v>209.65</v>
      </c>
      <c r="M24" s="54"/>
      <c r="N24" s="14">
        <v>43.288222722</v>
      </c>
      <c r="O24" s="31">
        <v>37.674541933</v>
      </c>
      <c r="P24" s="31" t="s">
        <v>29</v>
      </c>
      <c r="Q24" s="17" t="s">
        <v>26</v>
      </c>
      <c r="R24" s="38" t="s">
        <v>539</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7</v>
      </c>
      <c r="F25" s="15">
        <v>32.700000000000003</v>
      </c>
      <c r="G25" s="15">
        <v>31.22</v>
      </c>
      <c r="H25" s="15">
        <v>29.75</v>
      </c>
      <c r="I25" s="14"/>
      <c r="J25" s="15">
        <v>35.369999999999997</v>
      </c>
      <c r="K25" s="15">
        <v>38.31</v>
      </c>
      <c r="L25" s="15">
        <v>43.09</v>
      </c>
      <c r="M25" s="54"/>
      <c r="N25" s="15">
        <v>64.147091040999996</v>
      </c>
      <c r="O25" s="15">
        <v>35.201547695999999</v>
      </c>
      <c r="P25" s="15" t="s">
        <v>26</v>
      </c>
      <c r="Q25" s="16" t="s">
        <v>29</v>
      </c>
      <c r="R25" s="37" t="s">
        <v>540</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5</v>
      </c>
      <c r="F26" s="14">
        <v>66.650000000000006</v>
      </c>
      <c r="G26" s="14">
        <v>62.06</v>
      </c>
      <c r="H26" s="14">
        <v>57.47</v>
      </c>
      <c r="I26" s="14"/>
      <c r="J26" s="14">
        <v>67.59</v>
      </c>
      <c r="K26" s="14">
        <v>76.760000000000005</v>
      </c>
      <c r="L26" s="14">
        <v>91.6</v>
      </c>
      <c r="M26" s="54"/>
      <c r="N26" s="14">
        <v>48.026098132000001</v>
      </c>
      <c r="O26" s="31">
        <v>56.738806339</v>
      </c>
      <c r="P26" s="31" t="s">
        <v>29</v>
      </c>
      <c r="Q26" s="17" t="s">
        <v>26</v>
      </c>
      <c r="R26" s="38" t="s">
        <v>541</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4</v>
      </c>
      <c r="F27" s="15">
        <v>15.18</v>
      </c>
      <c r="G27" s="15">
        <v>14.34</v>
      </c>
      <c r="H27" s="15">
        <v>13.5</v>
      </c>
      <c r="I27" s="14"/>
      <c r="J27" s="15">
        <v>15.44</v>
      </c>
      <c r="K27" s="15">
        <v>17.11</v>
      </c>
      <c r="L27" s="15">
        <v>19.82</v>
      </c>
      <c r="M27" s="54"/>
      <c r="N27" s="15">
        <v>52.210841314</v>
      </c>
      <c r="O27" s="15">
        <v>471.17764448000003</v>
      </c>
      <c r="P27" s="15" t="s">
        <v>29</v>
      </c>
      <c r="Q27" s="16" t="s">
        <v>26</v>
      </c>
      <c r="R27" s="37" t="s">
        <v>542</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5</v>
      </c>
      <c r="F28" s="14">
        <v>4.72</v>
      </c>
      <c r="G28" s="14">
        <v>3.73</v>
      </c>
      <c r="H28" s="14">
        <v>2.74</v>
      </c>
      <c r="I28" s="14"/>
      <c r="J28" s="14">
        <v>6.56</v>
      </c>
      <c r="K28" s="14">
        <v>8.5299999999999994</v>
      </c>
      <c r="L28" s="14">
        <v>11.72</v>
      </c>
      <c r="M28" s="54"/>
      <c r="N28" s="14">
        <v>71.637704607000003</v>
      </c>
      <c r="O28" s="31">
        <v>6.5480030434999996</v>
      </c>
      <c r="P28" s="31" t="s">
        <v>26</v>
      </c>
      <c r="Q28" s="17" t="s">
        <v>29</v>
      </c>
      <c r="R28" s="38" t="s">
        <v>543</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4</v>
      </c>
      <c r="F29" s="15">
        <v>2.69</v>
      </c>
      <c r="G29" s="15">
        <v>1.96</v>
      </c>
      <c r="H29" s="15">
        <v>1.23</v>
      </c>
      <c r="I29" s="14"/>
      <c r="J29" s="15">
        <v>4.28</v>
      </c>
      <c r="K29" s="15">
        <v>5.73</v>
      </c>
      <c r="L29" s="15">
        <v>8.09</v>
      </c>
      <c r="M29" s="54"/>
      <c r="N29" s="15">
        <v>76.506983286999997</v>
      </c>
      <c r="O29" s="15">
        <v>21.327778564999999</v>
      </c>
      <c r="P29" s="15" t="s">
        <v>26</v>
      </c>
      <c r="Q29" s="16" t="s">
        <v>29</v>
      </c>
      <c r="R29" s="37" t="s">
        <v>544</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8</v>
      </c>
      <c r="F30" s="14">
        <v>79.739999999999995</v>
      </c>
      <c r="G30" s="14">
        <v>72.88</v>
      </c>
      <c r="H30" s="14">
        <v>66.02</v>
      </c>
      <c r="I30" s="14"/>
      <c r="J30" s="14">
        <v>87.99</v>
      </c>
      <c r="K30" s="14">
        <v>101.7</v>
      </c>
      <c r="L30" s="14">
        <v>123.9</v>
      </c>
      <c r="M30" s="54"/>
      <c r="N30" s="14">
        <v>51.984338954000002</v>
      </c>
      <c r="O30" s="31">
        <v>28.339408408000001</v>
      </c>
      <c r="P30" s="31" t="s">
        <v>29</v>
      </c>
      <c r="Q30" s="17" t="s">
        <v>29</v>
      </c>
      <c r="R30" s="38" t="s">
        <v>545</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51</v>
      </c>
      <c r="D31" s="16" t="s">
        <v>52</v>
      </c>
      <c r="E31" s="16">
        <v>4</v>
      </c>
      <c r="F31" s="15">
        <v>3.62</v>
      </c>
      <c r="G31" s="15">
        <v>2.64</v>
      </c>
      <c r="H31" s="15">
        <v>1.66</v>
      </c>
      <c r="I31" s="14"/>
      <c r="J31" s="15">
        <v>5.82</v>
      </c>
      <c r="K31" s="15">
        <v>7.77</v>
      </c>
      <c r="L31" s="15">
        <v>10.93</v>
      </c>
      <c r="M31" s="54"/>
      <c r="N31" s="15">
        <v>70.380587587999997</v>
      </c>
      <c r="O31" s="15">
        <v>3.7152138696000003</v>
      </c>
      <c r="P31" s="15" t="s">
        <v>26</v>
      </c>
      <c r="Q31" s="16" t="s">
        <v>29</v>
      </c>
      <c r="R31" s="37" t="s">
        <v>546</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53</v>
      </c>
      <c r="D32" s="17" t="s">
        <v>54</v>
      </c>
      <c r="E32" s="17">
        <v>3</v>
      </c>
      <c r="F32" s="14">
        <v>162.9</v>
      </c>
      <c r="G32" s="14">
        <v>142.34</v>
      </c>
      <c r="H32" s="14">
        <v>121.78</v>
      </c>
      <c r="I32" s="14"/>
      <c r="J32" s="14">
        <v>165.31</v>
      </c>
      <c r="K32" s="14">
        <v>206.42</v>
      </c>
      <c r="L32" s="14">
        <v>272.95</v>
      </c>
      <c r="M32" s="54"/>
      <c r="N32" s="14">
        <v>43.940780244999999</v>
      </c>
      <c r="O32" s="31">
        <v>4.4362983551999999</v>
      </c>
      <c r="P32" s="31" t="s">
        <v>29</v>
      </c>
      <c r="Q32" s="17" t="s">
        <v>26</v>
      </c>
      <c r="R32" s="38" t="s">
        <v>547</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55</v>
      </c>
      <c r="D33" s="16" t="s">
        <v>56</v>
      </c>
      <c r="E33" s="16">
        <v>4</v>
      </c>
      <c r="F33" s="15">
        <v>8.19</v>
      </c>
      <c r="G33" s="15">
        <v>7.48</v>
      </c>
      <c r="H33" s="15">
        <v>6.78</v>
      </c>
      <c r="I33" s="14"/>
      <c r="J33" s="15">
        <v>9.86</v>
      </c>
      <c r="K33" s="15">
        <v>11.26</v>
      </c>
      <c r="L33" s="15">
        <v>13.53</v>
      </c>
      <c r="M33" s="54"/>
      <c r="N33" s="15">
        <v>51.693769627000002</v>
      </c>
      <c r="O33" s="15">
        <v>84.191185521999998</v>
      </c>
      <c r="P33" s="15" t="s">
        <v>26</v>
      </c>
      <c r="Q33" s="16" t="s">
        <v>29</v>
      </c>
      <c r="R33" s="37" t="s">
        <v>548</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57</v>
      </c>
      <c r="D34" s="17" t="s">
        <v>58</v>
      </c>
      <c r="E34" s="17">
        <v>7</v>
      </c>
      <c r="F34" s="14">
        <v>150.47999999999999</v>
      </c>
      <c r="G34" s="14">
        <v>127.14</v>
      </c>
      <c r="H34" s="14">
        <v>103.81</v>
      </c>
      <c r="I34" s="14"/>
      <c r="J34" s="14">
        <v>157.29</v>
      </c>
      <c r="K34" s="14">
        <v>203.95</v>
      </c>
      <c r="L34" s="14">
        <v>279.45999999999998</v>
      </c>
      <c r="M34" s="54"/>
      <c r="N34" s="14">
        <v>81.071672003000003</v>
      </c>
      <c r="O34" s="31">
        <v>120.38741883</v>
      </c>
      <c r="P34" s="31" t="s">
        <v>29</v>
      </c>
      <c r="Q34" s="17" t="s">
        <v>29</v>
      </c>
      <c r="R34" s="38" t="s">
        <v>549</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59</v>
      </c>
      <c r="D35" s="16" t="s">
        <v>60</v>
      </c>
      <c r="E35" s="16">
        <v>7</v>
      </c>
      <c r="F35" s="15">
        <v>10.7</v>
      </c>
      <c r="G35" s="15">
        <v>9.35</v>
      </c>
      <c r="H35" s="15">
        <v>8.01</v>
      </c>
      <c r="I35" s="14"/>
      <c r="J35" s="15">
        <v>14.32</v>
      </c>
      <c r="K35" s="15">
        <v>17</v>
      </c>
      <c r="L35" s="15">
        <v>21.34</v>
      </c>
      <c r="M35" s="54"/>
      <c r="N35" s="15">
        <v>62.190550354999999</v>
      </c>
      <c r="O35" s="15">
        <v>35.425120477999997</v>
      </c>
      <c r="P35" s="15" t="s">
        <v>26</v>
      </c>
      <c r="Q35" s="16" t="s">
        <v>29</v>
      </c>
      <c r="R35" s="37" t="s">
        <v>550</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61</v>
      </c>
      <c r="D36" s="17" t="s">
        <v>62</v>
      </c>
      <c r="E36" s="17">
        <v>4</v>
      </c>
      <c r="F36" s="14">
        <v>53.11</v>
      </c>
      <c r="G36" s="14">
        <v>48.4</v>
      </c>
      <c r="H36" s="14">
        <v>43.69</v>
      </c>
      <c r="I36" s="14"/>
      <c r="J36" s="14">
        <v>63.88</v>
      </c>
      <c r="K36" s="14">
        <v>73.290000000000006</v>
      </c>
      <c r="L36" s="14">
        <v>88.53</v>
      </c>
      <c r="M36" s="54"/>
      <c r="N36" s="14">
        <v>65.456209909999998</v>
      </c>
      <c r="O36" s="31">
        <v>661.39318457000002</v>
      </c>
      <c r="P36" s="31" t="s">
        <v>26</v>
      </c>
      <c r="Q36" s="17" t="s">
        <v>29</v>
      </c>
      <c r="R36" s="38" t="s">
        <v>551</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61</v>
      </c>
      <c r="D37" s="16" t="s">
        <v>63</v>
      </c>
      <c r="E37" s="16">
        <v>4</v>
      </c>
      <c r="F37" s="15">
        <v>52.6</v>
      </c>
      <c r="G37" s="15">
        <v>48.61</v>
      </c>
      <c r="H37" s="15">
        <v>44.62</v>
      </c>
      <c r="I37" s="14"/>
      <c r="J37" s="15">
        <v>60.92</v>
      </c>
      <c r="K37" s="15">
        <v>68.89</v>
      </c>
      <c r="L37" s="15">
        <v>81.8</v>
      </c>
      <c r="M37" s="54"/>
      <c r="N37" s="15">
        <v>64.026128056000005</v>
      </c>
      <c r="O37" s="15">
        <v>107.41830713</v>
      </c>
      <c r="P37" s="15" t="s">
        <v>26</v>
      </c>
      <c r="Q37" s="16" t="s">
        <v>29</v>
      </c>
      <c r="R37" s="37" t="s">
        <v>552</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10</v>
      </c>
      <c r="F38" s="14">
        <v>10.5</v>
      </c>
      <c r="G38" s="14">
        <v>6.41</v>
      </c>
      <c r="H38" s="14">
        <v>2.3199999999999998</v>
      </c>
      <c r="I38" s="14"/>
      <c r="J38" s="14">
        <v>14.46</v>
      </c>
      <c r="K38" s="14">
        <v>22.63</v>
      </c>
      <c r="L38" s="14">
        <v>35.86</v>
      </c>
      <c r="M38" s="54"/>
      <c r="N38" s="14">
        <v>92.394626071999994</v>
      </c>
      <c r="O38" s="31">
        <v>9.2138932174000008</v>
      </c>
      <c r="P38" s="31" t="s">
        <v>29</v>
      </c>
      <c r="Q38" s="17" t="s">
        <v>29</v>
      </c>
      <c r="R38" s="38" t="s">
        <v>553</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6</v>
      </c>
      <c r="F39" s="15">
        <v>1.46</v>
      </c>
      <c r="G39" s="15">
        <v>0.82</v>
      </c>
      <c r="H39" s="15">
        <v>0.19</v>
      </c>
      <c r="I39" s="14"/>
      <c r="J39" s="15">
        <v>3.2</v>
      </c>
      <c r="K39" s="15">
        <v>4.46</v>
      </c>
      <c r="L39" s="15">
        <v>6.51</v>
      </c>
      <c r="M39" s="54"/>
      <c r="N39" s="15">
        <v>56.319839309999999</v>
      </c>
      <c r="O39" s="15">
        <v>11.110688695</v>
      </c>
      <c r="P39" s="15" t="s">
        <v>26</v>
      </c>
      <c r="Q39" s="16" t="s">
        <v>29</v>
      </c>
      <c r="R39" s="37" t="s">
        <v>554</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487</v>
      </c>
      <c r="D40" s="17" t="s">
        <v>488</v>
      </c>
      <c r="E40" s="17">
        <v>6</v>
      </c>
      <c r="F40" s="14">
        <v>1.32</v>
      </c>
      <c r="G40" s="14">
        <v>0.47</v>
      </c>
      <c r="H40" s="14">
        <v>-0.37</v>
      </c>
      <c r="I40" s="14"/>
      <c r="J40" s="14">
        <v>3.8</v>
      </c>
      <c r="K40" s="14">
        <v>5.49</v>
      </c>
      <c r="L40" s="14">
        <v>8.24</v>
      </c>
      <c r="M40" s="54"/>
      <c r="N40" s="14">
        <v>55.990527166</v>
      </c>
      <c r="O40" s="31">
        <v>2.3674610870000001</v>
      </c>
      <c r="P40" s="31" t="s">
        <v>26</v>
      </c>
      <c r="Q40" s="17" t="s">
        <v>29</v>
      </c>
      <c r="R40" s="38" t="s">
        <v>555</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68</v>
      </c>
      <c r="E41" s="16">
        <v>0</v>
      </c>
      <c r="F41" s="15">
        <v>18.899999999999999</v>
      </c>
      <c r="G41" s="15">
        <v>8.23</v>
      </c>
      <c r="H41" s="15">
        <v>-2.4300000000000002</v>
      </c>
      <c r="I41" s="14"/>
      <c r="J41" s="15">
        <v>19.73</v>
      </c>
      <c r="K41" s="15">
        <v>41.06</v>
      </c>
      <c r="L41" s="15">
        <v>75.569999999999993</v>
      </c>
      <c r="M41" s="54"/>
      <c r="N41" s="15">
        <v>22.184965543000001</v>
      </c>
      <c r="O41" s="15">
        <v>2.6949126956999998</v>
      </c>
      <c r="P41" s="15" t="s">
        <v>26</v>
      </c>
      <c r="Q41" s="16" t="s">
        <v>26</v>
      </c>
      <c r="R41" s="37" t="s">
        <v>556</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69</v>
      </c>
      <c r="D42" s="17" t="s">
        <v>70</v>
      </c>
      <c r="E42" s="17">
        <v>2</v>
      </c>
      <c r="F42" s="14">
        <v>14.5</v>
      </c>
      <c r="G42" s="14">
        <v>11.72</v>
      </c>
      <c r="H42" s="14">
        <v>8.9499999999999993</v>
      </c>
      <c r="I42" s="14"/>
      <c r="J42" s="14">
        <v>15.18</v>
      </c>
      <c r="K42" s="14">
        <v>20.72</v>
      </c>
      <c r="L42" s="14">
        <v>29.7</v>
      </c>
      <c r="M42" s="54"/>
      <c r="N42" s="14">
        <v>37.647338157</v>
      </c>
      <c r="O42" s="31">
        <v>44.078444609000002</v>
      </c>
      <c r="P42" s="31" t="s">
        <v>26</v>
      </c>
      <c r="Q42" s="17" t="s">
        <v>26</v>
      </c>
      <c r="R42" s="38" t="s">
        <v>557</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71</v>
      </c>
      <c r="D43" s="16" t="s">
        <v>72</v>
      </c>
      <c r="E43" s="16">
        <v>8</v>
      </c>
      <c r="F43" s="15">
        <v>15.69</v>
      </c>
      <c r="G43" s="15">
        <v>14.17</v>
      </c>
      <c r="H43" s="15">
        <v>12.65</v>
      </c>
      <c r="I43" s="14"/>
      <c r="J43" s="15">
        <v>18.899999999999999</v>
      </c>
      <c r="K43" s="15">
        <v>21.93</v>
      </c>
      <c r="L43" s="15">
        <v>26.83</v>
      </c>
      <c r="M43" s="54"/>
      <c r="N43" s="15">
        <v>66.819016188000006</v>
      </c>
      <c r="O43" s="15">
        <v>517.55766452</v>
      </c>
      <c r="P43" s="15" t="s">
        <v>29</v>
      </c>
      <c r="Q43" s="16" t="s">
        <v>29</v>
      </c>
      <c r="R43" s="37" t="s">
        <v>558</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73</v>
      </c>
      <c r="D44" s="17" t="s">
        <v>74</v>
      </c>
      <c r="E44" s="17">
        <v>9</v>
      </c>
      <c r="F44" s="14">
        <v>5.12</v>
      </c>
      <c r="G44" s="14">
        <v>4.88</v>
      </c>
      <c r="H44" s="14">
        <v>4.6500000000000004</v>
      </c>
      <c r="I44" s="14"/>
      <c r="J44" s="14">
        <v>5.47</v>
      </c>
      <c r="K44" s="14">
        <v>5.93</v>
      </c>
      <c r="L44" s="14">
        <v>6.69</v>
      </c>
      <c r="M44" s="54"/>
      <c r="N44" s="14">
        <v>62.924744936000003</v>
      </c>
      <c r="O44" s="31">
        <v>4.9512910000000003</v>
      </c>
      <c r="P44" s="31" t="s">
        <v>29</v>
      </c>
      <c r="Q44" s="17" t="s">
        <v>29</v>
      </c>
      <c r="R44" s="38" t="s">
        <v>559</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75</v>
      </c>
      <c r="D45" s="16" t="s">
        <v>76</v>
      </c>
      <c r="E45" s="16">
        <v>4</v>
      </c>
      <c r="F45" s="15">
        <v>13.84</v>
      </c>
      <c r="G45" s="15">
        <v>12.9</v>
      </c>
      <c r="H45" s="15">
        <v>11.97</v>
      </c>
      <c r="I45" s="14"/>
      <c r="J45" s="15">
        <v>16.03</v>
      </c>
      <c r="K45" s="15">
        <v>17.89</v>
      </c>
      <c r="L45" s="15">
        <v>20.9</v>
      </c>
      <c r="M45" s="54"/>
      <c r="N45" s="15">
        <v>57.870271723000002</v>
      </c>
      <c r="O45" s="15">
        <v>16.435332347999999</v>
      </c>
      <c r="P45" s="15" t="s">
        <v>26</v>
      </c>
      <c r="Q45" s="16" t="s">
        <v>29</v>
      </c>
      <c r="R45" s="37" t="s">
        <v>560</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77</v>
      </c>
      <c r="D46" s="17" t="s">
        <v>78</v>
      </c>
      <c r="E46" s="17">
        <v>9</v>
      </c>
      <c r="F46" s="14">
        <v>38.880000000000003</v>
      </c>
      <c r="G46" s="14">
        <v>36.15</v>
      </c>
      <c r="H46" s="14">
        <v>33.42</v>
      </c>
      <c r="I46" s="14"/>
      <c r="J46" s="14">
        <v>40.76</v>
      </c>
      <c r="K46" s="14">
        <v>46.21</v>
      </c>
      <c r="L46" s="14">
        <v>55.03</v>
      </c>
      <c r="M46" s="54"/>
      <c r="N46" s="14">
        <v>67.316258739999995</v>
      </c>
      <c r="O46" s="31">
        <v>245.58003643000001</v>
      </c>
      <c r="P46" s="31" t="s">
        <v>29</v>
      </c>
      <c r="Q46" s="17" t="s">
        <v>29</v>
      </c>
      <c r="R46" s="38" t="s">
        <v>561</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79</v>
      </c>
      <c r="D47" s="16" t="s">
        <v>80</v>
      </c>
      <c r="E47" s="16">
        <v>10</v>
      </c>
      <c r="F47" s="15">
        <v>23.51</v>
      </c>
      <c r="G47" s="15">
        <v>21.98</v>
      </c>
      <c r="H47" s="15">
        <v>20.46</v>
      </c>
      <c r="I47" s="14"/>
      <c r="J47" s="15">
        <v>26.93</v>
      </c>
      <c r="K47" s="15">
        <v>29.97</v>
      </c>
      <c r="L47" s="15">
        <v>34.9</v>
      </c>
      <c r="M47" s="54"/>
      <c r="N47" s="15">
        <v>64.673084904000007</v>
      </c>
      <c r="O47" s="15">
        <v>8.3385034348000016</v>
      </c>
      <c r="P47" s="15" t="s">
        <v>29</v>
      </c>
      <c r="Q47" s="16" t="s">
        <v>29</v>
      </c>
      <c r="R47" s="37" t="s">
        <v>562</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81</v>
      </c>
      <c r="D48" s="17" t="s">
        <v>82</v>
      </c>
      <c r="E48" s="17">
        <v>5</v>
      </c>
      <c r="F48" s="14">
        <v>129.44</v>
      </c>
      <c r="G48" s="14">
        <v>122.35</v>
      </c>
      <c r="H48" s="14">
        <v>115.26</v>
      </c>
      <c r="I48" s="14"/>
      <c r="J48" s="14">
        <v>130.84</v>
      </c>
      <c r="K48" s="14">
        <v>145.01</v>
      </c>
      <c r="L48" s="14">
        <v>167.94</v>
      </c>
      <c r="M48" s="54"/>
      <c r="N48" s="14">
        <v>48.621023297999997</v>
      </c>
      <c r="O48" s="31">
        <v>4.1384608756999999</v>
      </c>
      <c r="P48" s="31" t="s">
        <v>29</v>
      </c>
      <c r="Q48" s="17" t="s">
        <v>26</v>
      </c>
      <c r="R48" s="38" t="s">
        <v>563</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83</v>
      </c>
      <c r="D49" s="16" t="s">
        <v>84</v>
      </c>
      <c r="E49" s="16">
        <v>4</v>
      </c>
      <c r="F49" s="15">
        <v>6.7</v>
      </c>
      <c r="G49" s="15">
        <v>6</v>
      </c>
      <c r="H49" s="15">
        <v>5.31</v>
      </c>
      <c r="I49" s="14"/>
      <c r="J49" s="15">
        <v>7.17</v>
      </c>
      <c r="K49" s="15">
        <v>8.5500000000000007</v>
      </c>
      <c r="L49" s="15">
        <v>10.79</v>
      </c>
      <c r="M49" s="54"/>
      <c r="N49" s="15">
        <v>68.440252282000003</v>
      </c>
      <c r="O49" s="15">
        <v>4.9392954782999992</v>
      </c>
      <c r="P49" s="15" t="s">
        <v>26</v>
      </c>
      <c r="Q49" s="16" t="s">
        <v>29</v>
      </c>
      <c r="R49" s="37" t="s">
        <v>564</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85</v>
      </c>
      <c r="D50" s="17" t="s">
        <v>86</v>
      </c>
      <c r="E50" s="17">
        <v>6</v>
      </c>
      <c r="F50" s="14">
        <v>12.84</v>
      </c>
      <c r="G50" s="14">
        <v>10.51</v>
      </c>
      <c r="H50" s="14">
        <v>8.18</v>
      </c>
      <c r="I50" s="14"/>
      <c r="J50" s="14">
        <v>19.239999999999998</v>
      </c>
      <c r="K50" s="14">
        <v>23.89</v>
      </c>
      <c r="L50" s="14">
        <v>31.43</v>
      </c>
      <c r="M50" s="54"/>
      <c r="N50" s="14">
        <v>58.675106591000002</v>
      </c>
      <c r="O50" s="31">
        <v>5.3658125216999997</v>
      </c>
      <c r="P50" s="31" t="s">
        <v>26</v>
      </c>
      <c r="Q50" s="17" t="s">
        <v>29</v>
      </c>
      <c r="R50" s="38" t="s">
        <v>565</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87</v>
      </c>
      <c r="D51" s="16" t="s">
        <v>88</v>
      </c>
      <c r="E51" s="16">
        <v>4</v>
      </c>
      <c r="F51" s="15">
        <v>14.75</v>
      </c>
      <c r="G51" s="15">
        <v>13.72</v>
      </c>
      <c r="H51" s="15">
        <v>12.69</v>
      </c>
      <c r="I51" s="14"/>
      <c r="J51" s="15">
        <v>15.17</v>
      </c>
      <c r="K51" s="15">
        <v>17.22</v>
      </c>
      <c r="L51" s="15">
        <v>20.54</v>
      </c>
      <c r="M51" s="54"/>
      <c r="N51" s="15">
        <v>54.872883111</v>
      </c>
      <c r="O51" s="15">
        <v>98.246870696000002</v>
      </c>
      <c r="P51" s="15" t="s">
        <v>26</v>
      </c>
      <c r="Q51" s="16" t="s">
        <v>26</v>
      </c>
      <c r="R51" s="37" t="s">
        <v>566</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87</v>
      </c>
      <c r="D52" s="17" t="s">
        <v>89</v>
      </c>
      <c r="E52" s="17">
        <v>2</v>
      </c>
      <c r="F52" s="14">
        <v>16.760000000000002</v>
      </c>
      <c r="G52" s="14">
        <v>15.41</v>
      </c>
      <c r="H52" s="14">
        <v>14.06</v>
      </c>
      <c r="I52" s="14"/>
      <c r="J52" s="14">
        <v>17.29</v>
      </c>
      <c r="K52" s="14">
        <v>19.98</v>
      </c>
      <c r="L52" s="14">
        <v>24.34</v>
      </c>
      <c r="M52" s="54"/>
      <c r="N52" s="14">
        <v>54.518655062999997</v>
      </c>
      <c r="O52" s="31">
        <v>599.83463312999993</v>
      </c>
      <c r="P52" s="31" t="s">
        <v>26</v>
      </c>
      <c r="Q52" s="17" t="s">
        <v>26</v>
      </c>
      <c r="R52" s="38" t="s">
        <v>567</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90</v>
      </c>
      <c r="D53" s="16" t="s">
        <v>91</v>
      </c>
      <c r="E53" s="16">
        <v>9</v>
      </c>
      <c r="F53" s="15">
        <v>21.83</v>
      </c>
      <c r="G53" s="15">
        <v>20.399999999999999</v>
      </c>
      <c r="H53" s="15">
        <v>18.97</v>
      </c>
      <c r="I53" s="14"/>
      <c r="J53" s="15">
        <v>24.6</v>
      </c>
      <c r="K53" s="15">
        <v>27.45</v>
      </c>
      <c r="L53" s="15">
        <v>32.07</v>
      </c>
      <c r="M53" s="54"/>
      <c r="N53" s="15">
        <v>67.307951373999998</v>
      </c>
      <c r="O53" s="15">
        <v>35.543365391000002</v>
      </c>
      <c r="P53" s="15" t="s">
        <v>29</v>
      </c>
      <c r="Q53" s="16" t="s">
        <v>29</v>
      </c>
      <c r="R53" s="37" t="s">
        <v>568</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92</v>
      </c>
      <c r="D54" s="17" t="s">
        <v>93</v>
      </c>
      <c r="E54" s="17">
        <v>5</v>
      </c>
      <c r="F54" s="14">
        <v>13.79</v>
      </c>
      <c r="G54" s="14">
        <v>12.52</v>
      </c>
      <c r="H54" s="14">
        <v>11.25</v>
      </c>
      <c r="I54" s="14"/>
      <c r="J54" s="14">
        <v>14.1</v>
      </c>
      <c r="K54" s="14">
        <v>16.63</v>
      </c>
      <c r="L54" s="14">
        <v>20.74</v>
      </c>
      <c r="M54" s="54"/>
      <c r="N54" s="14">
        <v>46.537672806000003</v>
      </c>
      <c r="O54" s="31">
        <v>68.072662086999998</v>
      </c>
      <c r="P54" s="31" t="s">
        <v>29</v>
      </c>
      <c r="Q54" s="17" t="s">
        <v>26</v>
      </c>
      <c r="R54" s="38" t="s">
        <v>569</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11</v>
      </c>
      <c r="D55" s="16" t="s">
        <v>94</v>
      </c>
      <c r="E55" s="16">
        <v>4</v>
      </c>
      <c r="F55" s="15">
        <v>19.37</v>
      </c>
      <c r="G55" s="15">
        <v>17.670000000000002</v>
      </c>
      <c r="H55" s="15">
        <v>15.97</v>
      </c>
      <c r="I55" s="14"/>
      <c r="J55" s="15">
        <v>23.28</v>
      </c>
      <c r="K55" s="15">
        <v>26.67</v>
      </c>
      <c r="L55" s="15">
        <v>32.17</v>
      </c>
      <c r="M55" s="54"/>
      <c r="N55" s="15">
        <v>57.316781886999998</v>
      </c>
      <c r="O55" s="15">
        <v>516.29837135000002</v>
      </c>
      <c r="P55" s="15" t="s">
        <v>26</v>
      </c>
      <c r="Q55" s="16" t="s">
        <v>29</v>
      </c>
      <c r="R55" s="37" t="s">
        <v>570</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95</v>
      </c>
      <c r="D56" s="17" t="s">
        <v>96</v>
      </c>
      <c r="E56" s="17">
        <v>4</v>
      </c>
      <c r="F56" s="14">
        <v>18.809999999999999</v>
      </c>
      <c r="G56" s="14">
        <v>18.149999999999999</v>
      </c>
      <c r="H56" s="14">
        <v>17.5</v>
      </c>
      <c r="I56" s="14"/>
      <c r="J56" s="14">
        <v>19.97</v>
      </c>
      <c r="K56" s="14">
        <v>21.27</v>
      </c>
      <c r="L56" s="14">
        <v>23.38</v>
      </c>
      <c r="M56" s="54"/>
      <c r="N56" s="14">
        <v>63.076714930999998</v>
      </c>
      <c r="O56" s="31">
        <v>2.0368197825999999</v>
      </c>
      <c r="P56" s="31" t="s">
        <v>26</v>
      </c>
      <c r="Q56" s="17" t="s">
        <v>29</v>
      </c>
      <c r="R56" s="38" t="s">
        <v>571</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97</v>
      </c>
      <c r="D57" s="16" t="s">
        <v>98</v>
      </c>
      <c r="E57" s="16">
        <v>0</v>
      </c>
      <c r="F57" s="15">
        <v>3.52</v>
      </c>
      <c r="G57" s="15">
        <v>0.47</v>
      </c>
      <c r="H57" s="15">
        <v>-2.57</v>
      </c>
      <c r="I57" s="14"/>
      <c r="J57" s="15">
        <v>4.1100000000000003</v>
      </c>
      <c r="K57" s="15">
        <v>10.199999999999999</v>
      </c>
      <c r="L57" s="15">
        <v>20.059999999999999</v>
      </c>
      <c r="M57" s="54"/>
      <c r="N57" s="15">
        <v>13.889854591000001</v>
      </c>
      <c r="O57" s="15">
        <v>43.943697391000001</v>
      </c>
      <c r="P57" s="15" t="s">
        <v>26</v>
      </c>
      <c r="Q57" s="16" t="s">
        <v>26</v>
      </c>
      <c r="R57" s="37" t="s">
        <v>572</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99</v>
      </c>
      <c r="D58" s="17" t="s">
        <v>100</v>
      </c>
      <c r="E58" s="17">
        <v>0</v>
      </c>
      <c r="F58" s="14">
        <v>17.55</v>
      </c>
      <c r="G58" s="14">
        <v>16.23</v>
      </c>
      <c r="H58" s="14">
        <v>14.91</v>
      </c>
      <c r="I58" s="14"/>
      <c r="J58" s="14">
        <v>18.22</v>
      </c>
      <c r="K58" s="14">
        <v>20.85</v>
      </c>
      <c r="L58" s="14">
        <v>25.11</v>
      </c>
      <c r="M58" s="54"/>
      <c r="N58" s="14">
        <v>28.196072168000001</v>
      </c>
      <c r="O58" s="31">
        <v>151.34399539</v>
      </c>
      <c r="P58" s="31" t="s">
        <v>26</v>
      </c>
      <c r="Q58" s="17" t="s">
        <v>26</v>
      </c>
      <c r="R58" s="38" t="s">
        <v>573</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101</v>
      </c>
      <c r="D59" s="16" t="s">
        <v>102</v>
      </c>
      <c r="E59" s="16">
        <v>0</v>
      </c>
      <c r="F59" s="15">
        <v>25.8</v>
      </c>
      <c r="G59" s="15">
        <v>22.73</v>
      </c>
      <c r="H59" s="15">
        <v>19.66</v>
      </c>
      <c r="I59" s="14"/>
      <c r="J59" s="15">
        <v>26.61</v>
      </c>
      <c r="K59" s="15">
        <v>32.74</v>
      </c>
      <c r="L59" s="15">
        <v>42.66</v>
      </c>
      <c r="M59" s="54"/>
      <c r="N59" s="15">
        <v>26.302987973</v>
      </c>
      <c r="O59" s="15">
        <v>5.7477470347999997</v>
      </c>
      <c r="P59" s="15" t="s">
        <v>26</v>
      </c>
      <c r="Q59" s="16" t="s">
        <v>26</v>
      </c>
      <c r="R59" s="37" t="s">
        <v>574</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103</v>
      </c>
      <c r="D60" s="17" t="s">
        <v>104</v>
      </c>
      <c r="E60" s="17">
        <v>4</v>
      </c>
      <c r="F60" s="14">
        <v>54.07</v>
      </c>
      <c r="G60" s="14">
        <v>49.97</v>
      </c>
      <c r="H60" s="14">
        <v>45.87</v>
      </c>
      <c r="I60" s="14"/>
      <c r="J60" s="14">
        <v>61.29</v>
      </c>
      <c r="K60" s="14">
        <v>69.48</v>
      </c>
      <c r="L60" s="14">
        <v>82.75</v>
      </c>
      <c r="M60" s="54"/>
      <c r="N60" s="14">
        <v>61.224679158000001</v>
      </c>
      <c r="O60" s="31">
        <v>607.80946073999996</v>
      </c>
      <c r="P60" s="31" t="s">
        <v>26</v>
      </c>
      <c r="Q60" s="17" t="s">
        <v>29</v>
      </c>
      <c r="R60" s="38" t="s">
        <v>575</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105</v>
      </c>
      <c r="D61" s="16" t="s">
        <v>106</v>
      </c>
      <c r="E61" s="16">
        <v>9</v>
      </c>
      <c r="F61" s="15">
        <v>18.989999999999998</v>
      </c>
      <c r="G61" s="15">
        <v>17.37</v>
      </c>
      <c r="H61" s="15">
        <v>15.76</v>
      </c>
      <c r="I61" s="14"/>
      <c r="J61" s="15">
        <v>22.14</v>
      </c>
      <c r="K61" s="15">
        <v>25.36</v>
      </c>
      <c r="L61" s="15">
        <v>30.58</v>
      </c>
      <c r="M61" s="54"/>
      <c r="N61" s="15">
        <v>60.169285191999997</v>
      </c>
      <c r="O61" s="15">
        <v>126.58204204</v>
      </c>
      <c r="P61" s="15" t="s">
        <v>29</v>
      </c>
      <c r="Q61" s="16" t="s">
        <v>29</v>
      </c>
      <c r="R61" s="37" t="s">
        <v>576</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107</v>
      </c>
      <c r="D62" s="17" t="s">
        <v>108</v>
      </c>
      <c r="E62" s="17">
        <v>7</v>
      </c>
      <c r="F62" s="14">
        <v>4.8600000000000003</v>
      </c>
      <c r="G62" s="14">
        <v>4.08</v>
      </c>
      <c r="H62" s="14">
        <v>3.31</v>
      </c>
      <c r="I62" s="14"/>
      <c r="J62" s="14">
        <v>6.59</v>
      </c>
      <c r="K62" s="14">
        <v>8.1300000000000008</v>
      </c>
      <c r="L62" s="14">
        <v>10.62</v>
      </c>
      <c r="M62" s="54"/>
      <c r="N62" s="14">
        <v>63.543660633999998</v>
      </c>
      <c r="O62" s="31">
        <v>2.9000188260999997</v>
      </c>
      <c r="P62" s="31" t="s">
        <v>26</v>
      </c>
      <c r="Q62" s="17" t="s">
        <v>29</v>
      </c>
      <c r="R62" s="38" t="s">
        <v>577</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109</v>
      </c>
      <c r="D63" s="16" t="s">
        <v>110</v>
      </c>
      <c r="E63" s="16">
        <v>0</v>
      </c>
      <c r="F63" s="15">
        <v>0.36</v>
      </c>
      <c r="G63" s="15">
        <v>-0.38</v>
      </c>
      <c r="H63" s="15">
        <v>-1.1200000000000001</v>
      </c>
      <c r="I63" s="14"/>
      <c r="J63" s="15">
        <v>0.39</v>
      </c>
      <c r="K63" s="15">
        <v>1.87</v>
      </c>
      <c r="L63" s="15">
        <v>4.2699999999999996</v>
      </c>
      <c r="M63" s="54"/>
      <c r="N63" s="15">
        <v>15.289635247</v>
      </c>
      <c r="O63" s="15">
        <v>5.0590296521999996</v>
      </c>
      <c r="P63" s="15" t="s">
        <v>26</v>
      </c>
      <c r="Q63" s="16" t="s">
        <v>26</v>
      </c>
      <c r="R63" s="37" t="s">
        <v>578</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111</v>
      </c>
      <c r="D64" s="17" t="s">
        <v>112</v>
      </c>
      <c r="E64" s="17">
        <v>10</v>
      </c>
      <c r="F64" s="14">
        <v>11.14</v>
      </c>
      <c r="G64" s="14">
        <v>10.91</v>
      </c>
      <c r="H64" s="14">
        <v>10.69</v>
      </c>
      <c r="I64" s="14"/>
      <c r="J64" s="14">
        <v>11.2</v>
      </c>
      <c r="K64" s="14">
        <v>11.64</v>
      </c>
      <c r="L64" s="14">
        <v>12.36</v>
      </c>
      <c r="M64" s="54"/>
      <c r="N64" s="14">
        <v>69.419217308</v>
      </c>
      <c r="O64" s="31">
        <v>31.070445609</v>
      </c>
      <c r="P64" s="31" t="s">
        <v>29</v>
      </c>
      <c r="Q64" s="17" t="s">
        <v>29</v>
      </c>
      <c r="R64" s="38" t="s">
        <v>579</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113</v>
      </c>
      <c r="D65" s="16" t="s">
        <v>114</v>
      </c>
      <c r="E65" s="16">
        <v>0</v>
      </c>
      <c r="F65" s="15">
        <v>7.85</v>
      </c>
      <c r="G65" s="15">
        <v>6.04</v>
      </c>
      <c r="H65" s="15">
        <v>4.24</v>
      </c>
      <c r="I65" s="14"/>
      <c r="J65" s="15">
        <v>8.14</v>
      </c>
      <c r="K65" s="15">
        <v>11.74</v>
      </c>
      <c r="L65" s="15">
        <v>17.579999999999998</v>
      </c>
      <c r="M65" s="54"/>
      <c r="N65" s="15">
        <v>41.078221417999998</v>
      </c>
      <c r="O65" s="15">
        <v>79.864011564999998</v>
      </c>
      <c r="P65" s="15" t="s">
        <v>26</v>
      </c>
      <c r="Q65" s="16" t="s">
        <v>26</v>
      </c>
      <c r="R65" s="37" t="s">
        <v>580</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115</v>
      </c>
      <c r="D66" s="17" t="s">
        <v>497</v>
      </c>
      <c r="E66" s="17">
        <v>10</v>
      </c>
      <c r="F66" s="14">
        <v>15.89</v>
      </c>
      <c r="G66" s="14">
        <v>14.97</v>
      </c>
      <c r="H66" s="14">
        <v>14.05</v>
      </c>
      <c r="I66" s="14"/>
      <c r="J66" s="14">
        <v>17.600000000000001</v>
      </c>
      <c r="K66" s="14">
        <v>19.43</v>
      </c>
      <c r="L66" s="14">
        <v>22.41</v>
      </c>
      <c r="M66" s="54"/>
      <c r="N66" s="14">
        <v>65.038888521000004</v>
      </c>
      <c r="O66" s="31">
        <v>1.7681026956999999</v>
      </c>
      <c r="P66" s="31" t="s">
        <v>29</v>
      </c>
      <c r="Q66" s="17" t="s">
        <v>29</v>
      </c>
      <c r="R66" s="38" t="s">
        <v>581</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115</v>
      </c>
      <c r="D67" s="16" t="s">
        <v>116</v>
      </c>
      <c r="E67" s="16">
        <v>1</v>
      </c>
      <c r="F67" s="15">
        <v>10.45</v>
      </c>
      <c r="G67" s="15">
        <v>9.5</v>
      </c>
      <c r="H67" s="15">
        <v>8.5500000000000007</v>
      </c>
      <c r="I67" s="14"/>
      <c r="J67" s="15">
        <v>10.63</v>
      </c>
      <c r="K67" s="15">
        <v>12.52</v>
      </c>
      <c r="L67" s="15">
        <v>15.59</v>
      </c>
      <c r="M67" s="54"/>
      <c r="N67" s="15">
        <v>52.104000378000002</v>
      </c>
      <c r="O67" s="15">
        <v>151.00495165000001</v>
      </c>
      <c r="P67" s="15" t="s">
        <v>26</v>
      </c>
      <c r="Q67" s="16" t="s">
        <v>26</v>
      </c>
      <c r="R67" s="37" t="s">
        <v>582</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498</v>
      </c>
      <c r="D68" s="17" t="s">
        <v>499</v>
      </c>
      <c r="E68" s="17">
        <v>6</v>
      </c>
      <c r="F68" s="14">
        <v>81.260000000000005</v>
      </c>
      <c r="G68" s="14">
        <v>67.349999999999994</v>
      </c>
      <c r="H68" s="14">
        <v>53.45</v>
      </c>
      <c r="I68" s="14"/>
      <c r="J68" s="14">
        <v>81.900000000000006</v>
      </c>
      <c r="K68" s="14">
        <v>109.7</v>
      </c>
      <c r="L68" s="14">
        <v>154.69</v>
      </c>
      <c r="M68" s="54"/>
      <c r="N68" s="14">
        <v>46.579845171000002</v>
      </c>
      <c r="O68" s="31">
        <v>1.1768899796000001</v>
      </c>
      <c r="P68" s="31" t="s">
        <v>29</v>
      </c>
      <c r="Q68" s="17" t="s">
        <v>26</v>
      </c>
      <c r="R68" s="38" t="s">
        <v>583</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117</v>
      </c>
      <c r="D69" s="16" t="s">
        <v>118</v>
      </c>
      <c r="E69" s="16">
        <v>7</v>
      </c>
      <c r="F69" s="15">
        <v>77.11</v>
      </c>
      <c r="G69" s="15">
        <v>71.56</v>
      </c>
      <c r="H69" s="15">
        <v>66.02</v>
      </c>
      <c r="I69" s="14"/>
      <c r="J69" s="15">
        <v>79.45</v>
      </c>
      <c r="K69" s="15">
        <v>90.53</v>
      </c>
      <c r="L69" s="15">
        <v>108.45</v>
      </c>
      <c r="M69" s="54"/>
      <c r="N69" s="15">
        <v>55.510994803999999</v>
      </c>
      <c r="O69" s="15">
        <v>2.3382960116999998</v>
      </c>
      <c r="P69" s="15" t="s">
        <v>29</v>
      </c>
      <c r="Q69" s="16" t="s">
        <v>29</v>
      </c>
      <c r="R69" s="37" t="s">
        <v>584</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119</v>
      </c>
      <c r="D70" s="17" t="s">
        <v>120</v>
      </c>
      <c r="E70" s="17">
        <v>7</v>
      </c>
      <c r="F70" s="14">
        <v>2.17</v>
      </c>
      <c r="G70" s="14">
        <v>1.84</v>
      </c>
      <c r="H70" s="14">
        <v>1.51</v>
      </c>
      <c r="I70" s="14"/>
      <c r="J70" s="14">
        <v>3.05</v>
      </c>
      <c r="K70" s="14">
        <v>3.7</v>
      </c>
      <c r="L70" s="14">
        <v>4.7699999999999996</v>
      </c>
      <c r="M70" s="54"/>
      <c r="N70" s="14">
        <v>60.638587784999999</v>
      </c>
      <c r="O70" s="31">
        <v>62.043431390999999</v>
      </c>
      <c r="P70" s="31" t="s">
        <v>26</v>
      </c>
      <c r="Q70" s="17" t="s">
        <v>29</v>
      </c>
      <c r="R70" s="38" t="s">
        <v>585</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489</v>
      </c>
      <c r="D71" s="16" t="s">
        <v>490</v>
      </c>
      <c r="E71" s="16">
        <v>4</v>
      </c>
      <c r="F71" s="15">
        <v>37.1</v>
      </c>
      <c r="G71" s="15">
        <v>32.26</v>
      </c>
      <c r="H71" s="15">
        <v>27.42</v>
      </c>
      <c r="I71" s="14"/>
      <c r="J71" s="15">
        <v>44.3</v>
      </c>
      <c r="K71" s="15">
        <v>53.97</v>
      </c>
      <c r="L71" s="15">
        <v>69.62</v>
      </c>
      <c r="M71" s="54"/>
      <c r="N71" s="15">
        <v>67.314810389000002</v>
      </c>
      <c r="O71" s="15">
        <v>5.3490176609000004</v>
      </c>
      <c r="P71" s="15" t="s">
        <v>26</v>
      </c>
      <c r="Q71" s="16" t="s">
        <v>29</v>
      </c>
      <c r="R71" s="37" t="s">
        <v>586</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121</v>
      </c>
      <c r="D72" s="17" t="s">
        <v>122</v>
      </c>
      <c r="E72" s="17">
        <v>6</v>
      </c>
      <c r="F72" s="14" t="s">
        <v>123</v>
      </c>
      <c r="G72" s="14" t="s">
        <v>123</v>
      </c>
      <c r="H72" s="14" t="s">
        <v>123</v>
      </c>
      <c r="I72" s="14"/>
      <c r="J72" s="14" t="s">
        <v>123</v>
      </c>
      <c r="K72" s="14" t="s">
        <v>123</v>
      </c>
      <c r="L72" s="14" t="s">
        <v>123</v>
      </c>
      <c r="M72" s="54"/>
      <c r="N72" s="14" t="s">
        <v>123</v>
      </c>
      <c r="O72" s="31" t="s">
        <v>123</v>
      </c>
      <c r="P72" s="31" t="s">
        <v>123</v>
      </c>
      <c r="Q72" s="17" t="s">
        <v>123</v>
      </c>
      <c r="R72" s="38" t="s">
        <v>124</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125</v>
      </c>
      <c r="D73" s="16" t="s">
        <v>126</v>
      </c>
      <c r="E73" s="16">
        <v>3</v>
      </c>
      <c r="F73" s="15">
        <v>54.48</v>
      </c>
      <c r="G73" s="15">
        <v>48.67</v>
      </c>
      <c r="H73" s="15">
        <v>42.87</v>
      </c>
      <c r="I73" s="14"/>
      <c r="J73" s="15">
        <v>56.1</v>
      </c>
      <c r="K73" s="15">
        <v>67.7</v>
      </c>
      <c r="L73" s="15">
        <v>86.47</v>
      </c>
      <c r="M73" s="54"/>
      <c r="N73" s="15">
        <v>36.921733705999998</v>
      </c>
      <c r="O73" s="15">
        <v>252.63978352000001</v>
      </c>
      <c r="P73" s="15" t="s">
        <v>29</v>
      </c>
      <c r="Q73" s="16" t="s">
        <v>26</v>
      </c>
      <c r="R73" s="37" t="s">
        <v>587</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127</v>
      </c>
      <c r="D74" s="17" t="s">
        <v>128</v>
      </c>
      <c r="E74" s="17">
        <v>7</v>
      </c>
      <c r="F74" s="14">
        <v>14.52</v>
      </c>
      <c r="G74" s="14">
        <v>13.52</v>
      </c>
      <c r="H74" s="14">
        <v>12.52</v>
      </c>
      <c r="I74" s="14"/>
      <c r="J74" s="14">
        <v>16.63</v>
      </c>
      <c r="K74" s="14">
        <v>18.62</v>
      </c>
      <c r="L74" s="14">
        <v>21.84</v>
      </c>
      <c r="M74" s="54"/>
      <c r="N74" s="14">
        <v>64.020642998</v>
      </c>
      <c r="O74" s="31">
        <v>235.82323461000001</v>
      </c>
      <c r="P74" s="31" t="s">
        <v>29</v>
      </c>
      <c r="Q74" s="17" t="s">
        <v>29</v>
      </c>
      <c r="R74" s="38" t="s">
        <v>588</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129</v>
      </c>
      <c r="D75" s="16" t="s">
        <v>130</v>
      </c>
      <c r="E75" s="16">
        <v>4</v>
      </c>
      <c r="F75" s="15">
        <v>3.65</v>
      </c>
      <c r="G75" s="15">
        <v>2.9</v>
      </c>
      <c r="H75" s="15">
        <v>2.16</v>
      </c>
      <c r="I75" s="14"/>
      <c r="J75" s="15">
        <v>5.49</v>
      </c>
      <c r="K75" s="15">
        <v>6.97</v>
      </c>
      <c r="L75" s="15">
        <v>9.3699999999999992</v>
      </c>
      <c r="M75" s="54"/>
      <c r="N75" s="15">
        <v>57.405810062999997</v>
      </c>
      <c r="O75" s="15">
        <v>108.78082726000001</v>
      </c>
      <c r="P75" s="15" t="s">
        <v>26</v>
      </c>
      <c r="Q75" s="16" t="s">
        <v>29</v>
      </c>
      <c r="R75" s="37" t="s">
        <v>589</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131</v>
      </c>
      <c r="D76" s="17" t="s">
        <v>132</v>
      </c>
      <c r="E76" s="17">
        <v>6</v>
      </c>
      <c r="F76" s="14">
        <v>44.24</v>
      </c>
      <c r="G76" s="14">
        <v>41.02</v>
      </c>
      <c r="H76" s="14">
        <v>37.81</v>
      </c>
      <c r="I76" s="14"/>
      <c r="J76" s="14">
        <v>50.62</v>
      </c>
      <c r="K76" s="14">
        <v>57.04</v>
      </c>
      <c r="L76" s="14">
        <v>67.430000000000007</v>
      </c>
      <c r="M76" s="54"/>
      <c r="N76" s="14">
        <v>60.810004265000003</v>
      </c>
      <c r="O76" s="31">
        <v>66.431867738999998</v>
      </c>
      <c r="P76" s="31" t="s">
        <v>26</v>
      </c>
      <c r="Q76" s="17" t="s">
        <v>29</v>
      </c>
      <c r="R76" s="38" t="s">
        <v>590</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591</v>
      </c>
      <c r="D77" s="16" t="s">
        <v>592</v>
      </c>
      <c r="E77" s="16">
        <v>6</v>
      </c>
      <c r="F77" s="15">
        <v>4.43</v>
      </c>
      <c r="G77" s="15">
        <v>3.67</v>
      </c>
      <c r="H77" s="15">
        <v>2.92</v>
      </c>
      <c r="I77" s="14"/>
      <c r="J77" s="15">
        <v>5.82</v>
      </c>
      <c r="K77" s="15">
        <v>7.32</v>
      </c>
      <c r="L77" s="15">
        <v>9.75</v>
      </c>
      <c r="M77" s="54"/>
      <c r="N77" s="15">
        <v>68.412794289000004</v>
      </c>
      <c r="O77" s="15">
        <v>1.4399478696000001</v>
      </c>
      <c r="P77" s="15" t="s">
        <v>26</v>
      </c>
      <c r="Q77" s="16" t="s">
        <v>29</v>
      </c>
      <c r="R77" s="37" t="s">
        <v>593</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133</v>
      </c>
      <c r="D78" s="17" t="s">
        <v>134</v>
      </c>
      <c r="E78" s="17">
        <v>9</v>
      </c>
      <c r="F78" s="14">
        <v>5.89</v>
      </c>
      <c r="G78" s="14">
        <v>5.24</v>
      </c>
      <c r="H78" s="14">
        <v>4.59</v>
      </c>
      <c r="I78" s="14"/>
      <c r="J78" s="14">
        <v>6.17</v>
      </c>
      <c r="K78" s="14">
        <v>7.46</v>
      </c>
      <c r="L78" s="14">
        <v>9.5500000000000007</v>
      </c>
      <c r="M78" s="54"/>
      <c r="N78" s="14">
        <v>60.129557138000003</v>
      </c>
      <c r="O78" s="31">
        <v>39.407058129999996</v>
      </c>
      <c r="P78" s="31" t="s">
        <v>29</v>
      </c>
      <c r="Q78" s="17" t="s">
        <v>29</v>
      </c>
      <c r="R78" s="38" t="s">
        <v>594</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135</v>
      </c>
      <c r="D79" s="16" t="s">
        <v>136</v>
      </c>
      <c r="E79" s="16">
        <v>4</v>
      </c>
      <c r="F79" s="15">
        <v>31.86</v>
      </c>
      <c r="G79" s="15">
        <v>29.59</v>
      </c>
      <c r="H79" s="15">
        <v>27.33</v>
      </c>
      <c r="I79" s="14"/>
      <c r="J79" s="15">
        <v>35.22</v>
      </c>
      <c r="K79" s="15">
        <v>39.74</v>
      </c>
      <c r="L79" s="15">
        <v>47.06</v>
      </c>
      <c r="M79" s="54"/>
      <c r="N79" s="15">
        <v>56.853262817000001</v>
      </c>
      <c r="O79" s="15">
        <v>115.18319500000001</v>
      </c>
      <c r="P79" s="15" t="s">
        <v>26</v>
      </c>
      <c r="Q79" s="16" t="s">
        <v>29</v>
      </c>
      <c r="R79" s="37" t="s">
        <v>595</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137</v>
      </c>
      <c r="D80" s="17" t="s">
        <v>138</v>
      </c>
      <c r="E80" s="17">
        <v>6</v>
      </c>
      <c r="F80" s="14">
        <v>1.72</v>
      </c>
      <c r="G80" s="14">
        <v>1.25</v>
      </c>
      <c r="H80" s="14">
        <v>0.78</v>
      </c>
      <c r="I80" s="14"/>
      <c r="J80" s="14">
        <v>2.57</v>
      </c>
      <c r="K80" s="14">
        <v>3.5</v>
      </c>
      <c r="L80" s="14">
        <v>5.01</v>
      </c>
      <c r="M80" s="54"/>
      <c r="N80" s="14">
        <v>79.320596279</v>
      </c>
      <c r="O80" s="31">
        <v>21.086630652</v>
      </c>
      <c r="P80" s="31" t="s">
        <v>26</v>
      </c>
      <c r="Q80" s="17" t="s">
        <v>29</v>
      </c>
      <c r="R80" s="38" t="s">
        <v>596</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139</v>
      </c>
      <c r="D81" s="16" t="s">
        <v>140</v>
      </c>
      <c r="E81" s="16">
        <v>4</v>
      </c>
      <c r="F81" s="15">
        <v>24.09</v>
      </c>
      <c r="G81" s="15">
        <v>21.72</v>
      </c>
      <c r="H81" s="15">
        <v>19.350000000000001</v>
      </c>
      <c r="I81" s="14"/>
      <c r="J81" s="15">
        <v>27.42</v>
      </c>
      <c r="K81" s="15">
        <v>32.15</v>
      </c>
      <c r="L81" s="15">
        <v>39.81</v>
      </c>
      <c r="M81" s="54"/>
      <c r="N81" s="15">
        <v>69.574268411000006</v>
      </c>
      <c r="O81" s="15">
        <v>163.76377690999999</v>
      </c>
      <c r="P81" s="15" t="s">
        <v>26</v>
      </c>
      <c r="Q81" s="16" t="s">
        <v>29</v>
      </c>
      <c r="R81" s="37" t="s">
        <v>597</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139</v>
      </c>
      <c r="D82" s="17" t="s">
        <v>141</v>
      </c>
      <c r="E82" s="17">
        <v>4</v>
      </c>
      <c r="F82" s="14">
        <v>22.85</v>
      </c>
      <c r="G82" s="14">
        <v>20.79</v>
      </c>
      <c r="H82" s="14">
        <v>18.73</v>
      </c>
      <c r="I82" s="14"/>
      <c r="J82" s="14">
        <v>24.8</v>
      </c>
      <c r="K82" s="14">
        <v>28.91</v>
      </c>
      <c r="L82" s="14">
        <v>35.57</v>
      </c>
      <c r="M82" s="54"/>
      <c r="N82" s="14">
        <v>64.520747298000003</v>
      </c>
      <c r="O82" s="31">
        <v>10.742310521</v>
      </c>
      <c r="P82" s="31" t="s">
        <v>26</v>
      </c>
      <c r="Q82" s="17" t="s">
        <v>29</v>
      </c>
      <c r="R82" s="38" t="s">
        <v>598</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142</v>
      </c>
      <c r="D83" s="16" t="s">
        <v>143</v>
      </c>
      <c r="E83" s="16">
        <v>4</v>
      </c>
      <c r="F83" s="15">
        <v>2.6</v>
      </c>
      <c r="G83" s="15">
        <v>2.12</v>
      </c>
      <c r="H83" s="15">
        <v>1.64</v>
      </c>
      <c r="I83" s="14"/>
      <c r="J83" s="15">
        <v>3.55</v>
      </c>
      <c r="K83" s="15">
        <v>4.5</v>
      </c>
      <c r="L83" s="15">
        <v>6.05</v>
      </c>
      <c r="M83" s="54"/>
      <c r="N83" s="15">
        <v>54.688879108000002</v>
      </c>
      <c r="O83" s="15">
        <v>3.2874275216999997</v>
      </c>
      <c r="P83" s="15" t="s">
        <v>26</v>
      </c>
      <c r="Q83" s="16" t="s">
        <v>29</v>
      </c>
      <c r="R83" s="37" t="s">
        <v>599</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600</v>
      </c>
      <c r="D84" s="17" t="s">
        <v>601</v>
      </c>
      <c r="E84" s="17">
        <v>5</v>
      </c>
      <c r="F84" s="14">
        <v>112.42</v>
      </c>
      <c r="G84" s="14">
        <v>85.85</v>
      </c>
      <c r="H84" s="14">
        <v>59.28</v>
      </c>
      <c r="I84" s="14"/>
      <c r="J84" s="14">
        <v>120.88</v>
      </c>
      <c r="K84" s="14">
        <v>174.01</v>
      </c>
      <c r="L84" s="14">
        <v>259.99</v>
      </c>
      <c r="M84" s="54"/>
      <c r="N84" s="14">
        <v>40.417827684000002</v>
      </c>
      <c r="O84" s="31">
        <v>1.2365256161</v>
      </c>
      <c r="P84" s="31" t="s">
        <v>29</v>
      </c>
      <c r="Q84" s="17" t="s">
        <v>26</v>
      </c>
      <c r="R84" s="38" t="s">
        <v>602</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500</v>
      </c>
      <c r="D85" s="16" t="s">
        <v>501</v>
      </c>
      <c r="E85" s="16">
        <v>8</v>
      </c>
      <c r="F85" s="15">
        <v>91.8</v>
      </c>
      <c r="G85" s="15">
        <v>71.430000000000007</v>
      </c>
      <c r="H85" s="15">
        <v>51.07</v>
      </c>
      <c r="I85" s="14"/>
      <c r="J85" s="15">
        <v>106.1</v>
      </c>
      <c r="K85" s="15">
        <v>146.82</v>
      </c>
      <c r="L85" s="15">
        <v>212.73</v>
      </c>
      <c r="M85" s="54"/>
      <c r="N85" s="15">
        <v>55.580730991999999</v>
      </c>
      <c r="O85" s="15">
        <v>2.0718919896000001</v>
      </c>
      <c r="P85" s="15" t="s">
        <v>29</v>
      </c>
      <c r="Q85" s="16" t="s">
        <v>29</v>
      </c>
      <c r="R85" s="37" t="s">
        <v>603</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144</v>
      </c>
      <c r="D86" s="17" t="s">
        <v>145</v>
      </c>
      <c r="E86" s="17">
        <v>4</v>
      </c>
      <c r="F86" s="14">
        <v>18.149999999999999</v>
      </c>
      <c r="G86" s="14">
        <v>17.510000000000002</v>
      </c>
      <c r="H86" s="14">
        <v>16.88</v>
      </c>
      <c r="I86" s="14"/>
      <c r="J86" s="14">
        <v>18.71</v>
      </c>
      <c r="K86" s="14">
        <v>19.97</v>
      </c>
      <c r="L86" s="14">
        <v>22.01</v>
      </c>
      <c r="M86" s="54"/>
      <c r="N86" s="14">
        <v>40.282112445999999</v>
      </c>
      <c r="O86" s="31">
        <v>8.9724016956000003</v>
      </c>
      <c r="P86" s="31" t="s">
        <v>29</v>
      </c>
      <c r="Q86" s="17" t="s">
        <v>26</v>
      </c>
      <c r="R86" s="38" t="s">
        <v>604</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146</v>
      </c>
      <c r="D87" s="16" t="s">
        <v>147</v>
      </c>
      <c r="E87" s="16">
        <v>7</v>
      </c>
      <c r="F87" s="15">
        <v>5.0999999999999996</v>
      </c>
      <c r="G87" s="15">
        <v>4.66</v>
      </c>
      <c r="H87" s="15">
        <v>4.2300000000000004</v>
      </c>
      <c r="I87" s="14"/>
      <c r="J87" s="15">
        <v>5.93</v>
      </c>
      <c r="K87" s="15">
        <v>6.79</v>
      </c>
      <c r="L87" s="15">
        <v>8.19</v>
      </c>
      <c r="M87" s="54"/>
      <c r="N87" s="15">
        <v>56.145121379999999</v>
      </c>
      <c r="O87" s="15">
        <v>9.6014692609000001</v>
      </c>
      <c r="P87" s="15" t="s">
        <v>29</v>
      </c>
      <c r="Q87" s="16" t="s">
        <v>29</v>
      </c>
      <c r="R87" s="37" t="s">
        <v>605</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148</v>
      </c>
      <c r="D88" s="17" t="s">
        <v>149</v>
      </c>
      <c r="E88" s="17">
        <v>4</v>
      </c>
      <c r="F88" s="14">
        <v>12.02</v>
      </c>
      <c r="G88" s="14">
        <v>10.77</v>
      </c>
      <c r="H88" s="14">
        <v>9.5299999999999994</v>
      </c>
      <c r="I88" s="14"/>
      <c r="J88" s="14">
        <v>14.31</v>
      </c>
      <c r="K88" s="14">
        <v>16.79</v>
      </c>
      <c r="L88" s="14">
        <v>20.8</v>
      </c>
      <c r="M88" s="54"/>
      <c r="N88" s="14">
        <v>64.317208676000007</v>
      </c>
      <c r="O88" s="31">
        <v>8.5290398696</v>
      </c>
      <c r="P88" s="31" t="s">
        <v>26</v>
      </c>
      <c r="Q88" s="17" t="s">
        <v>29</v>
      </c>
      <c r="R88" s="38" t="s">
        <v>606</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150</v>
      </c>
      <c r="D89" s="16" t="s">
        <v>151</v>
      </c>
      <c r="E89" s="16">
        <v>1</v>
      </c>
      <c r="F89" s="15">
        <v>10.95</v>
      </c>
      <c r="G89" s="15">
        <v>9.61</v>
      </c>
      <c r="H89" s="15">
        <v>8.27</v>
      </c>
      <c r="I89" s="14"/>
      <c r="J89" s="15">
        <v>11.48</v>
      </c>
      <c r="K89" s="15">
        <v>14.15</v>
      </c>
      <c r="L89" s="15">
        <v>18.48</v>
      </c>
      <c r="M89" s="54"/>
      <c r="N89" s="15">
        <v>50.911552864999997</v>
      </c>
      <c r="O89" s="15">
        <v>94.316855957000001</v>
      </c>
      <c r="P89" s="15" t="s">
        <v>26</v>
      </c>
      <c r="Q89" s="16" t="s">
        <v>26</v>
      </c>
      <c r="R89" s="37" t="s">
        <v>607</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152</v>
      </c>
      <c r="D90" s="17" t="s">
        <v>153</v>
      </c>
      <c r="E90" s="17">
        <v>4</v>
      </c>
      <c r="F90" s="14">
        <v>6.93</v>
      </c>
      <c r="G90" s="14">
        <v>5.86</v>
      </c>
      <c r="H90" s="14">
        <v>4.79</v>
      </c>
      <c r="I90" s="14"/>
      <c r="J90" s="14">
        <v>9.2899999999999991</v>
      </c>
      <c r="K90" s="14">
        <v>11.42</v>
      </c>
      <c r="L90" s="14">
        <v>14.87</v>
      </c>
      <c r="M90" s="54"/>
      <c r="N90" s="14">
        <v>64.309989145000003</v>
      </c>
      <c r="O90" s="31">
        <v>35.77887913</v>
      </c>
      <c r="P90" s="31" t="s">
        <v>26</v>
      </c>
      <c r="Q90" s="17" t="s">
        <v>29</v>
      </c>
      <c r="R90" s="38" t="s">
        <v>608</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154</v>
      </c>
      <c r="D91" s="16" t="s">
        <v>155</v>
      </c>
      <c r="E91" s="16">
        <v>4</v>
      </c>
      <c r="F91" s="15">
        <v>203.1</v>
      </c>
      <c r="G91" s="15">
        <v>177.95</v>
      </c>
      <c r="H91" s="15">
        <v>152.81</v>
      </c>
      <c r="I91" s="14"/>
      <c r="J91" s="15">
        <v>212.7</v>
      </c>
      <c r="K91" s="15">
        <v>262.98</v>
      </c>
      <c r="L91" s="15">
        <v>344.34</v>
      </c>
      <c r="M91" s="54"/>
      <c r="N91" s="15">
        <v>43.210939979000003</v>
      </c>
      <c r="O91" s="15">
        <v>11.066604152</v>
      </c>
      <c r="P91" s="15" t="s">
        <v>29</v>
      </c>
      <c r="Q91" s="16" t="s">
        <v>26</v>
      </c>
      <c r="R91" s="37" t="s">
        <v>609</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156</v>
      </c>
      <c r="D92" s="17" t="s">
        <v>157</v>
      </c>
      <c r="E92" s="17">
        <v>4</v>
      </c>
      <c r="F92" s="14">
        <v>150</v>
      </c>
      <c r="G92" s="14" t="s">
        <v>123</v>
      </c>
      <c r="H92" s="14" t="s">
        <v>123</v>
      </c>
      <c r="I92" s="14"/>
      <c r="J92" s="14" t="s">
        <v>123</v>
      </c>
      <c r="K92" s="14" t="s">
        <v>123</v>
      </c>
      <c r="L92" s="14" t="s">
        <v>123</v>
      </c>
      <c r="M92" s="54"/>
      <c r="N92" s="14">
        <v>94.064508982000007</v>
      </c>
      <c r="O92" s="31">
        <v>1.0764285713999999</v>
      </c>
      <c r="P92" s="31" t="s">
        <v>26</v>
      </c>
      <c r="Q92" s="17" t="s">
        <v>29</v>
      </c>
      <c r="R92" s="38" t="s">
        <v>123</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158</v>
      </c>
      <c r="D93" s="16" t="s">
        <v>159</v>
      </c>
      <c r="E93" s="16">
        <v>9</v>
      </c>
      <c r="F93" s="15">
        <v>96.21</v>
      </c>
      <c r="G93" s="15">
        <v>85.4</v>
      </c>
      <c r="H93" s="15">
        <v>74.599999999999994</v>
      </c>
      <c r="I93" s="14"/>
      <c r="J93" s="15">
        <v>102.79</v>
      </c>
      <c r="K93" s="15">
        <v>124.39</v>
      </c>
      <c r="L93" s="15">
        <v>159.34</v>
      </c>
      <c r="M93" s="54"/>
      <c r="N93" s="15">
        <v>56.803858611999999</v>
      </c>
      <c r="O93" s="15">
        <v>524.86855039</v>
      </c>
      <c r="P93" s="15" t="s">
        <v>29</v>
      </c>
      <c r="Q93" s="16" t="s">
        <v>29</v>
      </c>
      <c r="R93" s="37" t="s">
        <v>610</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160</v>
      </c>
      <c r="D94" s="17" t="s">
        <v>161</v>
      </c>
      <c r="E94" s="17">
        <v>7</v>
      </c>
      <c r="F94" s="14">
        <v>47.09</v>
      </c>
      <c r="G94" s="14">
        <v>42.96</v>
      </c>
      <c r="H94" s="14">
        <v>38.840000000000003</v>
      </c>
      <c r="I94" s="14"/>
      <c r="J94" s="14">
        <v>55.72</v>
      </c>
      <c r="K94" s="14">
        <v>63.96</v>
      </c>
      <c r="L94" s="14">
        <v>77.3</v>
      </c>
      <c r="M94" s="54"/>
      <c r="N94" s="14">
        <v>64.148488473</v>
      </c>
      <c r="O94" s="31">
        <v>186.02890557000001</v>
      </c>
      <c r="P94" s="31" t="s">
        <v>26</v>
      </c>
      <c r="Q94" s="17" t="s">
        <v>29</v>
      </c>
      <c r="R94" s="38" t="s">
        <v>611</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162</v>
      </c>
      <c r="D95" s="16" t="s">
        <v>163</v>
      </c>
      <c r="E95" s="16">
        <v>7</v>
      </c>
      <c r="F95" s="15">
        <v>26.21</v>
      </c>
      <c r="G95" s="15">
        <v>24.85</v>
      </c>
      <c r="H95" s="15">
        <v>23.49</v>
      </c>
      <c r="I95" s="14"/>
      <c r="J95" s="15">
        <v>27.95</v>
      </c>
      <c r="K95" s="15">
        <v>30.66</v>
      </c>
      <c r="L95" s="15">
        <v>35.049999999999997</v>
      </c>
      <c r="M95" s="54"/>
      <c r="N95" s="15">
        <v>62.318777877999999</v>
      </c>
      <c r="O95" s="15">
        <v>259.22970056999998</v>
      </c>
      <c r="P95" s="15" t="s">
        <v>29</v>
      </c>
      <c r="Q95" s="16" t="s">
        <v>29</v>
      </c>
      <c r="R95" s="37" t="s">
        <v>612</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164</v>
      </c>
      <c r="D96" s="17" t="s">
        <v>165</v>
      </c>
      <c r="E96" s="17">
        <v>4</v>
      </c>
      <c r="F96" s="14">
        <v>28.71</v>
      </c>
      <c r="G96" s="14">
        <v>25.77</v>
      </c>
      <c r="H96" s="14">
        <v>22.83</v>
      </c>
      <c r="I96" s="14"/>
      <c r="J96" s="14">
        <v>36.29</v>
      </c>
      <c r="K96" s="14">
        <v>42.16</v>
      </c>
      <c r="L96" s="14">
        <v>51.65</v>
      </c>
      <c r="M96" s="54"/>
      <c r="N96" s="14">
        <v>60.022598711000001</v>
      </c>
      <c r="O96" s="31">
        <v>124.19287817</v>
      </c>
      <c r="P96" s="31" t="s">
        <v>26</v>
      </c>
      <c r="Q96" s="17" t="s">
        <v>29</v>
      </c>
      <c r="R96" s="38" t="s">
        <v>613</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166</v>
      </c>
      <c r="D97" s="16" t="s">
        <v>167</v>
      </c>
      <c r="E97" s="16">
        <v>4</v>
      </c>
      <c r="F97" s="15">
        <v>36.72</v>
      </c>
      <c r="G97" s="15">
        <v>33.369999999999997</v>
      </c>
      <c r="H97" s="15">
        <v>30.02</v>
      </c>
      <c r="I97" s="14"/>
      <c r="J97" s="15">
        <v>44.44</v>
      </c>
      <c r="K97" s="15">
        <v>51.13</v>
      </c>
      <c r="L97" s="15">
        <v>61.96</v>
      </c>
      <c r="M97" s="54"/>
      <c r="N97" s="15">
        <v>55.277580905999997</v>
      </c>
      <c r="O97" s="15">
        <v>374.69681242999997</v>
      </c>
      <c r="P97" s="15" t="s">
        <v>26</v>
      </c>
      <c r="Q97" s="16" t="s">
        <v>29</v>
      </c>
      <c r="R97" s="37" t="s">
        <v>614</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502</v>
      </c>
      <c r="D98" s="17" t="s">
        <v>503</v>
      </c>
      <c r="E98" s="17">
        <v>4</v>
      </c>
      <c r="F98" s="14">
        <v>20.96</v>
      </c>
      <c r="G98" s="14">
        <v>18.170000000000002</v>
      </c>
      <c r="H98" s="14">
        <v>15.39</v>
      </c>
      <c r="I98" s="14"/>
      <c r="J98" s="14">
        <v>21.96</v>
      </c>
      <c r="K98" s="14">
        <v>27.52</v>
      </c>
      <c r="L98" s="14">
        <v>36.520000000000003</v>
      </c>
      <c r="M98" s="54"/>
      <c r="N98" s="14">
        <v>50.190617887999998</v>
      </c>
      <c r="O98" s="31">
        <v>1.6069444347999999</v>
      </c>
      <c r="P98" s="31" t="s">
        <v>29</v>
      </c>
      <c r="Q98" s="17" t="s">
        <v>26</v>
      </c>
      <c r="R98" s="38" t="s">
        <v>615</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168</v>
      </c>
      <c r="D99" s="16" t="s">
        <v>169</v>
      </c>
      <c r="E99" s="16">
        <v>4</v>
      </c>
      <c r="F99" s="15">
        <v>4.4800000000000004</v>
      </c>
      <c r="G99" s="15">
        <v>3.69</v>
      </c>
      <c r="H99" s="15">
        <v>2.91</v>
      </c>
      <c r="I99" s="14"/>
      <c r="J99" s="15">
        <v>6.64</v>
      </c>
      <c r="K99" s="15">
        <v>8.1999999999999993</v>
      </c>
      <c r="L99" s="15">
        <v>10.73</v>
      </c>
      <c r="M99" s="54"/>
      <c r="N99" s="15">
        <v>53.112133257000004</v>
      </c>
      <c r="O99" s="15">
        <v>4.2354015652000001</v>
      </c>
      <c r="P99" s="15" t="s">
        <v>26</v>
      </c>
      <c r="Q99" s="16" t="s">
        <v>29</v>
      </c>
      <c r="R99" s="37" t="s">
        <v>616</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170</v>
      </c>
      <c r="D100" s="17" t="s">
        <v>171</v>
      </c>
      <c r="E100" s="17">
        <v>4</v>
      </c>
      <c r="F100" s="14">
        <v>11.5</v>
      </c>
      <c r="G100" s="14">
        <v>9.81</v>
      </c>
      <c r="H100" s="14">
        <v>8.1300000000000008</v>
      </c>
      <c r="I100" s="14"/>
      <c r="J100" s="14">
        <v>15.52</v>
      </c>
      <c r="K100" s="14">
        <v>18.88</v>
      </c>
      <c r="L100" s="14">
        <v>24.33</v>
      </c>
      <c r="M100" s="54"/>
      <c r="N100" s="14">
        <v>60.410326677999997</v>
      </c>
      <c r="O100" s="31">
        <v>26.718285087000002</v>
      </c>
      <c r="P100" s="31" t="s">
        <v>26</v>
      </c>
      <c r="Q100" s="17" t="s">
        <v>29</v>
      </c>
      <c r="R100" s="38" t="s">
        <v>617</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172</v>
      </c>
      <c r="D101" s="16" t="s">
        <v>173</v>
      </c>
      <c r="E101" s="16">
        <v>3</v>
      </c>
      <c r="F101" s="15">
        <v>5.14</v>
      </c>
      <c r="G101" s="15">
        <v>4.05</v>
      </c>
      <c r="H101" s="15">
        <v>2.96</v>
      </c>
      <c r="I101" s="14"/>
      <c r="J101" s="15">
        <v>5.33</v>
      </c>
      <c r="K101" s="15">
        <v>7.5</v>
      </c>
      <c r="L101" s="15">
        <v>11.02</v>
      </c>
      <c r="M101" s="54"/>
      <c r="N101" s="15">
        <v>47.700433855</v>
      </c>
      <c r="O101" s="15">
        <v>6.6041453478000003</v>
      </c>
      <c r="P101" s="15" t="s">
        <v>26</v>
      </c>
      <c r="Q101" s="16" t="s">
        <v>26</v>
      </c>
      <c r="R101" s="37" t="s">
        <v>618</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174</v>
      </c>
      <c r="D102" s="17" t="s">
        <v>175</v>
      </c>
      <c r="E102" s="17">
        <v>9</v>
      </c>
      <c r="F102" s="14">
        <v>18.350000000000001</v>
      </c>
      <c r="G102" s="14">
        <v>16.71</v>
      </c>
      <c r="H102" s="14">
        <v>15.07</v>
      </c>
      <c r="I102" s="14"/>
      <c r="J102" s="14">
        <v>19.3</v>
      </c>
      <c r="K102" s="14">
        <v>22.57</v>
      </c>
      <c r="L102" s="14">
        <v>27.88</v>
      </c>
      <c r="M102" s="54"/>
      <c r="N102" s="14">
        <v>70.571360318999993</v>
      </c>
      <c r="O102" s="31">
        <v>74.850045217000002</v>
      </c>
      <c r="P102" s="31" t="s">
        <v>29</v>
      </c>
      <c r="Q102" s="17" t="s">
        <v>29</v>
      </c>
      <c r="R102" s="38" t="s">
        <v>619</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176</v>
      </c>
      <c r="D103" s="16" t="s">
        <v>177</v>
      </c>
      <c r="E103" s="16">
        <v>7</v>
      </c>
      <c r="F103" s="15">
        <v>22.93</v>
      </c>
      <c r="G103" s="15">
        <v>21.42</v>
      </c>
      <c r="H103" s="15">
        <v>19.91</v>
      </c>
      <c r="I103" s="14"/>
      <c r="J103" s="15">
        <v>23.76</v>
      </c>
      <c r="K103" s="15">
        <v>26.77</v>
      </c>
      <c r="L103" s="15">
        <v>31.65</v>
      </c>
      <c r="M103" s="54"/>
      <c r="N103" s="15">
        <v>70.734852339</v>
      </c>
      <c r="O103" s="15">
        <v>4.9154756521999996</v>
      </c>
      <c r="P103" s="15" t="s">
        <v>29</v>
      </c>
      <c r="Q103" s="16" t="s">
        <v>29</v>
      </c>
      <c r="R103" s="37" t="s">
        <v>620</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178</v>
      </c>
      <c r="D104" s="17" t="s">
        <v>179</v>
      </c>
      <c r="E104" s="17">
        <v>5</v>
      </c>
      <c r="F104" s="14">
        <v>22.47</v>
      </c>
      <c r="G104" s="14">
        <v>20.64</v>
      </c>
      <c r="H104" s="14">
        <v>18.82</v>
      </c>
      <c r="I104" s="14"/>
      <c r="J104" s="14">
        <v>22.99</v>
      </c>
      <c r="K104" s="14">
        <v>26.63</v>
      </c>
      <c r="L104" s="14">
        <v>32.520000000000003</v>
      </c>
      <c r="M104" s="54"/>
      <c r="N104" s="14">
        <v>41.340207128000003</v>
      </c>
      <c r="O104" s="31">
        <v>265.77870770000004</v>
      </c>
      <c r="P104" s="31" t="s">
        <v>29</v>
      </c>
      <c r="Q104" s="17" t="s">
        <v>26</v>
      </c>
      <c r="R104" s="38" t="s">
        <v>621</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180</v>
      </c>
      <c r="D105" s="16" t="s">
        <v>181</v>
      </c>
      <c r="E105" s="16">
        <v>6</v>
      </c>
      <c r="F105" s="15">
        <v>9.82</v>
      </c>
      <c r="G105" s="15">
        <v>9.0399999999999991</v>
      </c>
      <c r="H105" s="15">
        <v>8.27</v>
      </c>
      <c r="I105" s="14"/>
      <c r="J105" s="15">
        <v>9.9700000000000006</v>
      </c>
      <c r="K105" s="15">
        <v>11.51</v>
      </c>
      <c r="L105" s="15">
        <v>14</v>
      </c>
      <c r="M105" s="54"/>
      <c r="N105" s="15">
        <v>34.980513856999998</v>
      </c>
      <c r="O105" s="15">
        <v>105.89659033999999</v>
      </c>
      <c r="P105" s="15" t="s">
        <v>29</v>
      </c>
      <c r="Q105" s="16" t="s">
        <v>26</v>
      </c>
      <c r="R105" s="37" t="s">
        <v>622</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182</v>
      </c>
      <c r="D106" s="17" t="s">
        <v>183</v>
      </c>
      <c r="E106" s="17">
        <v>4</v>
      </c>
      <c r="F106" s="14">
        <v>12.34</v>
      </c>
      <c r="G106" s="14">
        <v>10.77</v>
      </c>
      <c r="H106" s="14">
        <v>9.1999999999999993</v>
      </c>
      <c r="I106" s="14"/>
      <c r="J106" s="14">
        <v>15.93</v>
      </c>
      <c r="K106" s="14">
        <v>19.059999999999999</v>
      </c>
      <c r="L106" s="14">
        <v>24.13</v>
      </c>
      <c r="M106" s="54"/>
      <c r="N106" s="14">
        <v>72.113545217999999</v>
      </c>
      <c r="O106" s="31">
        <v>40.542221695999999</v>
      </c>
      <c r="P106" s="31" t="s">
        <v>26</v>
      </c>
      <c r="Q106" s="17" t="s">
        <v>29</v>
      </c>
      <c r="R106" s="38" t="s">
        <v>623</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184</v>
      </c>
      <c r="D107" s="16" t="s">
        <v>185</v>
      </c>
      <c r="E107" s="16">
        <v>0</v>
      </c>
      <c r="F107" s="15">
        <v>3.48</v>
      </c>
      <c r="G107" s="15">
        <v>3.11</v>
      </c>
      <c r="H107" s="15">
        <v>2.74</v>
      </c>
      <c r="I107" s="14"/>
      <c r="J107" s="15">
        <v>3.55</v>
      </c>
      <c r="K107" s="15">
        <v>4.28</v>
      </c>
      <c r="L107" s="15">
        <v>5.46</v>
      </c>
      <c r="M107" s="54"/>
      <c r="N107" s="15">
        <v>44.919601991</v>
      </c>
      <c r="O107" s="15">
        <v>12.211068869</v>
      </c>
      <c r="P107" s="15" t="s">
        <v>26</v>
      </c>
      <c r="Q107" s="16" t="s">
        <v>26</v>
      </c>
      <c r="R107" s="37" t="s">
        <v>624</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186</v>
      </c>
      <c r="D108" s="17" t="s">
        <v>187</v>
      </c>
      <c r="E108" s="17">
        <v>7</v>
      </c>
      <c r="F108" s="14">
        <v>4.59</v>
      </c>
      <c r="G108" s="14">
        <v>4.1500000000000004</v>
      </c>
      <c r="H108" s="14">
        <v>3.71</v>
      </c>
      <c r="I108" s="14"/>
      <c r="J108" s="14">
        <v>4.8499999999999996</v>
      </c>
      <c r="K108" s="14">
        <v>5.72</v>
      </c>
      <c r="L108" s="14">
        <v>7.14</v>
      </c>
      <c r="M108" s="54"/>
      <c r="N108" s="14">
        <v>78.881042996000005</v>
      </c>
      <c r="O108" s="31">
        <v>25.000784304</v>
      </c>
      <c r="P108" s="31" t="s">
        <v>29</v>
      </c>
      <c r="Q108" s="17" t="s">
        <v>29</v>
      </c>
      <c r="R108" s="38" t="s">
        <v>625</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188</v>
      </c>
      <c r="D109" s="16" t="s">
        <v>189</v>
      </c>
      <c r="E109" s="16">
        <v>0</v>
      </c>
      <c r="F109" s="15">
        <v>8.31</v>
      </c>
      <c r="G109" s="15">
        <v>7.02</v>
      </c>
      <c r="H109" s="15">
        <v>5.74</v>
      </c>
      <c r="I109" s="14"/>
      <c r="J109" s="15">
        <v>8.59</v>
      </c>
      <c r="K109" s="15">
        <v>11.15</v>
      </c>
      <c r="L109" s="15">
        <v>15.31</v>
      </c>
      <c r="M109" s="54"/>
      <c r="N109" s="15">
        <v>38.954755188</v>
      </c>
      <c r="O109" s="15">
        <v>18.901403434999999</v>
      </c>
      <c r="P109" s="15" t="s">
        <v>26</v>
      </c>
      <c r="Q109" s="16" t="s">
        <v>26</v>
      </c>
      <c r="R109" s="37" t="s">
        <v>626</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190</v>
      </c>
      <c r="D110" s="17" t="s">
        <v>191</v>
      </c>
      <c r="E110" s="17">
        <v>0</v>
      </c>
      <c r="F110" s="14" t="s">
        <v>123</v>
      </c>
      <c r="G110" s="14" t="s">
        <v>123</v>
      </c>
      <c r="H110" s="14" t="s">
        <v>123</v>
      </c>
      <c r="I110" s="14"/>
      <c r="J110" s="14" t="s">
        <v>123</v>
      </c>
      <c r="K110" s="14" t="s">
        <v>123</v>
      </c>
      <c r="L110" s="14" t="s">
        <v>123</v>
      </c>
      <c r="M110" s="54"/>
      <c r="N110" s="14" t="s">
        <v>123</v>
      </c>
      <c r="O110" s="31" t="s">
        <v>123</v>
      </c>
      <c r="P110" s="31" t="s">
        <v>123</v>
      </c>
      <c r="Q110" s="17" t="s">
        <v>123</v>
      </c>
      <c r="R110" s="38" t="s">
        <v>124</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627</v>
      </c>
      <c r="D111" s="16" t="s">
        <v>628</v>
      </c>
      <c r="E111" s="16">
        <v>7</v>
      </c>
      <c r="F111" s="15">
        <v>2.41</v>
      </c>
      <c r="G111" s="15">
        <v>1.92</v>
      </c>
      <c r="H111" s="15">
        <v>1.43</v>
      </c>
      <c r="I111" s="14"/>
      <c r="J111" s="15">
        <v>3.53</v>
      </c>
      <c r="K111" s="15">
        <v>4.5</v>
      </c>
      <c r="L111" s="15">
        <v>6.07</v>
      </c>
      <c r="M111" s="54"/>
      <c r="N111" s="15">
        <v>82.070548622999993</v>
      </c>
      <c r="O111" s="15">
        <v>1.0562433043000001</v>
      </c>
      <c r="P111" s="15" t="s">
        <v>26</v>
      </c>
      <c r="Q111" s="16" t="s">
        <v>29</v>
      </c>
      <c r="R111" s="37" t="s">
        <v>629</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465</v>
      </c>
      <c r="D112" s="17" t="s">
        <v>466</v>
      </c>
      <c r="E112" s="17">
        <v>6</v>
      </c>
      <c r="F112" s="14">
        <v>3.45</v>
      </c>
      <c r="G112" s="14">
        <v>3.19</v>
      </c>
      <c r="H112" s="14">
        <v>2.94</v>
      </c>
      <c r="I112" s="14"/>
      <c r="J112" s="14">
        <v>3.72</v>
      </c>
      <c r="K112" s="14">
        <v>4.22</v>
      </c>
      <c r="L112" s="14">
        <v>5.03</v>
      </c>
      <c r="M112" s="54"/>
      <c r="N112" s="14">
        <v>71.536316460999998</v>
      </c>
      <c r="O112" s="31">
        <v>5.1716385652000003</v>
      </c>
      <c r="P112" s="31" t="s">
        <v>26</v>
      </c>
      <c r="Q112" s="17" t="s">
        <v>29</v>
      </c>
      <c r="R112" s="38" t="s">
        <v>630</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192</v>
      </c>
      <c r="D113" s="16" t="s">
        <v>193</v>
      </c>
      <c r="E113" s="16">
        <v>6</v>
      </c>
      <c r="F113" s="15">
        <v>21.84</v>
      </c>
      <c r="G113" s="15">
        <v>20.64</v>
      </c>
      <c r="H113" s="15">
        <v>19.440000000000001</v>
      </c>
      <c r="I113" s="14"/>
      <c r="J113" s="15">
        <v>23.5</v>
      </c>
      <c r="K113" s="15">
        <v>25.89</v>
      </c>
      <c r="L113" s="15">
        <v>29.76</v>
      </c>
      <c r="M113" s="54"/>
      <c r="N113" s="15">
        <v>65.089233692999997</v>
      </c>
      <c r="O113" s="15">
        <v>61.818276390999998</v>
      </c>
      <c r="P113" s="15" t="s">
        <v>26</v>
      </c>
      <c r="Q113" s="16" t="s">
        <v>29</v>
      </c>
      <c r="R113" s="37" t="s">
        <v>631</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194</v>
      </c>
      <c r="D114" s="17" t="s">
        <v>195</v>
      </c>
      <c r="E114" s="17">
        <v>6</v>
      </c>
      <c r="F114" s="14">
        <v>24.24</v>
      </c>
      <c r="G114" s="14">
        <v>22.09</v>
      </c>
      <c r="H114" s="14">
        <v>19.95</v>
      </c>
      <c r="I114" s="14"/>
      <c r="J114" s="14">
        <v>29.5</v>
      </c>
      <c r="K114" s="14">
        <v>33.78</v>
      </c>
      <c r="L114" s="14">
        <v>40.71</v>
      </c>
      <c r="M114" s="54"/>
      <c r="N114" s="14">
        <v>57.528421219000002</v>
      </c>
      <c r="O114" s="31">
        <v>52.642624477999995</v>
      </c>
      <c r="P114" s="31" t="s">
        <v>26</v>
      </c>
      <c r="Q114" s="17" t="s">
        <v>29</v>
      </c>
      <c r="R114" s="38" t="s">
        <v>632</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196</v>
      </c>
      <c r="D115" s="16" t="s">
        <v>197</v>
      </c>
      <c r="E115" s="16">
        <v>5</v>
      </c>
      <c r="F115" s="15">
        <v>73.680000000000007</v>
      </c>
      <c r="G115" s="15">
        <v>52.5</v>
      </c>
      <c r="H115" s="15">
        <v>31.33</v>
      </c>
      <c r="I115" s="14"/>
      <c r="J115" s="15">
        <v>75.930000000000007</v>
      </c>
      <c r="K115" s="15">
        <v>118.27</v>
      </c>
      <c r="L115" s="15">
        <v>186.79</v>
      </c>
      <c r="M115" s="54"/>
      <c r="N115" s="15">
        <v>33.415731409999999</v>
      </c>
      <c r="O115" s="15">
        <v>31.853389112000002</v>
      </c>
      <c r="P115" s="15" t="s">
        <v>29</v>
      </c>
      <c r="Q115" s="16" t="s">
        <v>26</v>
      </c>
      <c r="R115" s="37" t="s">
        <v>633</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198</v>
      </c>
      <c r="D116" s="17" t="s">
        <v>199</v>
      </c>
      <c r="E116" s="17">
        <v>9</v>
      </c>
      <c r="F116" s="14">
        <v>14.06</v>
      </c>
      <c r="G116" s="14">
        <v>12.96</v>
      </c>
      <c r="H116" s="14">
        <v>11.87</v>
      </c>
      <c r="I116" s="14"/>
      <c r="J116" s="14">
        <v>15.65</v>
      </c>
      <c r="K116" s="14">
        <v>17.829999999999998</v>
      </c>
      <c r="L116" s="14">
        <v>21.37</v>
      </c>
      <c r="M116" s="54"/>
      <c r="N116" s="14">
        <v>55.745343071999997</v>
      </c>
      <c r="O116" s="31">
        <v>22.406809174000003</v>
      </c>
      <c r="P116" s="31" t="s">
        <v>29</v>
      </c>
      <c r="Q116" s="17" t="s">
        <v>29</v>
      </c>
      <c r="R116" s="38" t="s">
        <v>634</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200</v>
      </c>
      <c r="D117" s="16" t="s">
        <v>201</v>
      </c>
      <c r="E117" s="16">
        <v>4</v>
      </c>
      <c r="F117" s="15">
        <v>28.25</v>
      </c>
      <c r="G117" s="15">
        <v>23.55</v>
      </c>
      <c r="H117" s="15">
        <v>18.850000000000001</v>
      </c>
      <c r="I117" s="14"/>
      <c r="J117" s="15">
        <v>41.14</v>
      </c>
      <c r="K117" s="15">
        <v>50.53</v>
      </c>
      <c r="L117" s="15">
        <v>65.739999999999995</v>
      </c>
      <c r="M117" s="54"/>
      <c r="N117" s="15">
        <v>54.365913655</v>
      </c>
      <c r="O117" s="15">
        <v>67.730360048999998</v>
      </c>
      <c r="P117" s="15" t="s">
        <v>26</v>
      </c>
      <c r="Q117" s="16" t="s">
        <v>29</v>
      </c>
      <c r="R117" s="37" t="s">
        <v>635</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202</v>
      </c>
      <c r="D118" s="17" t="s">
        <v>203</v>
      </c>
      <c r="E118" s="17">
        <v>1</v>
      </c>
      <c r="F118" s="14">
        <v>9.07</v>
      </c>
      <c r="G118" s="14">
        <v>8.5</v>
      </c>
      <c r="H118" s="14">
        <v>7.93</v>
      </c>
      <c r="I118" s="14"/>
      <c r="J118" s="14">
        <v>9.2899999999999991</v>
      </c>
      <c r="K118" s="14">
        <v>10.42</v>
      </c>
      <c r="L118" s="14">
        <v>12.25</v>
      </c>
      <c r="M118" s="54"/>
      <c r="N118" s="14">
        <v>46.100197428000001</v>
      </c>
      <c r="O118" s="31">
        <v>7.5873051738999999</v>
      </c>
      <c r="P118" s="31" t="s">
        <v>26</v>
      </c>
      <c r="Q118" s="17" t="s">
        <v>26</v>
      </c>
      <c r="R118" s="38" t="s">
        <v>636</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204</v>
      </c>
      <c r="D119" s="16" t="s">
        <v>205</v>
      </c>
      <c r="E119" s="16">
        <v>0</v>
      </c>
      <c r="F119" s="15">
        <v>7.7</v>
      </c>
      <c r="G119" s="15">
        <v>7.36</v>
      </c>
      <c r="H119" s="15">
        <v>7.02</v>
      </c>
      <c r="I119" s="14"/>
      <c r="J119" s="15">
        <v>7.85</v>
      </c>
      <c r="K119" s="15">
        <v>8.52</v>
      </c>
      <c r="L119" s="15">
        <v>9.6</v>
      </c>
      <c r="M119" s="54"/>
      <c r="N119" s="15">
        <v>39.981070891999998</v>
      </c>
      <c r="O119" s="15">
        <v>4.4653283912999999</v>
      </c>
      <c r="P119" s="15" t="s">
        <v>26</v>
      </c>
      <c r="Q119" s="16" t="s">
        <v>26</v>
      </c>
      <c r="R119" s="37" t="s">
        <v>637</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206</v>
      </c>
      <c r="D120" s="17" t="s">
        <v>207</v>
      </c>
      <c r="E120" s="17">
        <v>10</v>
      </c>
      <c r="F120" s="14">
        <v>52.94</v>
      </c>
      <c r="G120" s="14">
        <v>50.04</v>
      </c>
      <c r="H120" s="14">
        <v>47.14</v>
      </c>
      <c r="I120" s="14"/>
      <c r="J120" s="14">
        <v>58.02</v>
      </c>
      <c r="K120" s="14">
        <v>63.81</v>
      </c>
      <c r="L120" s="14">
        <v>73.19</v>
      </c>
      <c r="M120" s="54"/>
      <c r="N120" s="14">
        <v>61.361168292999999</v>
      </c>
      <c r="O120" s="31">
        <v>31.985103173999999</v>
      </c>
      <c r="P120" s="31" t="s">
        <v>29</v>
      </c>
      <c r="Q120" s="17" t="s">
        <v>29</v>
      </c>
      <c r="R120" s="38" t="s">
        <v>638</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208</v>
      </c>
      <c r="D121" s="16" t="s">
        <v>209</v>
      </c>
      <c r="E121" s="16">
        <v>6</v>
      </c>
      <c r="F121" s="15">
        <v>26.4</v>
      </c>
      <c r="G121" s="15">
        <v>24.66</v>
      </c>
      <c r="H121" s="15">
        <v>22.93</v>
      </c>
      <c r="I121" s="14"/>
      <c r="J121" s="15">
        <v>30.73</v>
      </c>
      <c r="K121" s="15">
        <v>34.19</v>
      </c>
      <c r="L121" s="15">
        <v>39.799999999999997</v>
      </c>
      <c r="M121" s="54"/>
      <c r="N121" s="15">
        <v>62.833134510000001</v>
      </c>
      <c r="O121" s="15">
        <v>80.633280696</v>
      </c>
      <c r="P121" s="15" t="s">
        <v>26</v>
      </c>
      <c r="Q121" s="16" t="s">
        <v>29</v>
      </c>
      <c r="R121" s="37" t="s">
        <v>639</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210</v>
      </c>
      <c r="D122" s="17" t="s">
        <v>460</v>
      </c>
      <c r="E122" s="17">
        <v>7</v>
      </c>
      <c r="F122" s="14">
        <v>13.21</v>
      </c>
      <c r="G122" s="14">
        <v>12.64</v>
      </c>
      <c r="H122" s="14">
        <v>12.07</v>
      </c>
      <c r="I122" s="14"/>
      <c r="J122" s="14">
        <v>14.24</v>
      </c>
      <c r="K122" s="14">
        <v>15.37</v>
      </c>
      <c r="L122" s="14">
        <v>17.21</v>
      </c>
      <c r="M122" s="54"/>
      <c r="N122" s="14">
        <v>55.916275923999997</v>
      </c>
      <c r="O122" s="31">
        <v>1.7092486087000001</v>
      </c>
      <c r="P122" s="31" t="s">
        <v>29</v>
      </c>
      <c r="Q122" s="17" t="s">
        <v>29</v>
      </c>
      <c r="R122" s="38" t="s">
        <v>640</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210</v>
      </c>
      <c r="D123" s="16" t="s">
        <v>211</v>
      </c>
      <c r="E123" s="16">
        <v>7</v>
      </c>
      <c r="F123" s="15">
        <v>12.85</v>
      </c>
      <c r="G123" s="15">
        <v>12.19</v>
      </c>
      <c r="H123" s="15">
        <v>11.53</v>
      </c>
      <c r="I123" s="14"/>
      <c r="J123" s="15">
        <v>13.08</v>
      </c>
      <c r="K123" s="15">
        <v>14.39</v>
      </c>
      <c r="L123" s="15">
        <v>16.52</v>
      </c>
      <c r="M123" s="54"/>
      <c r="N123" s="15">
        <v>53.946272325000002</v>
      </c>
      <c r="O123" s="15">
        <v>279.70530096000005</v>
      </c>
      <c r="P123" s="15" t="s">
        <v>29</v>
      </c>
      <c r="Q123" s="16" t="s">
        <v>26</v>
      </c>
      <c r="R123" s="37" t="s">
        <v>641</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212</v>
      </c>
      <c r="D124" s="17" t="s">
        <v>213</v>
      </c>
      <c r="E124" s="17">
        <v>4</v>
      </c>
      <c r="F124" s="14">
        <v>42.53</v>
      </c>
      <c r="G124" s="14">
        <v>40.07</v>
      </c>
      <c r="H124" s="14">
        <v>37.61</v>
      </c>
      <c r="I124" s="14"/>
      <c r="J124" s="14">
        <v>43.48</v>
      </c>
      <c r="K124" s="14">
        <v>48.39</v>
      </c>
      <c r="L124" s="14">
        <v>56.35</v>
      </c>
      <c r="M124" s="54"/>
      <c r="N124" s="14">
        <v>52.011304963999997</v>
      </c>
      <c r="O124" s="31">
        <v>86.879194435000002</v>
      </c>
      <c r="P124" s="31" t="s">
        <v>29</v>
      </c>
      <c r="Q124" s="17" t="s">
        <v>26</v>
      </c>
      <c r="R124" s="38" t="s">
        <v>642</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212</v>
      </c>
      <c r="D125" s="16" t="s">
        <v>214</v>
      </c>
      <c r="E125" s="16">
        <v>2</v>
      </c>
      <c r="F125" s="15">
        <v>39.299999999999997</v>
      </c>
      <c r="G125" s="15">
        <v>37.04</v>
      </c>
      <c r="H125" s="15">
        <v>34.79</v>
      </c>
      <c r="I125" s="14"/>
      <c r="J125" s="15">
        <v>40.159999999999997</v>
      </c>
      <c r="K125" s="15">
        <v>44.66</v>
      </c>
      <c r="L125" s="15">
        <v>51.95</v>
      </c>
      <c r="M125" s="54"/>
      <c r="N125" s="15">
        <v>49.1944479</v>
      </c>
      <c r="O125" s="15">
        <v>977.02037490999999</v>
      </c>
      <c r="P125" s="15" t="s">
        <v>26</v>
      </c>
      <c r="Q125" s="16" t="s">
        <v>26</v>
      </c>
      <c r="R125" s="37" t="s">
        <v>643</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215</v>
      </c>
      <c r="D126" s="17" t="s">
        <v>216</v>
      </c>
      <c r="E126" s="17">
        <v>7</v>
      </c>
      <c r="F126" s="14">
        <v>2.4300000000000002</v>
      </c>
      <c r="G126" s="14">
        <v>1.95</v>
      </c>
      <c r="H126" s="14">
        <v>1.48</v>
      </c>
      <c r="I126" s="14"/>
      <c r="J126" s="14">
        <v>3.4</v>
      </c>
      <c r="K126" s="14">
        <v>4.34</v>
      </c>
      <c r="L126" s="14">
        <v>5.86</v>
      </c>
      <c r="M126" s="54"/>
      <c r="N126" s="14">
        <v>74.918894875000007</v>
      </c>
      <c r="O126" s="31">
        <v>2.3035200869999999</v>
      </c>
      <c r="P126" s="31" t="s">
        <v>26</v>
      </c>
      <c r="Q126" s="17" t="s">
        <v>29</v>
      </c>
      <c r="R126" s="38" t="s">
        <v>644</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217</v>
      </c>
      <c r="D127" s="16" t="s">
        <v>218</v>
      </c>
      <c r="E127" s="16">
        <v>4</v>
      </c>
      <c r="F127" s="15">
        <v>70.95</v>
      </c>
      <c r="G127" s="15">
        <v>64.05</v>
      </c>
      <c r="H127" s="15">
        <v>57.16</v>
      </c>
      <c r="I127" s="14"/>
      <c r="J127" s="15">
        <v>81.56</v>
      </c>
      <c r="K127" s="15">
        <v>95.34</v>
      </c>
      <c r="L127" s="15">
        <v>117.65</v>
      </c>
      <c r="M127" s="54"/>
      <c r="N127" s="15">
        <v>55.594690137000001</v>
      </c>
      <c r="O127" s="15">
        <v>83.787097226</v>
      </c>
      <c r="P127" s="15" t="s">
        <v>26</v>
      </c>
      <c r="Q127" s="16" t="s">
        <v>29</v>
      </c>
      <c r="R127" s="37" t="s">
        <v>645</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219</v>
      </c>
      <c r="D128" s="17" t="s">
        <v>220</v>
      </c>
      <c r="E128" s="17">
        <v>5</v>
      </c>
      <c r="F128" s="14">
        <v>10.4</v>
      </c>
      <c r="G128" s="14">
        <v>9.1199999999999992</v>
      </c>
      <c r="H128" s="14">
        <v>7.84</v>
      </c>
      <c r="I128" s="14"/>
      <c r="J128" s="14">
        <v>10.64</v>
      </c>
      <c r="K128" s="14">
        <v>13.19</v>
      </c>
      <c r="L128" s="14">
        <v>17.32</v>
      </c>
      <c r="M128" s="54"/>
      <c r="N128" s="14">
        <v>49.320440308000002</v>
      </c>
      <c r="O128" s="31">
        <v>35.508288565000001</v>
      </c>
      <c r="P128" s="31" t="s">
        <v>29</v>
      </c>
      <c r="Q128" s="17" t="s">
        <v>26</v>
      </c>
      <c r="R128" s="38" t="s">
        <v>646</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221</v>
      </c>
      <c r="D129" s="16" t="s">
        <v>222</v>
      </c>
      <c r="E129" s="16">
        <v>9</v>
      </c>
      <c r="F129" s="15">
        <v>183.25</v>
      </c>
      <c r="G129" s="15">
        <v>168.91</v>
      </c>
      <c r="H129" s="15">
        <v>154.58000000000001</v>
      </c>
      <c r="I129" s="14"/>
      <c r="J129" s="15">
        <v>190.96</v>
      </c>
      <c r="K129" s="15">
        <v>219.62</v>
      </c>
      <c r="L129" s="15">
        <v>266</v>
      </c>
      <c r="M129" s="54"/>
      <c r="N129" s="15">
        <v>52.482446240999998</v>
      </c>
      <c r="O129" s="15">
        <v>8.0727881417000003</v>
      </c>
      <c r="P129" s="15" t="s">
        <v>29</v>
      </c>
      <c r="Q129" s="16" t="s">
        <v>29</v>
      </c>
      <c r="R129" s="37" t="s">
        <v>647</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223</v>
      </c>
      <c r="D130" s="17" t="s">
        <v>224</v>
      </c>
      <c r="E130" s="17">
        <v>4</v>
      </c>
      <c r="F130" s="14">
        <v>5.4</v>
      </c>
      <c r="G130" s="14">
        <v>4.4000000000000004</v>
      </c>
      <c r="H130" s="14">
        <v>3.4</v>
      </c>
      <c r="I130" s="14"/>
      <c r="J130" s="14">
        <v>7.91</v>
      </c>
      <c r="K130" s="14">
        <v>9.9</v>
      </c>
      <c r="L130" s="14">
        <v>13.13</v>
      </c>
      <c r="M130" s="54"/>
      <c r="N130" s="14">
        <v>55.784067757999999</v>
      </c>
      <c r="O130" s="31">
        <v>4.7498058695999994</v>
      </c>
      <c r="P130" s="31" t="s">
        <v>26</v>
      </c>
      <c r="Q130" s="17" t="s">
        <v>29</v>
      </c>
      <c r="R130" s="38" t="s">
        <v>648</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225</v>
      </c>
      <c r="D131" s="16" t="s">
        <v>226</v>
      </c>
      <c r="E131" s="16">
        <v>7</v>
      </c>
      <c r="F131" s="15">
        <v>6.4</v>
      </c>
      <c r="G131" s="15">
        <v>5.61</v>
      </c>
      <c r="H131" s="15">
        <v>4.83</v>
      </c>
      <c r="I131" s="14"/>
      <c r="J131" s="15">
        <v>8.11</v>
      </c>
      <c r="K131" s="15">
        <v>9.67</v>
      </c>
      <c r="L131" s="15">
        <v>12.21</v>
      </c>
      <c r="M131" s="54"/>
      <c r="N131" s="15">
        <v>72.184334421000003</v>
      </c>
      <c r="O131" s="15">
        <v>7.3906513043000004</v>
      </c>
      <c r="P131" s="15" t="s">
        <v>26</v>
      </c>
      <c r="Q131" s="16" t="s">
        <v>29</v>
      </c>
      <c r="R131" s="37" t="s">
        <v>649</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227</v>
      </c>
      <c r="D132" s="17" t="s">
        <v>228</v>
      </c>
      <c r="E132" s="17">
        <v>7</v>
      </c>
      <c r="F132" s="14">
        <v>3.79</v>
      </c>
      <c r="G132" s="14">
        <v>3.58</v>
      </c>
      <c r="H132" s="14">
        <v>3.38</v>
      </c>
      <c r="I132" s="14"/>
      <c r="J132" s="14">
        <v>3.89</v>
      </c>
      <c r="K132" s="14">
        <v>4.29</v>
      </c>
      <c r="L132" s="14">
        <v>4.95</v>
      </c>
      <c r="M132" s="54"/>
      <c r="N132" s="14">
        <v>64.979060552999997</v>
      </c>
      <c r="O132" s="31">
        <v>2.2394863043000002</v>
      </c>
      <c r="P132" s="31" t="s">
        <v>29</v>
      </c>
      <c r="Q132" s="17" t="s">
        <v>29</v>
      </c>
      <c r="R132" s="38" t="s">
        <v>650</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227</v>
      </c>
      <c r="D133" s="16" t="s">
        <v>229</v>
      </c>
      <c r="E133" s="16">
        <v>7</v>
      </c>
      <c r="F133" s="15">
        <v>3.67</v>
      </c>
      <c r="G133" s="15">
        <v>3.51</v>
      </c>
      <c r="H133" s="15">
        <v>3.35</v>
      </c>
      <c r="I133" s="14"/>
      <c r="J133" s="15">
        <v>3.75</v>
      </c>
      <c r="K133" s="15">
        <v>4.0599999999999996</v>
      </c>
      <c r="L133" s="15">
        <v>4.57</v>
      </c>
      <c r="M133" s="54"/>
      <c r="N133" s="15">
        <v>70.662692273000005</v>
      </c>
      <c r="O133" s="15">
        <v>11.307947565000001</v>
      </c>
      <c r="P133" s="15" t="s">
        <v>29</v>
      </c>
      <c r="Q133" s="16" t="s">
        <v>29</v>
      </c>
      <c r="R133" s="37" t="s">
        <v>651</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227</v>
      </c>
      <c r="D134" s="17" t="s">
        <v>230</v>
      </c>
      <c r="E134" s="17">
        <v>7</v>
      </c>
      <c r="F134" s="14">
        <v>18.510000000000002</v>
      </c>
      <c r="G134" s="14">
        <v>17.63</v>
      </c>
      <c r="H134" s="14">
        <v>16.760000000000002</v>
      </c>
      <c r="I134" s="14"/>
      <c r="J134" s="14">
        <v>18.920000000000002</v>
      </c>
      <c r="K134" s="14">
        <v>20.66</v>
      </c>
      <c r="L134" s="14">
        <v>23.48</v>
      </c>
      <c r="M134" s="54"/>
      <c r="N134" s="14">
        <v>72.090308660000005</v>
      </c>
      <c r="O134" s="31">
        <v>98.467295564999986</v>
      </c>
      <c r="P134" s="31" t="s">
        <v>29</v>
      </c>
      <c r="Q134" s="17" t="s">
        <v>29</v>
      </c>
      <c r="R134" s="38" t="s">
        <v>652</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231</v>
      </c>
      <c r="D135" s="16" t="s">
        <v>232</v>
      </c>
      <c r="E135" s="16">
        <v>4</v>
      </c>
      <c r="F135" s="15">
        <v>10.199999999999999</v>
      </c>
      <c r="G135" s="15">
        <v>8.4499999999999993</v>
      </c>
      <c r="H135" s="15">
        <v>6.7</v>
      </c>
      <c r="I135" s="14"/>
      <c r="J135" s="15">
        <v>14.75</v>
      </c>
      <c r="K135" s="15">
        <v>18.239999999999998</v>
      </c>
      <c r="L135" s="15">
        <v>23.89</v>
      </c>
      <c r="M135" s="54"/>
      <c r="N135" s="15">
        <v>62.272923141</v>
      </c>
      <c r="O135" s="15">
        <v>5.5287093043000004</v>
      </c>
      <c r="P135" s="15" t="s">
        <v>26</v>
      </c>
      <c r="Q135" s="16" t="s">
        <v>29</v>
      </c>
      <c r="R135" s="37" t="s">
        <v>653</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233</v>
      </c>
      <c r="D136" s="17" t="s">
        <v>234</v>
      </c>
      <c r="E136" s="17">
        <v>4</v>
      </c>
      <c r="F136" s="14">
        <v>3.31</v>
      </c>
      <c r="G136" s="14">
        <v>2.4</v>
      </c>
      <c r="H136" s="14">
        <v>1.49</v>
      </c>
      <c r="I136" s="14"/>
      <c r="J136" s="14">
        <v>5.34</v>
      </c>
      <c r="K136" s="14">
        <v>7.15</v>
      </c>
      <c r="L136" s="14">
        <v>10.08</v>
      </c>
      <c r="M136" s="54"/>
      <c r="N136" s="14">
        <v>65.255487197999997</v>
      </c>
      <c r="O136" s="31">
        <v>9.6696703478000003</v>
      </c>
      <c r="P136" s="31" t="s">
        <v>26</v>
      </c>
      <c r="Q136" s="17" t="s">
        <v>29</v>
      </c>
      <c r="R136" s="38" t="s">
        <v>654</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235</v>
      </c>
      <c r="D137" s="16" t="s">
        <v>236</v>
      </c>
      <c r="E137" s="16">
        <v>1</v>
      </c>
      <c r="F137" s="15">
        <v>35.270000000000003</v>
      </c>
      <c r="G137" s="15">
        <v>29.57</v>
      </c>
      <c r="H137" s="15">
        <v>23.88</v>
      </c>
      <c r="I137" s="14"/>
      <c r="J137" s="15">
        <v>36.67</v>
      </c>
      <c r="K137" s="15">
        <v>48.05</v>
      </c>
      <c r="L137" s="15">
        <v>66.48</v>
      </c>
      <c r="M137" s="54"/>
      <c r="N137" s="15">
        <v>53.522926044999998</v>
      </c>
      <c r="O137" s="15">
        <v>338.34794196000001</v>
      </c>
      <c r="P137" s="15" t="s">
        <v>26</v>
      </c>
      <c r="Q137" s="16" t="s">
        <v>26</v>
      </c>
      <c r="R137" s="37" t="s">
        <v>655</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235</v>
      </c>
      <c r="D138" s="17" t="s">
        <v>237</v>
      </c>
      <c r="E138" s="17">
        <v>1</v>
      </c>
      <c r="F138" s="14">
        <v>34.299999999999997</v>
      </c>
      <c r="G138" s="14">
        <v>29.05</v>
      </c>
      <c r="H138" s="14">
        <v>23.81</v>
      </c>
      <c r="I138" s="14"/>
      <c r="J138" s="14">
        <v>35.619999999999997</v>
      </c>
      <c r="K138" s="14">
        <v>46.1</v>
      </c>
      <c r="L138" s="14">
        <v>63.06</v>
      </c>
      <c r="M138" s="54"/>
      <c r="N138" s="14">
        <v>52.563252867999999</v>
      </c>
      <c r="O138" s="31">
        <v>4.0264143478000003</v>
      </c>
      <c r="P138" s="31" t="s">
        <v>26</v>
      </c>
      <c r="Q138" s="17" t="s">
        <v>26</v>
      </c>
      <c r="R138" s="38" t="s">
        <v>656</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238</v>
      </c>
      <c r="D139" s="16" t="s">
        <v>239</v>
      </c>
      <c r="E139" s="16">
        <v>6</v>
      </c>
      <c r="F139" s="15">
        <v>23.84</v>
      </c>
      <c r="G139" s="15">
        <v>21.88</v>
      </c>
      <c r="H139" s="15">
        <v>19.93</v>
      </c>
      <c r="I139" s="14"/>
      <c r="J139" s="15">
        <v>24.29</v>
      </c>
      <c r="K139" s="15">
        <v>28.19</v>
      </c>
      <c r="L139" s="15">
        <v>34.5</v>
      </c>
      <c r="M139" s="54"/>
      <c r="N139" s="15">
        <v>49.513823217999999</v>
      </c>
      <c r="O139" s="15">
        <v>10.963151</v>
      </c>
      <c r="P139" s="15" t="s">
        <v>29</v>
      </c>
      <c r="Q139" s="16" t="s">
        <v>26</v>
      </c>
      <c r="R139" s="37" t="s">
        <v>657</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240</v>
      </c>
      <c r="D140" s="17" t="s">
        <v>241</v>
      </c>
      <c r="E140" s="17">
        <v>0</v>
      </c>
      <c r="F140" s="14">
        <v>10.8</v>
      </c>
      <c r="G140" s="14">
        <v>9.15</v>
      </c>
      <c r="H140" s="14">
        <v>7.51</v>
      </c>
      <c r="I140" s="14"/>
      <c r="J140" s="14">
        <v>11.34</v>
      </c>
      <c r="K140" s="14">
        <v>14.62</v>
      </c>
      <c r="L140" s="14">
        <v>19.940000000000001</v>
      </c>
      <c r="M140" s="54"/>
      <c r="N140" s="14">
        <v>34.395389111</v>
      </c>
      <c r="O140" s="31">
        <v>246.38455830000001</v>
      </c>
      <c r="P140" s="31" t="s">
        <v>26</v>
      </c>
      <c r="Q140" s="17" t="s">
        <v>26</v>
      </c>
      <c r="R140" s="38" t="s">
        <v>658</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242</v>
      </c>
      <c r="D141" s="16" t="s">
        <v>243</v>
      </c>
      <c r="E141" s="16">
        <v>7</v>
      </c>
      <c r="F141" s="15">
        <v>4.1399999999999997</v>
      </c>
      <c r="G141" s="15">
        <v>3.9</v>
      </c>
      <c r="H141" s="15">
        <v>3.67</v>
      </c>
      <c r="I141" s="14"/>
      <c r="J141" s="15">
        <v>4.24</v>
      </c>
      <c r="K141" s="15">
        <v>4.7</v>
      </c>
      <c r="L141" s="15">
        <v>5.46</v>
      </c>
      <c r="M141" s="54"/>
      <c r="N141" s="15">
        <v>66.799794027999994</v>
      </c>
      <c r="O141" s="15">
        <v>13.365965869</v>
      </c>
      <c r="P141" s="15" t="s">
        <v>29</v>
      </c>
      <c r="Q141" s="16" t="s">
        <v>29</v>
      </c>
      <c r="R141" s="37" t="s">
        <v>659</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244</v>
      </c>
      <c r="D142" s="17" t="s">
        <v>245</v>
      </c>
      <c r="E142" s="17">
        <v>6</v>
      </c>
      <c r="F142" s="14">
        <v>17.350000000000001</v>
      </c>
      <c r="G142" s="14">
        <v>14.9</v>
      </c>
      <c r="H142" s="14">
        <v>12.45</v>
      </c>
      <c r="I142" s="14"/>
      <c r="J142" s="14">
        <v>24.63</v>
      </c>
      <c r="K142" s="14">
        <v>29.52</v>
      </c>
      <c r="L142" s="14">
        <v>37.44</v>
      </c>
      <c r="M142" s="54"/>
      <c r="N142" s="14">
        <v>56.176371547000002</v>
      </c>
      <c r="O142" s="31">
        <v>11.403682347</v>
      </c>
      <c r="P142" s="31" t="s">
        <v>26</v>
      </c>
      <c r="Q142" s="17" t="s">
        <v>29</v>
      </c>
      <c r="R142" s="38" t="s">
        <v>660</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246</v>
      </c>
      <c r="D143" s="16" t="s">
        <v>247</v>
      </c>
      <c r="E143" s="16">
        <v>6</v>
      </c>
      <c r="F143" s="15">
        <v>4.5</v>
      </c>
      <c r="G143" s="15">
        <v>2.9</v>
      </c>
      <c r="H143" s="15">
        <v>1.3</v>
      </c>
      <c r="I143" s="14"/>
      <c r="J143" s="15">
        <v>8.93</v>
      </c>
      <c r="K143" s="15">
        <v>12.12</v>
      </c>
      <c r="L143" s="15">
        <v>17.3</v>
      </c>
      <c r="M143" s="54"/>
      <c r="N143" s="15">
        <v>62.51655092</v>
      </c>
      <c r="O143" s="15">
        <v>98.963340043000002</v>
      </c>
      <c r="P143" s="15" t="s">
        <v>26</v>
      </c>
      <c r="Q143" s="16" t="s">
        <v>29</v>
      </c>
      <c r="R143" s="37" t="s">
        <v>661</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248</v>
      </c>
      <c r="D144" s="17" t="s">
        <v>249</v>
      </c>
      <c r="E144" s="17">
        <v>3</v>
      </c>
      <c r="F144" s="14">
        <v>4.0599999999999996</v>
      </c>
      <c r="G144" s="14">
        <v>3.26</v>
      </c>
      <c r="H144" s="14">
        <v>2.4700000000000002</v>
      </c>
      <c r="I144" s="14"/>
      <c r="J144" s="14">
        <v>4.1500000000000004</v>
      </c>
      <c r="K144" s="14">
        <v>5.73</v>
      </c>
      <c r="L144" s="14">
        <v>8.2799999999999994</v>
      </c>
      <c r="M144" s="54"/>
      <c r="N144" s="14">
        <v>51.772707283999999</v>
      </c>
      <c r="O144" s="31">
        <v>9.1476150000000001</v>
      </c>
      <c r="P144" s="31" t="s">
        <v>26</v>
      </c>
      <c r="Q144" s="17" t="s">
        <v>26</v>
      </c>
      <c r="R144" s="38" t="s">
        <v>662</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248</v>
      </c>
      <c r="D145" s="16" t="s">
        <v>250</v>
      </c>
      <c r="E145" s="16">
        <v>3</v>
      </c>
      <c r="F145" s="15">
        <v>4.3600000000000003</v>
      </c>
      <c r="G145" s="15">
        <v>3.53</v>
      </c>
      <c r="H145" s="15">
        <v>2.71</v>
      </c>
      <c r="I145" s="14"/>
      <c r="J145" s="15">
        <v>4.47</v>
      </c>
      <c r="K145" s="15">
        <v>6.11</v>
      </c>
      <c r="L145" s="15">
        <v>8.77</v>
      </c>
      <c r="M145" s="54"/>
      <c r="N145" s="15">
        <v>51.671080656000001</v>
      </c>
      <c r="O145" s="15">
        <v>69.963498000000001</v>
      </c>
      <c r="P145" s="15" t="s">
        <v>26</v>
      </c>
      <c r="Q145" s="16" t="s">
        <v>26</v>
      </c>
      <c r="R145" s="37" t="s">
        <v>663</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251</v>
      </c>
      <c r="D146" s="17" t="s">
        <v>12</v>
      </c>
      <c r="E146" s="17">
        <v>9</v>
      </c>
      <c r="F146" s="14">
        <v>18.12</v>
      </c>
      <c r="G146" s="14">
        <v>16.53</v>
      </c>
      <c r="H146" s="14">
        <v>14.95</v>
      </c>
      <c r="I146" s="14"/>
      <c r="J146" s="14">
        <v>19.61</v>
      </c>
      <c r="K146" s="14">
        <v>22.77</v>
      </c>
      <c r="L146" s="14">
        <v>27.89</v>
      </c>
      <c r="M146" s="54"/>
      <c r="N146" s="14">
        <v>63.680087108999999</v>
      </c>
      <c r="O146" s="31">
        <v>115.43251717000001</v>
      </c>
      <c r="P146" s="31" t="s">
        <v>29</v>
      </c>
      <c r="Q146" s="17" t="s">
        <v>29</v>
      </c>
      <c r="R146" s="38" t="s">
        <v>664</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252</v>
      </c>
      <c r="D147" s="16" t="s">
        <v>253</v>
      </c>
      <c r="E147" s="16">
        <v>10</v>
      </c>
      <c r="F147" s="15">
        <v>122.6</v>
      </c>
      <c r="G147" s="15">
        <v>92.37</v>
      </c>
      <c r="H147" s="15">
        <v>62.15</v>
      </c>
      <c r="I147" s="14"/>
      <c r="J147" s="15">
        <v>171.11</v>
      </c>
      <c r="K147" s="15">
        <v>231.55</v>
      </c>
      <c r="L147" s="15">
        <v>329.35</v>
      </c>
      <c r="M147" s="54"/>
      <c r="N147" s="15">
        <v>59.903023062000003</v>
      </c>
      <c r="O147" s="15">
        <v>4.3804906408999997</v>
      </c>
      <c r="P147" s="15" t="s">
        <v>29</v>
      </c>
      <c r="Q147" s="16" t="s">
        <v>29</v>
      </c>
      <c r="R147" s="37" t="s">
        <v>665</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666</v>
      </c>
      <c r="D148" s="17" t="s">
        <v>667</v>
      </c>
      <c r="E148" s="17">
        <v>10</v>
      </c>
      <c r="F148" s="14">
        <v>99.01</v>
      </c>
      <c r="G148" s="14">
        <v>91.46</v>
      </c>
      <c r="H148" s="14">
        <v>83.92</v>
      </c>
      <c r="I148" s="14"/>
      <c r="J148" s="14">
        <v>100.11</v>
      </c>
      <c r="K148" s="14">
        <v>115.19</v>
      </c>
      <c r="L148" s="14">
        <v>139.61000000000001</v>
      </c>
      <c r="M148" s="54"/>
      <c r="N148" s="14">
        <v>79.946431856999993</v>
      </c>
      <c r="O148" s="31">
        <v>3.7692705157000002</v>
      </c>
      <c r="P148" s="31" t="s">
        <v>29</v>
      </c>
      <c r="Q148" s="17" t="s">
        <v>29</v>
      </c>
      <c r="R148" s="38" t="s">
        <v>668</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254</v>
      </c>
      <c r="D149" s="16" t="s">
        <v>255</v>
      </c>
      <c r="E149" s="16">
        <v>10</v>
      </c>
      <c r="F149" s="15">
        <v>5.52</v>
      </c>
      <c r="G149" s="15">
        <v>4.84</v>
      </c>
      <c r="H149" s="15">
        <v>4.17</v>
      </c>
      <c r="I149" s="14"/>
      <c r="J149" s="15">
        <v>5.77</v>
      </c>
      <c r="K149" s="15">
        <v>7.11</v>
      </c>
      <c r="L149" s="15">
        <v>9.2799999999999994</v>
      </c>
      <c r="M149" s="54"/>
      <c r="N149" s="15">
        <v>70.064217138000004</v>
      </c>
      <c r="O149" s="15">
        <v>9.1584187391</v>
      </c>
      <c r="P149" s="15" t="s">
        <v>29</v>
      </c>
      <c r="Q149" s="16" t="s">
        <v>29</v>
      </c>
      <c r="R149" s="37" t="s">
        <v>669</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473</v>
      </c>
      <c r="D150" s="17" t="s">
        <v>474</v>
      </c>
      <c r="E150" s="17">
        <v>4</v>
      </c>
      <c r="F150" s="14">
        <v>2.85</v>
      </c>
      <c r="G150" s="14">
        <v>2.6</v>
      </c>
      <c r="H150" s="14">
        <v>2.35</v>
      </c>
      <c r="I150" s="14"/>
      <c r="J150" s="14">
        <v>3.47</v>
      </c>
      <c r="K150" s="14">
        <v>3.96</v>
      </c>
      <c r="L150" s="14">
        <v>4.75</v>
      </c>
      <c r="M150" s="54"/>
      <c r="N150" s="14">
        <v>53.844847645999998</v>
      </c>
      <c r="O150" s="31">
        <v>1.1493096522000001</v>
      </c>
      <c r="P150" s="31" t="s">
        <v>26</v>
      </c>
      <c r="Q150" s="17" t="s">
        <v>29</v>
      </c>
      <c r="R150" s="38" t="s">
        <v>670</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256</v>
      </c>
      <c r="D151" s="16" t="s">
        <v>257</v>
      </c>
      <c r="E151" s="16">
        <v>7</v>
      </c>
      <c r="F151" s="15">
        <v>83.7</v>
      </c>
      <c r="G151" s="15">
        <v>75.86</v>
      </c>
      <c r="H151" s="15">
        <v>68.03</v>
      </c>
      <c r="I151" s="14"/>
      <c r="J151" s="15">
        <v>86.7</v>
      </c>
      <c r="K151" s="15">
        <v>102.36</v>
      </c>
      <c r="L151" s="15">
        <v>127.71</v>
      </c>
      <c r="M151" s="54"/>
      <c r="N151" s="15">
        <v>62.350013791999999</v>
      </c>
      <c r="O151" s="15">
        <v>50.697952690000001</v>
      </c>
      <c r="P151" s="15" t="s">
        <v>29</v>
      </c>
      <c r="Q151" s="16" t="s">
        <v>29</v>
      </c>
      <c r="R151" s="37" t="s">
        <v>671</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258</v>
      </c>
      <c r="D152" s="17" t="s">
        <v>259</v>
      </c>
      <c r="E152" s="17">
        <v>1</v>
      </c>
      <c r="F152" s="14">
        <v>57.61</v>
      </c>
      <c r="G152" s="14">
        <v>48.25</v>
      </c>
      <c r="H152" s="14">
        <v>38.89</v>
      </c>
      <c r="I152" s="14"/>
      <c r="J152" s="14">
        <v>59.73</v>
      </c>
      <c r="K152" s="14">
        <v>78.44</v>
      </c>
      <c r="L152" s="14">
        <v>108.72</v>
      </c>
      <c r="M152" s="54"/>
      <c r="N152" s="14">
        <v>45.466716439000002</v>
      </c>
      <c r="O152" s="31">
        <v>2.0662901304000001</v>
      </c>
      <c r="P152" s="31" t="s">
        <v>26</v>
      </c>
      <c r="Q152" s="17" t="s">
        <v>26</v>
      </c>
      <c r="R152" s="38" t="s">
        <v>672</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260</v>
      </c>
      <c r="D153" s="16" t="s">
        <v>261</v>
      </c>
      <c r="E153" s="16">
        <v>6</v>
      </c>
      <c r="F153" s="15">
        <v>103.63</v>
      </c>
      <c r="G153" s="15">
        <v>94.59</v>
      </c>
      <c r="H153" s="15">
        <v>85.55</v>
      </c>
      <c r="I153" s="14"/>
      <c r="J153" s="15">
        <v>124.5</v>
      </c>
      <c r="K153" s="15">
        <v>142.57</v>
      </c>
      <c r="L153" s="15">
        <v>171.81</v>
      </c>
      <c r="M153" s="54"/>
      <c r="N153" s="15">
        <v>52.806183589</v>
      </c>
      <c r="O153" s="15">
        <v>36.423393377000004</v>
      </c>
      <c r="P153" s="15" t="s">
        <v>26</v>
      </c>
      <c r="Q153" s="16" t="s">
        <v>29</v>
      </c>
      <c r="R153" s="37" t="s">
        <v>673</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262</v>
      </c>
      <c r="D154" s="17" t="s">
        <v>263</v>
      </c>
      <c r="E154" s="17">
        <v>4</v>
      </c>
      <c r="F154" s="14">
        <v>32.28</v>
      </c>
      <c r="G154" s="14">
        <v>30.68</v>
      </c>
      <c r="H154" s="14">
        <v>29.08</v>
      </c>
      <c r="I154" s="14"/>
      <c r="J154" s="14">
        <v>36.21</v>
      </c>
      <c r="K154" s="14">
        <v>39.4</v>
      </c>
      <c r="L154" s="14">
        <v>44.57</v>
      </c>
      <c r="M154" s="54"/>
      <c r="N154" s="14">
        <v>50.352543650999998</v>
      </c>
      <c r="O154" s="31">
        <v>9.0387932174000003</v>
      </c>
      <c r="P154" s="31" t="s">
        <v>26</v>
      </c>
      <c r="Q154" s="17" t="s">
        <v>29</v>
      </c>
      <c r="R154" s="38" t="s">
        <v>674</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264</v>
      </c>
      <c r="D155" s="16" t="s">
        <v>265</v>
      </c>
      <c r="E155" s="16">
        <v>9</v>
      </c>
      <c r="F155" s="15">
        <v>791</v>
      </c>
      <c r="G155" s="15">
        <v>576.86</v>
      </c>
      <c r="H155" s="15">
        <v>362.72</v>
      </c>
      <c r="I155" s="14"/>
      <c r="J155" s="15">
        <v>1082.96</v>
      </c>
      <c r="K155" s="15">
        <v>1511.23</v>
      </c>
      <c r="L155" s="15">
        <v>2204.2399999999998</v>
      </c>
      <c r="M155" s="54"/>
      <c r="N155" s="15">
        <v>50.833028761000001</v>
      </c>
      <c r="O155" s="15">
        <v>116.94269362</v>
      </c>
      <c r="P155" s="15" t="s">
        <v>29</v>
      </c>
      <c r="Q155" s="16" t="s">
        <v>29</v>
      </c>
      <c r="R155" s="37" t="s">
        <v>675</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266</v>
      </c>
      <c r="D156" s="17" t="s">
        <v>267</v>
      </c>
      <c r="E156" s="17">
        <v>9</v>
      </c>
      <c r="F156" s="14">
        <v>104.43</v>
      </c>
      <c r="G156" s="14">
        <v>94.03</v>
      </c>
      <c r="H156" s="14">
        <v>83.64</v>
      </c>
      <c r="I156" s="14"/>
      <c r="J156" s="14">
        <v>108.94</v>
      </c>
      <c r="K156" s="14">
        <v>129.72</v>
      </c>
      <c r="L156" s="14">
        <v>163.36000000000001</v>
      </c>
      <c r="M156" s="54"/>
      <c r="N156" s="14">
        <v>64.159013611000006</v>
      </c>
      <c r="O156" s="31">
        <v>49.134245190000001</v>
      </c>
      <c r="P156" s="31" t="s">
        <v>29</v>
      </c>
      <c r="Q156" s="17" t="s">
        <v>29</v>
      </c>
      <c r="R156" s="38" t="s">
        <v>676</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268</v>
      </c>
      <c r="D157" s="16" t="s">
        <v>269</v>
      </c>
      <c r="E157" s="16">
        <v>7</v>
      </c>
      <c r="F157" s="15">
        <v>15.67</v>
      </c>
      <c r="G157" s="15">
        <v>14.55</v>
      </c>
      <c r="H157" s="15">
        <v>13.44</v>
      </c>
      <c r="I157" s="14"/>
      <c r="J157" s="15">
        <v>15.94</v>
      </c>
      <c r="K157" s="15">
        <v>18.16</v>
      </c>
      <c r="L157" s="15">
        <v>21.76</v>
      </c>
      <c r="M157" s="54"/>
      <c r="N157" s="15">
        <v>52.787763947000002</v>
      </c>
      <c r="O157" s="15">
        <v>11.106432564999999</v>
      </c>
      <c r="P157" s="15" t="s">
        <v>29</v>
      </c>
      <c r="Q157" s="16" t="s">
        <v>29</v>
      </c>
      <c r="R157" s="37" t="s">
        <v>677</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270</v>
      </c>
      <c r="D158" s="17" t="s">
        <v>271</v>
      </c>
      <c r="E158" s="17">
        <v>6</v>
      </c>
      <c r="F158" s="14">
        <v>3.99</v>
      </c>
      <c r="G158" s="14">
        <v>3.52</v>
      </c>
      <c r="H158" s="14">
        <v>3.06</v>
      </c>
      <c r="I158" s="14"/>
      <c r="J158" s="14">
        <v>4.46</v>
      </c>
      <c r="K158" s="14">
        <v>5.38</v>
      </c>
      <c r="L158" s="14">
        <v>6.87</v>
      </c>
      <c r="M158" s="54"/>
      <c r="N158" s="14">
        <v>73.762251394000003</v>
      </c>
      <c r="O158" s="31">
        <v>54.718959912999999</v>
      </c>
      <c r="P158" s="31" t="s">
        <v>26</v>
      </c>
      <c r="Q158" s="17" t="s">
        <v>29</v>
      </c>
      <c r="R158" s="38" t="s">
        <v>678</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272</v>
      </c>
      <c r="D159" s="16" t="s">
        <v>273</v>
      </c>
      <c r="E159" s="16">
        <v>7</v>
      </c>
      <c r="F159" s="15">
        <v>3.12</v>
      </c>
      <c r="G159" s="15">
        <v>2.82</v>
      </c>
      <c r="H159" s="15">
        <v>2.52</v>
      </c>
      <c r="I159" s="14"/>
      <c r="J159" s="15">
        <v>3.74</v>
      </c>
      <c r="K159" s="15">
        <v>4.33</v>
      </c>
      <c r="L159" s="15">
        <v>5.29</v>
      </c>
      <c r="M159" s="54"/>
      <c r="N159" s="15">
        <v>83.333070938000006</v>
      </c>
      <c r="O159" s="15">
        <v>1.8494221304</v>
      </c>
      <c r="P159" s="15" t="s">
        <v>26</v>
      </c>
      <c r="Q159" s="16" t="s">
        <v>29</v>
      </c>
      <c r="R159" s="37" t="s">
        <v>679</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504</v>
      </c>
      <c r="D160" s="17" t="s">
        <v>505</v>
      </c>
      <c r="E160" s="17">
        <v>7</v>
      </c>
      <c r="F160" s="14">
        <v>37.4</v>
      </c>
      <c r="G160" s="14">
        <v>26.84</v>
      </c>
      <c r="H160" s="14">
        <v>16.29</v>
      </c>
      <c r="I160" s="14"/>
      <c r="J160" s="14">
        <v>45.2</v>
      </c>
      <c r="K160" s="14">
        <v>66.3</v>
      </c>
      <c r="L160" s="14">
        <v>100.45</v>
      </c>
      <c r="M160" s="54"/>
      <c r="N160" s="14">
        <v>68.958467889999994</v>
      </c>
      <c r="O160" s="31">
        <v>4.3349853856999996</v>
      </c>
      <c r="P160" s="31" t="s">
        <v>29</v>
      </c>
      <c r="Q160" s="17" t="s">
        <v>29</v>
      </c>
      <c r="R160" s="38" t="s">
        <v>680</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274</v>
      </c>
      <c r="D161" s="16" t="s">
        <v>275</v>
      </c>
      <c r="E161" s="16">
        <v>4</v>
      </c>
      <c r="F161" s="15">
        <v>15.01</v>
      </c>
      <c r="G161" s="15">
        <v>13.95</v>
      </c>
      <c r="H161" s="15">
        <v>12.89</v>
      </c>
      <c r="I161" s="14"/>
      <c r="J161" s="15">
        <v>16.95</v>
      </c>
      <c r="K161" s="15">
        <v>19.059999999999999</v>
      </c>
      <c r="L161" s="15">
        <v>22.49</v>
      </c>
      <c r="M161" s="54"/>
      <c r="N161" s="15">
        <v>68.436198779999998</v>
      </c>
      <c r="O161" s="15">
        <v>147.76150539</v>
      </c>
      <c r="P161" s="15" t="s">
        <v>26</v>
      </c>
      <c r="Q161" s="16" t="s">
        <v>29</v>
      </c>
      <c r="R161" s="37" t="s">
        <v>681</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276</v>
      </c>
      <c r="D162" s="17" t="s">
        <v>277</v>
      </c>
      <c r="E162" s="17">
        <v>7</v>
      </c>
      <c r="F162" s="14">
        <v>24.3</v>
      </c>
      <c r="G162" s="14">
        <v>20.91</v>
      </c>
      <c r="H162" s="14">
        <v>17.52</v>
      </c>
      <c r="I162" s="14"/>
      <c r="J162" s="14">
        <v>33.51</v>
      </c>
      <c r="K162" s="14">
        <v>40.28</v>
      </c>
      <c r="L162" s="14">
        <v>51.25</v>
      </c>
      <c r="M162" s="54"/>
      <c r="N162" s="14">
        <v>57.579744214999998</v>
      </c>
      <c r="O162" s="31">
        <v>25.328961738999997</v>
      </c>
      <c r="P162" s="31" t="s">
        <v>26</v>
      </c>
      <c r="Q162" s="17" t="s">
        <v>29</v>
      </c>
      <c r="R162" s="38" t="s">
        <v>682</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278</v>
      </c>
      <c r="D163" s="16" t="s">
        <v>279</v>
      </c>
      <c r="E163" s="16">
        <v>1</v>
      </c>
      <c r="F163" s="15">
        <v>7.19</v>
      </c>
      <c r="G163" s="15">
        <v>4.76</v>
      </c>
      <c r="H163" s="15">
        <v>2.34</v>
      </c>
      <c r="I163" s="14"/>
      <c r="J163" s="15">
        <v>7.57</v>
      </c>
      <c r="K163" s="15">
        <v>12.41</v>
      </c>
      <c r="L163" s="15">
        <v>20.25</v>
      </c>
      <c r="M163" s="54"/>
      <c r="N163" s="15">
        <v>49.739187794000003</v>
      </c>
      <c r="O163" s="15">
        <v>35.176880912999998</v>
      </c>
      <c r="P163" s="15" t="s">
        <v>26</v>
      </c>
      <c r="Q163" s="16" t="s">
        <v>26</v>
      </c>
      <c r="R163" s="37" t="s">
        <v>683</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280</v>
      </c>
      <c r="D164" s="17" t="s">
        <v>281</v>
      </c>
      <c r="E164" s="17">
        <v>7</v>
      </c>
      <c r="F164" s="14">
        <v>5.39</v>
      </c>
      <c r="G164" s="14">
        <v>4.33</v>
      </c>
      <c r="H164" s="14">
        <v>3.27</v>
      </c>
      <c r="I164" s="14"/>
      <c r="J164" s="14">
        <v>7.62</v>
      </c>
      <c r="K164" s="14">
        <v>9.73</v>
      </c>
      <c r="L164" s="14">
        <v>13.15</v>
      </c>
      <c r="M164" s="54"/>
      <c r="N164" s="14">
        <v>77.959821645000005</v>
      </c>
      <c r="O164" s="31">
        <v>57.642173434999997</v>
      </c>
      <c r="P164" s="31" t="s">
        <v>26</v>
      </c>
      <c r="Q164" s="17" t="s">
        <v>29</v>
      </c>
      <c r="R164" s="38" t="s">
        <v>684</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282</v>
      </c>
      <c r="D165" s="16" t="s">
        <v>283</v>
      </c>
      <c r="E165" s="16">
        <v>9</v>
      </c>
      <c r="F165" s="15">
        <v>1.84</v>
      </c>
      <c r="G165" s="15">
        <v>1.67</v>
      </c>
      <c r="H165" s="15">
        <v>1.5</v>
      </c>
      <c r="I165" s="14"/>
      <c r="J165" s="15">
        <v>1.95</v>
      </c>
      <c r="K165" s="15">
        <v>2.2799999999999998</v>
      </c>
      <c r="L165" s="15">
        <v>2.82</v>
      </c>
      <c r="M165" s="54"/>
      <c r="N165" s="15">
        <v>60.750410301000002</v>
      </c>
      <c r="O165" s="15">
        <v>3.7009441304000004</v>
      </c>
      <c r="P165" s="15" t="s">
        <v>29</v>
      </c>
      <c r="Q165" s="16" t="s">
        <v>29</v>
      </c>
      <c r="R165" s="37" t="s">
        <v>685</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284</v>
      </c>
      <c r="D166" s="17" t="s">
        <v>285</v>
      </c>
      <c r="E166" s="17">
        <v>1</v>
      </c>
      <c r="F166" s="14">
        <v>27.3</v>
      </c>
      <c r="G166" s="14">
        <v>25.04</v>
      </c>
      <c r="H166" s="14">
        <v>22.79</v>
      </c>
      <c r="I166" s="14"/>
      <c r="J166" s="14">
        <v>27.82</v>
      </c>
      <c r="K166" s="14">
        <v>32.32</v>
      </c>
      <c r="L166" s="14">
        <v>39.61</v>
      </c>
      <c r="M166" s="54"/>
      <c r="N166" s="14">
        <v>51.907370121</v>
      </c>
      <c r="O166" s="31">
        <v>107.95391473000001</v>
      </c>
      <c r="P166" s="31" t="s">
        <v>26</v>
      </c>
      <c r="Q166" s="17" t="s">
        <v>26</v>
      </c>
      <c r="R166" s="38" t="s">
        <v>686</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286</v>
      </c>
      <c r="D167" s="16" t="s">
        <v>287</v>
      </c>
      <c r="E167" s="16">
        <v>9</v>
      </c>
      <c r="F167" s="15">
        <v>8.65</v>
      </c>
      <c r="G167" s="15">
        <v>7.47</v>
      </c>
      <c r="H167" s="15">
        <v>6.3</v>
      </c>
      <c r="I167" s="14"/>
      <c r="J167" s="15">
        <v>11.15</v>
      </c>
      <c r="K167" s="15">
        <v>13.49</v>
      </c>
      <c r="L167" s="15">
        <v>17.28</v>
      </c>
      <c r="M167" s="54"/>
      <c r="N167" s="15">
        <v>74.024455205999999</v>
      </c>
      <c r="O167" s="15">
        <v>42.501289303999997</v>
      </c>
      <c r="P167" s="15" t="s">
        <v>29</v>
      </c>
      <c r="Q167" s="16" t="s">
        <v>29</v>
      </c>
      <c r="R167" s="37" t="s">
        <v>687</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288</v>
      </c>
      <c r="D168" s="17" t="s">
        <v>289</v>
      </c>
      <c r="E168" s="17">
        <v>4</v>
      </c>
      <c r="F168" s="14">
        <v>8.34</v>
      </c>
      <c r="G168" s="14">
        <v>7.49</v>
      </c>
      <c r="H168" s="14">
        <v>6.65</v>
      </c>
      <c r="I168" s="14"/>
      <c r="J168" s="14">
        <v>9.4</v>
      </c>
      <c r="K168" s="14">
        <v>11.08</v>
      </c>
      <c r="L168" s="14">
        <v>13.8</v>
      </c>
      <c r="M168" s="54"/>
      <c r="N168" s="14">
        <v>64.511650261</v>
      </c>
      <c r="O168" s="31">
        <v>6.2091686634999999</v>
      </c>
      <c r="P168" s="31" t="s">
        <v>26</v>
      </c>
      <c r="Q168" s="17" t="s">
        <v>29</v>
      </c>
      <c r="R168" s="38" t="s">
        <v>688</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290</v>
      </c>
      <c r="D169" s="16" t="s">
        <v>291</v>
      </c>
      <c r="E169" s="16">
        <v>7</v>
      </c>
      <c r="F169" s="15">
        <v>12.85</v>
      </c>
      <c r="G169" s="15">
        <v>11.48</v>
      </c>
      <c r="H169" s="15">
        <v>10.119999999999999</v>
      </c>
      <c r="I169" s="14"/>
      <c r="J169" s="15">
        <v>13.88</v>
      </c>
      <c r="K169" s="15">
        <v>16.600000000000001</v>
      </c>
      <c r="L169" s="15">
        <v>21.01</v>
      </c>
      <c r="M169" s="54"/>
      <c r="N169" s="15">
        <v>65.639914895999993</v>
      </c>
      <c r="O169" s="15">
        <v>100.92371498</v>
      </c>
      <c r="P169" s="15" t="s">
        <v>26</v>
      </c>
      <c r="Q169" s="16" t="s">
        <v>29</v>
      </c>
      <c r="R169" s="37" t="s">
        <v>689</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292</v>
      </c>
      <c r="D170" s="17" t="s">
        <v>293</v>
      </c>
      <c r="E170" s="17">
        <v>3</v>
      </c>
      <c r="F170" s="14">
        <v>22.49</v>
      </c>
      <c r="G170" s="14">
        <v>21.03</v>
      </c>
      <c r="H170" s="14">
        <v>19.579999999999998</v>
      </c>
      <c r="I170" s="14"/>
      <c r="J170" s="14">
        <v>22.95</v>
      </c>
      <c r="K170" s="14">
        <v>25.85</v>
      </c>
      <c r="L170" s="14">
        <v>30.54</v>
      </c>
      <c r="M170" s="54"/>
      <c r="N170" s="14">
        <v>42.968296401000003</v>
      </c>
      <c r="O170" s="31">
        <v>110.83819104999999</v>
      </c>
      <c r="P170" s="31" t="s">
        <v>29</v>
      </c>
      <c r="Q170" s="17" t="s">
        <v>26</v>
      </c>
      <c r="R170" s="38" t="s">
        <v>690</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294</v>
      </c>
      <c r="D171" s="16" t="s">
        <v>295</v>
      </c>
      <c r="E171" s="16">
        <v>9</v>
      </c>
      <c r="F171" s="15">
        <v>10.1</v>
      </c>
      <c r="G171" s="15">
        <v>9.4600000000000009</v>
      </c>
      <c r="H171" s="15">
        <v>8.83</v>
      </c>
      <c r="I171" s="14"/>
      <c r="J171" s="15">
        <v>11.46</v>
      </c>
      <c r="K171" s="15">
        <v>12.72</v>
      </c>
      <c r="L171" s="15">
        <v>14.76</v>
      </c>
      <c r="M171" s="54"/>
      <c r="N171" s="15">
        <v>56.968244640999998</v>
      </c>
      <c r="O171" s="15">
        <v>7.3836415651999996</v>
      </c>
      <c r="P171" s="15" t="s">
        <v>29</v>
      </c>
      <c r="Q171" s="16" t="s">
        <v>29</v>
      </c>
      <c r="R171" s="37" t="s">
        <v>691</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296</v>
      </c>
      <c r="D172" s="17" t="s">
        <v>297</v>
      </c>
      <c r="E172" s="17">
        <v>10</v>
      </c>
      <c r="F172" s="14">
        <v>1.82</v>
      </c>
      <c r="G172" s="14">
        <v>1.29</v>
      </c>
      <c r="H172" s="14">
        <v>0.76</v>
      </c>
      <c r="I172" s="14"/>
      <c r="J172" s="14">
        <v>2.2400000000000002</v>
      </c>
      <c r="K172" s="14">
        <v>3.29</v>
      </c>
      <c r="L172" s="14">
        <v>5</v>
      </c>
      <c r="M172" s="54"/>
      <c r="N172" s="14">
        <v>86.734632426999994</v>
      </c>
      <c r="O172" s="31">
        <v>34.477604304000003</v>
      </c>
      <c r="P172" s="31" t="s">
        <v>29</v>
      </c>
      <c r="Q172" s="17" t="s">
        <v>29</v>
      </c>
      <c r="R172" s="38" t="s">
        <v>692</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298</v>
      </c>
      <c r="D173" s="16" t="s">
        <v>299</v>
      </c>
      <c r="E173" s="16">
        <v>6</v>
      </c>
      <c r="F173" s="15">
        <v>125.5</v>
      </c>
      <c r="G173" s="15">
        <v>91.13</v>
      </c>
      <c r="H173" s="15">
        <v>56.76</v>
      </c>
      <c r="I173" s="14"/>
      <c r="J173" s="15">
        <v>208.57</v>
      </c>
      <c r="K173" s="15">
        <v>277.3</v>
      </c>
      <c r="L173" s="15">
        <v>388.53</v>
      </c>
      <c r="M173" s="54"/>
      <c r="N173" s="15">
        <v>58.997889024000003</v>
      </c>
      <c r="O173" s="15">
        <v>14.618711972</v>
      </c>
      <c r="P173" s="15" t="s">
        <v>26</v>
      </c>
      <c r="Q173" s="16" t="s">
        <v>29</v>
      </c>
      <c r="R173" s="37" t="s">
        <v>693</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475</v>
      </c>
      <c r="D174" s="17" t="s">
        <v>476</v>
      </c>
      <c r="E174" s="17">
        <v>4</v>
      </c>
      <c r="F174" s="14">
        <v>6.99</v>
      </c>
      <c r="G174" s="14">
        <v>6.38</v>
      </c>
      <c r="H174" s="14">
        <v>5.77</v>
      </c>
      <c r="I174" s="14"/>
      <c r="J174" s="14">
        <v>7.68</v>
      </c>
      <c r="K174" s="14">
        <v>8.89</v>
      </c>
      <c r="L174" s="14">
        <v>10.86</v>
      </c>
      <c r="M174" s="54"/>
      <c r="N174" s="14">
        <v>60.401546732</v>
      </c>
      <c r="O174" s="31">
        <v>2.6311503042999997</v>
      </c>
      <c r="P174" s="31" t="s">
        <v>26</v>
      </c>
      <c r="Q174" s="17" t="s">
        <v>29</v>
      </c>
      <c r="R174" s="38" t="s">
        <v>694</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300</v>
      </c>
      <c r="D175" s="16" t="s">
        <v>301</v>
      </c>
      <c r="E175" s="16">
        <v>0</v>
      </c>
      <c r="F175" s="15">
        <v>16.350000000000001</v>
      </c>
      <c r="G175" s="15">
        <v>14.59</v>
      </c>
      <c r="H175" s="15">
        <v>12.83</v>
      </c>
      <c r="I175" s="14"/>
      <c r="J175" s="15">
        <v>16.579999999999998</v>
      </c>
      <c r="K175" s="15">
        <v>20.09</v>
      </c>
      <c r="L175" s="15">
        <v>25.79</v>
      </c>
      <c r="M175" s="54"/>
      <c r="N175" s="15">
        <v>49.568709450999997</v>
      </c>
      <c r="O175" s="15">
        <v>43.985818303999999</v>
      </c>
      <c r="P175" s="15" t="s">
        <v>26</v>
      </c>
      <c r="Q175" s="16" t="s">
        <v>26</v>
      </c>
      <c r="R175" s="37" t="s">
        <v>695</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302</v>
      </c>
      <c r="D176" s="17" t="s">
        <v>303</v>
      </c>
      <c r="E176" s="17">
        <v>7</v>
      </c>
      <c r="F176" s="14">
        <v>2.94</v>
      </c>
      <c r="G176" s="14">
        <v>2.42</v>
      </c>
      <c r="H176" s="14">
        <v>1.9</v>
      </c>
      <c r="I176" s="14"/>
      <c r="J176" s="14">
        <v>3.08</v>
      </c>
      <c r="K176" s="14">
        <v>4.1100000000000003</v>
      </c>
      <c r="L176" s="14">
        <v>5.79</v>
      </c>
      <c r="M176" s="54"/>
      <c r="N176" s="14">
        <v>67.114318800000007</v>
      </c>
      <c r="O176" s="31">
        <v>12.981918433999999</v>
      </c>
      <c r="P176" s="31" t="s">
        <v>29</v>
      </c>
      <c r="Q176" s="17" t="s">
        <v>29</v>
      </c>
      <c r="R176" s="38" t="s">
        <v>696</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304</v>
      </c>
      <c r="D177" s="16" t="s">
        <v>305</v>
      </c>
      <c r="E177" s="16">
        <v>4</v>
      </c>
      <c r="F177" s="15">
        <v>3.44</v>
      </c>
      <c r="G177" s="15">
        <v>2.56</v>
      </c>
      <c r="H177" s="15">
        <v>1.69</v>
      </c>
      <c r="I177" s="14"/>
      <c r="J177" s="15">
        <v>5.91</v>
      </c>
      <c r="K177" s="15">
        <v>7.65</v>
      </c>
      <c r="L177" s="15">
        <v>10.47</v>
      </c>
      <c r="M177" s="54"/>
      <c r="N177" s="15">
        <v>55.85075277</v>
      </c>
      <c r="O177" s="15">
        <v>16.364863435</v>
      </c>
      <c r="P177" s="15" t="s">
        <v>26</v>
      </c>
      <c r="Q177" s="16" t="s">
        <v>29</v>
      </c>
      <c r="R177" s="37" t="s">
        <v>697</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306</v>
      </c>
      <c r="D178" s="17" t="s">
        <v>307</v>
      </c>
      <c r="E178" s="17">
        <v>9</v>
      </c>
      <c r="F178" s="14">
        <v>290.5</v>
      </c>
      <c r="G178" s="14">
        <v>250.43</v>
      </c>
      <c r="H178" s="14">
        <v>210.37</v>
      </c>
      <c r="I178" s="14"/>
      <c r="J178" s="14">
        <v>313.66000000000003</v>
      </c>
      <c r="K178" s="14">
        <v>393.78</v>
      </c>
      <c r="L178" s="14">
        <v>523.44000000000005</v>
      </c>
      <c r="M178" s="54"/>
      <c r="N178" s="14">
        <v>66.224879145000003</v>
      </c>
      <c r="O178" s="31">
        <v>12.264718512</v>
      </c>
      <c r="P178" s="31" t="s">
        <v>29</v>
      </c>
      <c r="Q178" s="17" t="s">
        <v>29</v>
      </c>
      <c r="R178" s="38" t="s">
        <v>698</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308</v>
      </c>
      <c r="D179" s="16" t="s">
        <v>309</v>
      </c>
      <c r="E179" s="16">
        <v>3</v>
      </c>
      <c r="F179" s="15">
        <v>45.4</v>
      </c>
      <c r="G179" s="15">
        <v>41.47</v>
      </c>
      <c r="H179" s="15">
        <v>37.549999999999997</v>
      </c>
      <c r="I179" s="14"/>
      <c r="J179" s="15">
        <v>46.79</v>
      </c>
      <c r="K179" s="15">
        <v>54.63</v>
      </c>
      <c r="L179" s="15">
        <v>67.33</v>
      </c>
      <c r="M179" s="54"/>
      <c r="N179" s="15">
        <v>46.673664784000003</v>
      </c>
      <c r="O179" s="15">
        <v>505.97189387000003</v>
      </c>
      <c r="P179" s="15" t="s">
        <v>29</v>
      </c>
      <c r="Q179" s="16" t="s">
        <v>26</v>
      </c>
      <c r="R179" s="37" t="s">
        <v>699</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308</v>
      </c>
      <c r="D180" s="17" t="s">
        <v>310</v>
      </c>
      <c r="E180" s="17">
        <v>10</v>
      </c>
      <c r="F180" s="14">
        <v>40.97</v>
      </c>
      <c r="G180" s="14">
        <v>37.479999999999997</v>
      </c>
      <c r="H180" s="14">
        <v>34</v>
      </c>
      <c r="I180" s="14"/>
      <c r="J180" s="14">
        <v>47.53</v>
      </c>
      <c r="K180" s="14">
        <v>54.49</v>
      </c>
      <c r="L180" s="14">
        <v>65.760000000000005</v>
      </c>
      <c r="M180" s="54"/>
      <c r="N180" s="14">
        <v>51.295502816000003</v>
      </c>
      <c r="O180" s="31">
        <v>1975.0811836</v>
      </c>
      <c r="P180" s="31" t="s">
        <v>29</v>
      </c>
      <c r="Q180" s="17" t="s">
        <v>29</v>
      </c>
      <c r="R180" s="38" t="s">
        <v>700</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311</v>
      </c>
      <c r="D181" s="16" t="s">
        <v>312</v>
      </c>
      <c r="E181" s="16">
        <v>4</v>
      </c>
      <c r="F181" s="15">
        <v>10.130000000000001</v>
      </c>
      <c r="G181" s="15">
        <v>8.92</v>
      </c>
      <c r="H181" s="15">
        <v>7.71</v>
      </c>
      <c r="I181" s="14"/>
      <c r="J181" s="15">
        <v>13</v>
      </c>
      <c r="K181" s="15">
        <v>15.41</v>
      </c>
      <c r="L181" s="15">
        <v>19.329999999999998</v>
      </c>
      <c r="M181" s="54"/>
      <c r="N181" s="15">
        <v>52.271548015</v>
      </c>
      <c r="O181" s="15">
        <v>18.394860087000001</v>
      </c>
      <c r="P181" s="15" t="s">
        <v>26</v>
      </c>
      <c r="Q181" s="16" t="s">
        <v>29</v>
      </c>
      <c r="R181" s="37" t="s">
        <v>701</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313</v>
      </c>
      <c r="D182" s="17" t="s">
        <v>314</v>
      </c>
      <c r="E182" s="17">
        <v>7</v>
      </c>
      <c r="F182" s="14">
        <v>59.46</v>
      </c>
      <c r="G182" s="14">
        <v>53.45</v>
      </c>
      <c r="H182" s="14">
        <v>47.44</v>
      </c>
      <c r="I182" s="14"/>
      <c r="J182" s="14">
        <v>70.8</v>
      </c>
      <c r="K182" s="14">
        <v>82.81</v>
      </c>
      <c r="L182" s="14">
        <v>102.25</v>
      </c>
      <c r="M182" s="54"/>
      <c r="N182" s="14">
        <v>52.55341628</v>
      </c>
      <c r="O182" s="31">
        <v>414.75378069999999</v>
      </c>
      <c r="P182" s="31" t="s">
        <v>29</v>
      </c>
      <c r="Q182" s="17" t="s">
        <v>29</v>
      </c>
      <c r="R182" s="38" t="s">
        <v>702</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315</v>
      </c>
      <c r="D183" s="16" t="s">
        <v>316</v>
      </c>
      <c r="E183" s="16">
        <v>1</v>
      </c>
      <c r="F183" s="15">
        <v>3.24</v>
      </c>
      <c r="G183" s="15">
        <v>2.93</v>
      </c>
      <c r="H183" s="15">
        <v>2.63</v>
      </c>
      <c r="I183" s="14"/>
      <c r="J183" s="15">
        <v>3.38</v>
      </c>
      <c r="K183" s="15">
        <v>3.98</v>
      </c>
      <c r="L183" s="15">
        <v>4.97</v>
      </c>
      <c r="M183" s="54"/>
      <c r="N183" s="15">
        <v>48.970641471</v>
      </c>
      <c r="O183" s="15">
        <v>13.772742739</v>
      </c>
      <c r="P183" s="15" t="s">
        <v>26</v>
      </c>
      <c r="Q183" s="16" t="s">
        <v>26</v>
      </c>
      <c r="R183" s="37" t="s">
        <v>703</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317</v>
      </c>
      <c r="D184" s="17" t="s">
        <v>318</v>
      </c>
      <c r="E184" s="17">
        <v>0</v>
      </c>
      <c r="F184" s="14">
        <v>10.54</v>
      </c>
      <c r="G184" s="14">
        <v>8.56</v>
      </c>
      <c r="H184" s="14">
        <v>6.59</v>
      </c>
      <c r="I184" s="14"/>
      <c r="J184" s="14">
        <v>10.99</v>
      </c>
      <c r="K184" s="14">
        <v>14.93</v>
      </c>
      <c r="L184" s="14">
        <v>21.32</v>
      </c>
      <c r="M184" s="54"/>
      <c r="N184" s="14">
        <v>43.077949322999999</v>
      </c>
      <c r="O184" s="31">
        <v>11.839513738999999</v>
      </c>
      <c r="P184" s="31" t="s">
        <v>26</v>
      </c>
      <c r="Q184" s="17" t="s">
        <v>26</v>
      </c>
      <c r="R184" s="38" t="s">
        <v>704</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319</v>
      </c>
      <c r="D185" s="16" t="s">
        <v>320</v>
      </c>
      <c r="E185" s="16">
        <v>4</v>
      </c>
      <c r="F185" s="15">
        <v>7.12</v>
      </c>
      <c r="G185" s="15">
        <v>5.03</v>
      </c>
      <c r="H185" s="15">
        <v>2.95</v>
      </c>
      <c r="I185" s="14"/>
      <c r="J185" s="15">
        <v>13.16</v>
      </c>
      <c r="K185" s="15">
        <v>17.32</v>
      </c>
      <c r="L185" s="15">
        <v>24.06</v>
      </c>
      <c r="M185" s="54"/>
      <c r="N185" s="15">
        <v>52.697447269999998</v>
      </c>
      <c r="O185" s="15">
        <v>12.462954912999999</v>
      </c>
      <c r="P185" s="15" t="s">
        <v>26</v>
      </c>
      <c r="Q185" s="16" t="s">
        <v>29</v>
      </c>
      <c r="R185" s="37" t="s">
        <v>705</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321</v>
      </c>
      <c r="D186" s="17" t="s">
        <v>322</v>
      </c>
      <c r="E186" s="17">
        <v>2</v>
      </c>
      <c r="F186" s="14">
        <v>48.3</v>
      </c>
      <c r="G186" s="14">
        <v>45.31</v>
      </c>
      <c r="H186" s="14">
        <v>42.33</v>
      </c>
      <c r="I186" s="14"/>
      <c r="J186" s="14">
        <v>49.36</v>
      </c>
      <c r="K186" s="14">
        <v>55.32</v>
      </c>
      <c r="L186" s="14">
        <v>64.97</v>
      </c>
      <c r="M186" s="54"/>
      <c r="N186" s="14">
        <v>46.797116991999999</v>
      </c>
      <c r="O186" s="31">
        <v>84.653794435000009</v>
      </c>
      <c r="P186" s="31" t="s">
        <v>26</v>
      </c>
      <c r="Q186" s="17" t="s">
        <v>26</v>
      </c>
      <c r="R186" s="38" t="s">
        <v>706</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509</v>
      </c>
      <c r="D187" s="16" t="s">
        <v>323</v>
      </c>
      <c r="E187" s="16">
        <v>0</v>
      </c>
      <c r="F187" s="15">
        <v>3.35</v>
      </c>
      <c r="G187" s="15">
        <v>2.85</v>
      </c>
      <c r="H187" s="15">
        <v>2.36</v>
      </c>
      <c r="I187" s="14"/>
      <c r="J187" s="15">
        <v>3.47</v>
      </c>
      <c r="K187" s="15">
        <v>4.45</v>
      </c>
      <c r="L187" s="15">
        <v>6.05</v>
      </c>
      <c r="M187" s="54"/>
      <c r="N187" s="15">
        <v>45.411554684999999</v>
      </c>
      <c r="O187" s="15">
        <v>2.4547276086999998</v>
      </c>
      <c r="P187" s="15" t="s">
        <v>26</v>
      </c>
      <c r="Q187" s="16" t="s">
        <v>26</v>
      </c>
      <c r="R187" s="37" t="s">
        <v>707</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467</v>
      </c>
      <c r="D188" s="17" t="s">
        <v>324</v>
      </c>
      <c r="E188" s="17">
        <v>2</v>
      </c>
      <c r="F188" s="14">
        <v>16.899999999999999</v>
      </c>
      <c r="G188" s="14">
        <v>15.41</v>
      </c>
      <c r="H188" s="14">
        <v>13.92</v>
      </c>
      <c r="I188" s="14"/>
      <c r="J188" s="14">
        <v>17.57</v>
      </c>
      <c r="K188" s="14">
        <v>20.54</v>
      </c>
      <c r="L188" s="14">
        <v>25.35</v>
      </c>
      <c r="M188" s="54"/>
      <c r="N188" s="14">
        <v>53.761743668000001</v>
      </c>
      <c r="O188" s="31">
        <v>9.2071928696000001</v>
      </c>
      <c r="P188" s="31" t="s">
        <v>26</v>
      </c>
      <c r="Q188" s="17" t="s">
        <v>26</v>
      </c>
      <c r="R188" s="38" t="s">
        <v>708</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709</v>
      </c>
      <c r="D189" s="16" t="s">
        <v>710</v>
      </c>
      <c r="E189" s="16">
        <v>4</v>
      </c>
      <c r="F189" s="15">
        <v>7.28</v>
      </c>
      <c r="G189" s="15">
        <v>6.67</v>
      </c>
      <c r="H189" s="15">
        <v>6.07</v>
      </c>
      <c r="I189" s="14"/>
      <c r="J189" s="15">
        <v>8.06</v>
      </c>
      <c r="K189" s="15">
        <v>9.26</v>
      </c>
      <c r="L189" s="15">
        <v>11.21</v>
      </c>
      <c r="M189" s="54"/>
      <c r="N189" s="15">
        <v>67.844847009999995</v>
      </c>
      <c r="O189" s="15">
        <v>1.0598050000000001</v>
      </c>
      <c r="P189" s="15" t="s">
        <v>26</v>
      </c>
      <c r="Q189" s="16" t="s">
        <v>29</v>
      </c>
      <c r="R189" s="37" t="s">
        <v>711</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712</v>
      </c>
      <c r="D190" s="17" t="s">
        <v>325</v>
      </c>
      <c r="E190" s="17">
        <v>4</v>
      </c>
      <c r="F190" s="14">
        <v>1.6</v>
      </c>
      <c r="G190" s="14">
        <v>1.41</v>
      </c>
      <c r="H190" s="14">
        <v>1.23</v>
      </c>
      <c r="I190" s="14"/>
      <c r="J190" s="14">
        <v>1.96</v>
      </c>
      <c r="K190" s="14">
        <v>2.3199999999999998</v>
      </c>
      <c r="L190" s="14">
        <v>2.91</v>
      </c>
      <c r="M190" s="54"/>
      <c r="N190" s="14">
        <v>53.753945625</v>
      </c>
      <c r="O190" s="31">
        <v>4.2228166522000006</v>
      </c>
      <c r="P190" s="31" t="s">
        <v>26</v>
      </c>
      <c r="Q190" s="17" t="s">
        <v>29</v>
      </c>
      <c r="R190" s="38" t="s">
        <v>713</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482</v>
      </c>
      <c r="D191" s="16" t="s">
        <v>326</v>
      </c>
      <c r="E191" s="16">
        <v>5</v>
      </c>
      <c r="F191" s="15">
        <v>1.2</v>
      </c>
      <c r="G191" s="15">
        <v>0.85</v>
      </c>
      <c r="H191" s="15">
        <v>0.5</v>
      </c>
      <c r="I191" s="14"/>
      <c r="J191" s="15">
        <v>2.06</v>
      </c>
      <c r="K191" s="15">
        <v>2.75</v>
      </c>
      <c r="L191" s="15">
        <v>3.87</v>
      </c>
      <c r="M191" s="54"/>
      <c r="N191" s="15">
        <v>66.547762070999994</v>
      </c>
      <c r="O191" s="15">
        <v>2.5194056956999997</v>
      </c>
      <c r="P191" s="15" t="s">
        <v>26</v>
      </c>
      <c r="Q191" s="16" t="s">
        <v>29</v>
      </c>
      <c r="R191" s="37" t="s">
        <v>714</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335</v>
      </c>
      <c r="D192" s="17" t="s">
        <v>327</v>
      </c>
      <c r="E192" s="17">
        <v>4</v>
      </c>
      <c r="F192" s="14">
        <v>19.059999999999999</v>
      </c>
      <c r="G192" s="14">
        <v>17.04</v>
      </c>
      <c r="H192" s="14">
        <v>15.02</v>
      </c>
      <c r="I192" s="14"/>
      <c r="J192" s="14">
        <v>22.63</v>
      </c>
      <c r="K192" s="14">
        <v>26.66</v>
      </c>
      <c r="L192" s="14">
        <v>33.200000000000003</v>
      </c>
      <c r="M192" s="54"/>
      <c r="N192" s="14">
        <v>60.671370199000002</v>
      </c>
      <c r="O192" s="31">
        <v>194.80346716999998</v>
      </c>
      <c r="P192" s="31" t="s">
        <v>26</v>
      </c>
      <c r="Q192" s="17" t="s">
        <v>29</v>
      </c>
      <c r="R192" s="38" t="s">
        <v>715</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328</v>
      </c>
      <c r="D193" s="16" t="s">
        <v>329</v>
      </c>
      <c r="E193" s="16">
        <v>0</v>
      </c>
      <c r="F193" s="15">
        <v>0.23</v>
      </c>
      <c r="G193" s="15">
        <v>0.12</v>
      </c>
      <c r="H193" s="15">
        <v>0.01</v>
      </c>
      <c r="I193" s="14"/>
      <c r="J193" s="15">
        <v>0.24</v>
      </c>
      <c r="K193" s="15">
        <v>0.45</v>
      </c>
      <c r="L193" s="15">
        <v>0.79</v>
      </c>
      <c r="M193" s="54"/>
      <c r="N193" s="15">
        <v>33.728592095000003</v>
      </c>
      <c r="O193" s="15">
        <v>3.6967418695999998</v>
      </c>
      <c r="P193" s="15" t="s">
        <v>26</v>
      </c>
      <c r="Q193" s="16" t="s">
        <v>26</v>
      </c>
      <c r="R193" s="37" t="s">
        <v>716</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462</v>
      </c>
      <c r="D194" s="17" t="s">
        <v>330</v>
      </c>
      <c r="E194" s="17">
        <v>1</v>
      </c>
      <c r="F194" s="14">
        <v>4.75</v>
      </c>
      <c r="G194" s="14">
        <v>4.33</v>
      </c>
      <c r="H194" s="14">
        <v>3.91</v>
      </c>
      <c r="I194" s="14"/>
      <c r="J194" s="14">
        <v>4.92</v>
      </c>
      <c r="K194" s="14">
        <v>5.75</v>
      </c>
      <c r="L194" s="14">
        <v>7.1</v>
      </c>
      <c r="M194" s="54"/>
      <c r="N194" s="14">
        <v>51.401874202999998</v>
      </c>
      <c r="O194" s="31">
        <v>9.3748626086999991</v>
      </c>
      <c r="P194" s="31" t="s">
        <v>26</v>
      </c>
      <c r="Q194" s="17" t="s">
        <v>26</v>
      </c>
      <c r="R194" s="38" t="s">
        <v>717</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506</v>
      </c>
      <c r="D195" s="16" t="s">
        <v>470</v>
      </c>
      <c r="E195" s="16">
        <v>1</v>
      </c>
      <c r="F195" s="15">
        <v>0.56999999999999995</v>
      </c>
      <c r="G195" s="15">
        <v>0.44</v>
      </c>
      <c r="H195" s="15">
        <v>0.32</v>
      </c>
      <c r="I195" s="14"/>
      <c r="J195" s="15">
        <v>0.7</v>
      </c>
      <c r="K195" s="15">
        <v>0.94</v>
      </c>
      <c r="L195" s="15">
        <v>1.33</v>
      </c>
      <c r="M195" s="54"/>
      <c r="N195" s="15">
        <v>42.682050347000001</v>
      </c>
      <c r="O195" s="15">
        <v>3.6479156522</v>
      </c>
      <c r="P195" s="15" t="s">
        <v>26</v>
      </c>
      <c r="Q195" s="16" t="s">
        <v>26</v>
      </c>
      <c r="R195" s="37" t="s">
        <v>718</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477</v>
      </c>
      <c r="D196" s="17" t="s">
        <v>331</v>
      </c>
      <c r="E196" s="17">
        <v>4</v>
      </c>
      <c r="F196" s="14">
        <v>35.299999999999997</v>
      </c>
      <c r="G196" s="14">
        <v>32.68</v>
      </c>
      <c r="H196" s="14">
        <v>30.07</v>
      </c>
      <c r="I196" s="14"/>
      <c r="J196" s="14">
        <v>40.619999999999997</v>
      </c>
      <c r="K196" s="14">
        <v>45.84</v>
      </c>
      <c r="L196" s="14">
        <v>54.3</v>
      </c>
      <c r="M196" s="54"/>
      <c r="N196" s="14">
        <v>59.890027250999999</v>
      </c>
      <c r="O196" s="31">
        <v>265.50946474</v>
      </c>
      <c r="P196" s="31" t="s">
        <v>26</v>
      </c>
      <c r="Q196" s="17" t="s">
        <v>29</v>
      </c>
      <c r="R196" s="38" t="s">
        <v>719</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461</v>
      </c>
      <c r="D197" s="16" t="s">
        <v>332</v>
      </c>
      <c r="E197" s="16">
        <v>0</v>
      </c>
      <c r="F197" s="15">
        <v>6.91</v>
      </c>
      <c r="G197" s="15">
        <v>5.75</v>
      </c>
      <c r="H197" s="15">
        <v>4.59</v>
      </c>
      <c r="I197" s="14"/>
      <c r="J197" s="15">
        <v>7.22</v>
      </c>
      <c r="K197" s="15">
        <v>9.5299999999999994</v>
      </c>
      <c r="L197" s="15">
        <v>13.28</v>
      </c>
      <c r="M197" s="54"/>
      <c r="N197" s="15">
        <v>41.893283195000002</v>
      </c>
      <c r="O197" s="15">
        <v>9.9246811738999998</v>
      </c>
      <c r="P197" s="15" t="s">
        <v>26</v>
      </c>
      <c r="Q197" s="16" t="s">
        <v>26</v>
      </c>
      <c r="R197" s="37" t="s">
        <v>720</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721</v>
      </c>
      <c r="D198" s="17" t="s">
        <v>722</v>
      </c>
      <c r="E198" s="17">
        <v>7</v>
      </c>
      <c r="F198" s="14">
        <v>539.55999999999995</v>
      </c>
      <c r="G198" s="14">
        <v>503.81</v>
      </c>
      <c r="H198" s="14">
        <v>468.07</v>
      </c>
      <c r="I198" s="14"/>
      <c r="J198" s="14">
        <v>558.67999999999995</v>
      </c>
      <c r="K198" s="14">
        <v>630.16</v>
      </c>
      <c r="L198" s="14">
        <v>745.83</v>
      </c>
      <c r="M198" s="54"/>
      <c r="N198" s="14">
        <v>70.336930167999995</v>
      </c>
      <c r="O198" s="31">
        <v>1.1351306935000001</v>
      </c>
      <c r="P198" s="31" t="s">
        <v>29</v>
      </c>
      <c r="Q198" s="17" t="s">
        <v>29</v>
      </c>
      <c r="R198" s="38" t="s">
        <v>723</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333</v>
      </c>
      <c r="D199" s="16" t="s">
        <v>334</v>
      </c>
      <c r="E199" s="16">
        <v>7</v>
      </c>
      <c r="F199" s="15">
        <v>14.55</v>
      </c>
      <c r="G199" s="15">
        <v>13.01</v>
      </c>
      <c r="H199" s="15">
        <v>11.47</v>
      </c>
      <c r="I199" s="14"/>
      <c r="J199" s="15">
        <v>17.14</v>
      </c>
      <c r="K199" s="15">
        <v>20.21</v>
      </c>
      <c r="L199" s="15">
        <v>25.19</v>
      </c>
      <c r="M199" s="54"/>
      <c r="N199" s="15">
        <v>68.896736028999996</v>
      </c>
      <c r="O199" s="15">
        <v>183.30463391000001</v>
      </c>
      <c r="P199" s="15" t="s">
        <v>26</v>
      </c>
      <c r="Q199" s="16" t="s">
        <v>29</v>
      </c>
      <c r="R199" s="37" t="s">
        <v>724</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459</v>
      </c>
      <c r="D200" s="17" t="s">
        <v>336</v>
      </c>
      <c r="E200" s="17">
        <v>3</v>
      </c>
      <c r="F200" s="14">
        <v>24.71</v>
      </c>
      <c r="G200" s="14">
        <v>20.95</v>
      </c>
      <c r="H200" s="14">
        <v>17.2</v>
      </c>
      <c r="I200" s="14"/>
      <c r="J200" s="14">
        <v>25.55</v>
      </c>
      <c r="K200" s="14">
        <v>33.049999999999997</v>
      </c>
      <c r="L200" s="14">
        <v>45.2</v>
      </c>
      <c r="M200" s="54"/>
      <c r="N200" s="14">
        <v>48.745620262999999</v>
      </c>
      <c r="O200" s="31">
        <v>560.15412173999994</v>
      </c>
      <c r="P200" s="31" t="s">
        <v>26</v>
      </c>
      <c r="Q200" s="17" t="s">
        <v>26</v>
      </c>
      <c r="R200" s="38" t="s">
        <v>725</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337</v>
      </c>
      <c r="D201" s="16" t="s">
        <v>338</v>
      </c>
      <c r="E201" s="16">
        <v>1</v>
      </c>
      <c r="F201" s="15">
        <v>6.49</v>
      </c>
      <c r="G201" s="15">
        <v>5.74</v>
      </c>
      <c r="H201" s="15">
        <v>4.99</v>
      </c>
      <c r="I201" s="14"/>
      <c r="J201" s="15">
        <v>6.66</v>
      </c>
      <c r="K201" s="15">
        <v>8.15</v>
      </c>
      <c r="L201" s="15">
        <v>10.57</v>
      </c>
      <c r="M201" s="54"/>
      <c r="N201" s="15">
        <v>49.067705359999998</v>
      </c>
      <c r="O201" s="15">
        <v>10.094972217</v>
      </c>
      <c r="P201" s="15" t="s">
        <v>26</v>
      </c>
      <c r="Q201" s="16" t="s">
        <v>26</v>
      </c>
      <c r="R201" s="37" t="s">
        <v>726</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337</v>
      </c>
      <c r="D202" s="17" t="s">
        <v>339</v>
      </c>
      <c r="E202" s="17">
        <v>1</v>
      </c>
      <c r="F202" s="14">
        <v>33.1</v>
      </c>
      <c r="G202" s="14">
        <v>28.84</v>
      </c>
      <c r="H202" s="14">
        <v>24.59</v>
      </c>
      <c r="I202" s="14"/>
      <c r="J202" s="14">
        <v>33.81</v>
      </c>
      <c r="K202" s="14">
        <v>42.31</v>
      </c>
      <c r="L202" s="14">
        <v>56.08</v>
      </c>
      <c r="M202" s="54"/>
      <c r="N202" s="14">
        <v>47.103386123999996</v>
      </c>
      <c r="O202" s="31">
        <v>43.258739216999999</v>
      </c>
      <c r="P202" s="31" t="s">
        <v>26</v>
      </c>
      <c r="Q202" s="17" t="s">
        <v>26</v>
      </c>
      <c r="R202" s="38" t="s">
        <v>727</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340</v>
      </c>
      <c r="D203" s="16" t="s">
        <v>341</v>
      </c>
      <c r="E203" s="16">
        <v>9</v>
      </c>
      <c r="F203" s="15">
        <v>14.67</v>
      </c>
      <c r="G203" s="15">
        <v>13.67</v>
      </c>
      <c r="H203" s="15">
        <v>12.67</v>
      </c>
      <c r="I203" s="14"/>
      <c r="J203" s="15">
        <v>15.24</v>
      </c>
      <c r="K203" s="15">
        <v>17.23</v>
      </c>
      <c r="L203" s="15">
        <v>20.47</v>
      </c>
      <c r="M203" s="54"/>
      <c r="N203" s="15">
        <v>62.641055715999997</v>
      </c>
      <c r="O203" s="15">
        <v>9.2310844782999997</v>
      </c>
      <c r="P203" s="15" t="s">
        <v>29</v>
      </c>
      <c r="Q203" s="16" t="s">
        <v>29</v>
      </c>
      <c r="R203" s="37" t="s">
        <v>728</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340</v>
      </c>
      <c r="D204" s="17" t="s">
        <v>342</v>
      </c>
      <c r="E204" s="17">
        <v>4</v>
      </c>
      <c r="F204" s="14">
        <v>14.8</v>
      </c>
      <c r="G204" s="14">
        <v>14.1</v>
      </c>
      <c r="H204" s="14">
        <v>13.4</v>
      </c>
      <c r="I204" s="14"/>
      <c r="J204" s="14">
        <v>15.11</v>
      </c>
      <c r="K204" s="14">
        <v>16.5</v>
      </c>
      <c r="L204" s="14">
        <v>18.760000000000002</v>
      </c>
      <c r="M204" s="54"/>
      <c r="N204" s="14">
        <v>59.166878212</v>
      </c>
      <c r="O204" s="31">
        <v>9.1915128261000003</v>
      </c>
      <c r="P204" s="31" t="s">
        <v>26</v>
      </c>
      <c r="Q204" s="17" t="s">
        <v>29</v>
      </c>
      <c r="R204" s="38" t="s">
        <v>729</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340</v>
      </c>
      <c r="D205" s="16" t="s">
        <v>343</v>
      </c>
      <c r="E205" s="16">
        <v>6</v>
      </c>
      <c r="F205" s="15">
        <v>29.71</v>
      </c>
      <c r="G205" s="15">
        <v>28.05</v>
      </c>
      <c r="H205" s="15">
        <v>26.39</v>
      </c>
      <c r="I205" s="14"/>
      <c r="J205" s="15">
        <v>30.33</v>
      </c>
      <c r="K205" s="15">
        <v>33.64</v>
      </c>
      <c r="L205" s="15">
        <v>39</v>
      </c>
      <c r="M205" s="54"/>
      <c r="N205" s="15">
        <v>62.848807069000003</v>
      </c>
      <c r="O205" s="15">
        <v>205.49383261</v>
      </c>
      <c r="P205" s="15" t="s">
        <v>26</v>
      </c>
      <c r="Q205" s="16" t="s">
        <v>29</v>
      </c>
      <c r="R205" s="37" t="s">
        <v>730</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344</v>
      </c>
      <c r="D206" s="17" t="s">
        <v>345</v>
      </c>
      <c r="E206" s="17">
        <v>10</v>
      </c>
      <c r="F206" s="14">
        <v>17.91</v>
      </c>
      <c r="G206" s="14">
        <v>16.13</v>
      </c>
      <c r="H206" s="14">
        <v>14.35</v>
      </c>
      <c r="I206" s="14"/>
      <c r="J206" s="14">
        <v>19.5</v>
      </c>
      <c r="K206" s="14">
        <v>23.05</v>
      </c>
      <c r="L206" s="14">
        <v>28.8</v>
      </c>
      <c r="M206" s="54"/>
      <c r="N206" s="14">
        <v>74.893552815000007</v>
      </c>
      <c r="O206" s="31">
        <v>37.963997696</v>
      </c>
      <c r="P206" s="31" t="s">
        <v>29</v>
      </c>
      <c r="Q206" s="17" t="s">
        <v>29</v>
      </c>
      <c r="R206" s="38" t="s">
        <v>731</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732</v>
      </c>
      <c r="D207" s="16" t="s">
        <v>733</v>
      </c>
      <c r="E207" s="16">
        <v>6</v>
      </c>
      <c r="F207" s="15">
        <v>4.45</v>
      </c>
      <c r="G207" s="15">
        <v>4.04</v>
      </c>
      <c r="H207" s="15">
        <v>3.64</v>
      </c>
      <c r="I207" s="14"/>
      <c r="J207" s="15">
        <v>5.47</v>
      </c>
      <c r="K207" s="15">
        <v>6.27</v>
      </c>
      <c r="L207" s="15">
        <v>7.58</v>
      </c>
      <c r="M207" s="54"/>
      <c r="N207" s="15">
        <v>65.006318035000007</v>
      </c>
      <c r="O207" s="15">
        <v>1.8609905217</v>
      </c>
      <c r="P207" s="15" t="s">
        <v>26</v>
      </c>
      <c r="Q207" s="16" t="s">
        <v>29</v>
      </c>
      <c r="R207" s="37" t="s">
        <v>734</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514</v>
      </c>
      <c r="D208" s="17" t="s">
        <v>515</v>
      </c>
      <c r="E208" s="17">
        <v>5</v>
      </c>
      <c r="F208" s="14">
        <v>76.91</v>
      </c>
      <c r="G208" s="14">
        <v>59.31</v>
      </c>
      <c r="H208" s="14">
        <v>41.72</v>
      </c>
      <c r="I208" s="14"/>
      <c r="J208" s="14">
        <v>79.760000000000005</v>
      </c>
      <c r="K208" s="14">
        <v>114.94</v>
      </c>
      <c r="L208" s="14">
        <v>171.89</v>
      </c>
      <c r="M208" s="54"/>
      <c r="N208" s="14">
        <v>48.130519563999997</v>
      </c>
      <c r="O208" s="31">
        <v>3.0158558251999996</v>
      </c>
      <c r="P208" s="31" t="s">
        <v>29</v>
      </c>
      <c r="Q208" s="17" t="s">
        <v>26</v>
      </c>
      <c r="R208" s="38" t="s">
        <v>735</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346</v>
      </c>
      <c r="D209" s="16" t="s">
        <v>347</v>
      </c>
      <c r="E209" s="16">
        <v>7</v>
      </c>
      <c r="F209" s="15">
        <v>11.51</v>
      </c>
      <c r="G209" s="15">
        <v>10.34</v>
      </c>
      <c r="H209" s="15">
        <v>9.18</v>
      </c>
      <c r="I209" s="14"/>
      <c r="J209" s="15">
        <v>13.96</v>
      </c>
      <c r="K209" s="15">
        <v>16.28</v>
      </c>
      <c r="L209" s="15">
        <v>20.04</v>
      </c>
      <c r="M209" s="54"/>
      <c r="N209" s="15">
        <v>56.689164056999999</v>
      </c>
      <c r="O209" s="15">
        <v>11.208575434</v>
      </c>
      <c r="P209" s="15" t="s">
        <v>29</v>
      </c>
      <c r="Q209" s="16" t="s">
        <v>29</v>
      </c>
      <c r="R209" s="37" t="s">
        <v>736</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348</v>
      </c>
      <c r="D210" s="17" t="s">
        <v>349</v>
      </c>
      <c r="E210" s="17">
        <v>7</v>
      </c>
      <c r="F210" s="14">
        <v>5.0999999999999996</v>
      </c>
      <c r="G210" s="14">
        <v>4.13</v>
      </c>
      <c r="H210" s="14">
        <v>3.17</v>
      </c>
      <c r="I210" s="14"/>
      <c r="J210" s="14">
        <v>7.3</v>
      </c>
      <c r="K210" s="14">
        <v>9.2200000000000006</v>
      </c>
      <c r="L210" s="14">
        <v>12.33</v>
      </c>
      <c r="M210" s="54"/>
      <c r="N210" s="14">
        <v>67.916757218000001</v>
      </c>
      <c r="O210" s="31">
        <v>77.672138174000011</v>
      </c>
      <c r="P210" s="31" t="s">
        <v>26</v>
      </c>
      <c r="Q210" s="17" t="s">
        <v>29</v>
      </c>
      <c r="R210" s="38" t="s">
        <v>737</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350</v>
      </c>
      <c r="D211" s="16" t="s">
        <v>351</v>
      </c>
      <c r="E211" s="16">
        <v>1</v>
      </c>
      <c r="F211" s="15">
        <v>6.45</v>
      </c>
      <c r="G211" s="15">
        <v>4.3099999999999996</v>
      </c>
      <c r="H211" s="15">
        <v>2.1800000000000002</v>
      </c>
      <c r="I211" s="14"/>
      <c r="J211" s="15">
        <v>6.75</v>
      </c>
      <c r="K211" s="15">
        <v>11.01</v>
      </c>
      <c r="L211" s="15">
        <v>17.91</v>
      </c>
      <c r="M211" s="54"/>
      <c r="N211" s="15">
        <v>49.175374290999997</v>
      </c>
      <c r="O211" s="15">
        <v>17.102853043</v>
      </c>
      <c r="P211" s="15" t="s">
        <v>26</v>
      </c>
      <c r="Q211" s="16" t="s">
        <v>26</v>
      </c>
      <c r="R211" s="37" t="s">
        <v>738</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352</v>
      </c>
      <c r="D212" s="17" t="s">
        <v>353</v>
      </c>
      <c r="E212" s="17">
        <v>9</v>
      </c>
      <c r="F212" s="14">
        <v>15.84</v>
      </c>
      <c r="G212" s="14">
        <v>14.18</v>
      </c>
      <c r="H212" s="14">
        <v>12.53</v>
      </c>
      <c r="I212" s="14"/>
      <c r="J212" s="14">
        <v>17.920000000000002</v>
      </c>
      <c r="K212" s="14">
        <v>21.22</v>
      </c>
      <c r="L212" s="14">
        <v>26.56</v>
      </c>
      <c r="M212" s="54"/>
      <c r="N212" s="14">
        <v>87.449301766999994</v>
      </c>
      <c r="O212" s="31">
        <v>38.693404000000001</v>
      </c>
      <c r="P212" s="31" t="s">
        <v>29</v>
      </c>
      <c r="Q212" s="17" t="s">
        <v>29</v>
      </c>
      <c r="R212" s="38" t="s">
        <v>739</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354</v>
      </c>
      <c r="D213" s="16" t="s">
        <v>355</v>
      </c>
      <c r="E213" s="16">
        <v>0</v>
      </c>
      <c r="F213" s="15">
        <v>17.239999999999998</v>
      </c>
      <c r="G213" s="15">
        <v>15.69</v>
      </c>
      <c r="H213" s="15">
        <v>14.15</v>
      </c>
      <c r="I213" s="14"/>
      <c r="J213" s="15">
        <v>17.84</v>
      </c>
      <c r="K213" s="15">
        <v>20.93</v>
      </c>
      <c r="L213" s="15">
        <v>25.93</v>
      </c>
      <c r="M213" s="54"/>
      <c r="N213" s="15">
        <v>40.279090502999999</v>
      </c>
      <c r="O213" s="15">
        <v>163.92377952000001</v>
      </c>
      <c r="P213" s="15" t="s">
        <v>26</v>
      </c>
      <c r="Q213" s="16" t="s">
        <v>26</v>
      </c>
      <c r="R213" s="37" t="s">
        <v>740</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356</v>
      </c>
      <c r="D214" s="17" t="s">
        <v>357</v>
      </c>
      <c r="E214" s="17">
        <v>6</v>
      </c>
      <c r="F214" s="14">
        <v>46.55</v>
      </c>
      <c r="G214" s="14">
        <v>34.18</v>
      </c>
      <c r="H214" s="14">
        <v>21.81</v>
      </c>
      <c r="I214" s="14"/>
      <c r="J214" s="14">
        <v>75.510000000000005</v>
      </c>
      <c r="K214" s="14">
        <v>100.24</v>
      </c>
      <c r="L214" s="14">
        <v>140.26</v>
      </c>
      <c r="M214" s="54"/>
      <c r="N214" s="14">
        <v>55.554245119999997</v>
      </c>
      <c r="O214" s="31">
        <v>84.705420017999998</v>
      </c>
      <c r="P214" s="31" t="s">
        <v>26</v>
      </c>
      <c r="Q214" s="17" t="s">
        <v>29</v>
      </c>
      <c r="R214" s="38" t="s">
        <v>741</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358</v>
      </c>
      <c r="D215" s="16" t="s">
        <v>359</v>
      </c>
      <c r="E215" s="16">
        <v>3</v>
      </c>
      <c r="F215" s="15">
        <v>49.8</v>
      </c>
      <c r="G215" s="15">
        <v>43.63</v>
      </c>
      <c r="H215" s="15">
        <v>37.47</v>
      </c>
      <c r="I215" s="14"/>
      <c r="J215" s="15">
        <v>51.4</v>
      </c>
      <c r="K215" s="15">
        <v>63.72</v>
      </c>
      <c r="L215" s="15">
        <v>83.67</v>
      </c>
      <c r="M215" s="54"/>
      <c r="N215" s="15">
        <v>45.355711419999999</v>
      </c>
      <c r="O215" s="15">
        <v>5.6073472104000004</v>
      </c>
      <c r="P215" s="15" t="s">
        <v>26</v>
      </c>
      <c r="Q215" s="16" t="s">
        <v>26</v>
      </c>
      <c r="R215" s="37" t="s">
        <v>742</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360</v>
      </c>
      <c r="D216" s="17" t="s">
        <v>361</v>
      </c>
      <c r="E216" s="17">
        <v>4</v>
      </c>
      <c r="F216" s="14">
        <v>8.91</v>
      </c>
      <c r="G216" s="14">
        <v>6.52</v>
      </c>
      <c r="H216" s="14">
        <v>4.13</v>
      </c>
      <c r="I216" s="14"/>
      <c r="J216" s="14">
        <v>13.78</v>
      </c>
      <c r="K216" s="14">
        <v>18.55</v>
      </c>
      <c r="L216" s="14">
        <v>26.27</v>
      </c>
      <c r="M216" s="54"/>
      <c r="N216" s="14">
        <v>74.348977485999995</v>
      </c>
      <c r="O216" s="31">
        <v>25.659596560000001</v>
      </c>
      <c r="P216" s="31" t="s">
        <v>26</v>
      </c>
      <c r="Q216" s="17" t="s">
        <v>29</v>
      </c>
      <c r="R216" s="38" t="s">
        <v>743</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362</v>
      </c>
      <c r="D217" s="16" t="s">
        <v>363</v>
      </c>
      <c r="E217" s="16">
        <v>4</v>
      </c>
      <c r="F217" s="15">
        <v>45.91</v>
      </c>
      <c r="G217" s="15">
        <v>43.34</v>
      </c>
      <c r="H217" s="15">
        <v>40.78</v>
      </c>
      <c r="I217" s="14"/>
      <c r="J217" s="15">
        <v>47.46</v>
      </c>
      <c r="K217" s="15">
        <v>52.58</v>
      </c>
      <c r="L217" s="15">
        <v>60.88</v>
      </c>
      <c r="M217" s="54"/>
      <c r="N217" s="15">
        <v>73.281006223000006</v>
      </c>
      <c r="O217" s="15">
        <v>312.22032773999996</v>
      </c>
      <c r="P217" s="15" t="s">
        <v>26</v>
      </c>
      <c r="Q217" s="16" t="s">
        <v>29</v>
      </c>
      <c r="R217" s="37" t="s">
        <v>744</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364</v>
      </c>
      <c r="D218" s="17" t="s">
        <v>365</v>
      </c>
      <c r="E218" s="17">
        <v>6</v>
      </c>
      <c r="F218" s="14">
        <v>13.01</v>
      </c>
      <c r="G218" s="14">
        <v>12.29</v>
      </c>
      <c r="H218" s="14">
        <v>11.58</v>
      </c>
      <c r="I218" s="14"/>
      <c r="J218" s="14">
        <v>14.61</v>
      </c>
      <c r="K218" s="14">
        <v>16.03</v>
      </c>
      <c r="L218" s="14">
        <v>18.34</v>
      </c>
      <c r="M218" s="54"/>
      <c r="N218" s="14">
        <v>65.228728758000003</v>
      </c>
      <c r="O218" s="31">
        <v>3.5161740435</v>
      </c>
      <c r="P218" s="31" t="s">
        <v>26</v>
      </c>
      <c r="Q218" s="17" t="s">
        <v>29</v>
      </c>
      <c r="R218" s="38" t="s">
        <v>745</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364</v>
      </c>
      <c r="D219" s="16" t="s">
        <v>366</v>
      </c>
      <c r="E219" s="16">
        <v>6</v>
      </c>
      <c r="F219" s="15">
        <v>38.71</v>
      </c>
      <c r="G219" s="15">
        <v>36.64</v>
      </c>
      <c r="H219" s="15">
        <v>34.57</v>
      </c>
      <c r="I219" s="14"/>
      <c r="J219" s="15">
        <v>43.37</v>
      </c>
      <c r="K219" s="15">
        <v>47.5</v>
      </c>
      <c r="L219" s="15">
        <v>54.18</v>
      </c>
      <c r="M219" s="54"/>
      <c r="N219" s="15">
        <v>63.514368859000001</v>
      </c>
      <c r="O219" s="15">
        <v>84.922427173999992</v>
      </c>
      <c r="P219" s="15" t="s">
        <v>26</v>
      </c>
      <c r="Q219" s="16" t="s">
        <v>29</v>
      </c>
      <c r="R219" s="37" t="s">
        <v>746</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367</v>
      </c>
      <c r="D220" s="17" t="s">
        <v>368</v>
      </c>
      <c r="E220" s="17">
        <v>8</v>
      </c>
      <c r="F220" s="14">
        <v>267.55</v>
      </c>
      <c r="G220" s="14">
        <v>244.74</v>
      </c>
      <c r="H220" s="14">
        <v>221.93</v>
      </c>
      <c r="I220" s="14"/>
      <c r="J220" s="14">
        <v>308.02999999999997</v>
      </c>
      <c r="K220" s="14">
        <v>353.64</v>
      </c>
      <c r="L220" s="14">
        <v>427.46</v>
      </c>
      <c r="M220" s="54"/>
      <c r="N220" s="14">
        <v>50.127600608999998</v>
      </c>
      <c r="O220" s="31">
        <v>35.137267035999997</v>
      </c>
      <c r="P220" s="31" t="s">
        <v>29</v>
      </c>
      <c r="Q220" s="17" t="s">
        <v>29</v>
      </c>
      <c r="R220" s="38" t="s">
        <v>747</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491</v>
      </c>
      <c r="D221" s="16" t="s">
        <v>492</v>
      </c>
      <c r="E221" s="16">
        <v>10</v>
      </c>
      <c r="F221" s="15">
        <v>5.17</v>
      </c>
      <c r="G221" s="15">
        <v>4.66</v>
      </c>
      <c r="H221" s="15">
        <v>4.16</v>
      </c>
      <c r="I221" s="14"/>
      <c r="J221" s="15">
        <v>5.69</v>
      </c>
      <c r="K221" s="15">
        <v>6.69</v>
      </c>
      <c r="L221" s="15">
        <v>8.32</v>
      </c>
      <c r="M221" s="54"/>
      <c r="N221" s="15">
        <v>79.461304083000002</v>
      </c>
      <c r="O221" s="15">
        <v>1.6134988261000001</v>
      </c>
      <c r="P221" s="15" t="s">
        <v>29</v>
      </c>
      <c r="Q221" s="16" t="s">
        <v>29</v>
      </c>
      <c r="R221" s="37" t="s">
        <v>748</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369</v>
      </c>
      <c r="D222" s="17" t="s">
        <v>370</v>
      </c>
      <c r="E222" s="17">
        <v>10</v>
      </c>
      <c r="F222" s="14">
        <v>34.93</v>
      </c>
      <c r="G222" s="14">
        <v>32.71</v>
      </c>
      <c r="H222" s="14">
        <v>30.5</v>
      </c>
      <c r="I222" s="14"/>
      <c r="J222" s="14">
        <v>35.590000000000003</v>
      </c>
      <c r="K222" s="14">
        <v>40.01</v>
      </c>
      <c r="L222" s="14">
        <v>47.16</v>
      </c>
      <c r="M222" s="54"/>
      <c r="N222" s="14">
        <v>80.881316045000005</v>
      </c>
      <c r="O222" s="31">
        <v>10.031319347</v>
      </c>
      <c r="P222" s="31" t="s">
        <v>29</v>
      </c>
      <c r="Q222" s="17" t="s">
        <v>29</v>
      </c>
      <c r="R222" s="38" t="s">
        <v>749</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371</v>
      </c>
      <c r="D223" s="16" t="s">
        <v>372</v>
      </c>
      <c r="E223" s="16">
        <v>2</v>
      </c>
      <c r="F223" s="15">
        <v>29.85</v>
      </c>
      <c r="G223" s="15">
        <v>26.9</v>
      </c>
      <c r="H223" s="15">
        <v>23.95</v>
      </c>
      <c r="I223" s="14"/>
      <c r="J223" s="15">
        <v>30.18</v>
      </c>
      <c r="K223" s="15">
        <v>36.07</v>
      </c>
      <c r="L223" s="15">
        <v>45.6</v>
      </c>
      <c r="M223" s="54"/>
      <c r="N223" s="15">
        <v>42.938105925999999</v>
      </c>
      <c r="O223" s="15">
        <v>183.44248026000002</v>
      </c>
      <c r="P223" s="15" t="s">
        <v>26</v>
      </c>
      <c r="Q223" s="16" t="s">
        <v>26</v>
      </c>
      <c r="R223" s="37" t="s">
        <v>750</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373</v>
      </c>
      <c r="D224" s="17" t="s">
        <v>374</v>
      </c>
      <c r="E224" s="17">
        <v>7</v>
      </c>
      <c r="F224" s="14">
        <v>32.04</v>
      </c>
      <c r="G224" s="14">
        <v>28.79</v>
      </c>
      <c r="H224" s="14">
        <v>25.55</v>
      </c>
      <c r="I224" s="14"/>
      <c r="J224" s="14">
        <v>37.229999999999997</v>
      </c>
      <c r="K224" s="14">
        <v>43.71</v>
      </c>
      <c r="L224" s="14">
        <v>54.21</v>
      </c>
      <c r="M224" s="54"/>
      <c r="N224" s="14">
        <v>50.137196568999997</v>
      </c>
      <c r="O224" s="31">
        <v>88.628433608999998</v>
      </c>
      <c r="P224" s="31" t="s">
        <v>29</v>
      </c>
      <c r="Q224" s="17" t="s">
        <v>29</v>
      </c>
      <c r="R224" s="38" t="s">
        <v>751</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375</v>
      </c>
      <c r="D225" s="16" t="s">
        <v>376</v>
      </c>
      <c r="E225" s="16">
        <v>4</v>
      </c>
      <c r="F225" s="15">
        <v>55.28</v>
      </c>
      <c r="G225" s="15">
        <v>48.14</v>
      </c>
      <c r="H225" s="15">
        <v>41</v>
      </c>
      <c r="I225" s="14"/>
      <c r="J225" s="15">
        <v>70.430000000000007</v>
      </c>
      <c r="K225" s="15">
        <v>84.7</v>
      </c>
      <c r="L225" s="15">
        <v>107.8</v>
      </c>
      <c r="M225" s="54"/>
      <c r="N225" s="15">
        <v>53.150445730000001</v>
      </c>
      <c r="O225" s="15">
        <v>67.583476214000001</v>
      </c>
      <c r="P225" s="15" t="s">
        <v>26</v>
      </c>
      <c r="Q225" s="16" t="s">
        <v>29</v>
      </c>
      <c r="R225" s="37" t="s">
        <v>752</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377</v>
      </c>
      <c r="D226" s="17" t="s">
        <v>378</v>
      </c>
      <c r="E226" s="17">
        <v>3</v>
      </c>
      <c r="F226" s="14">
        <v>18.739999999999998</v>
      </c>
      <c r="G226" s="14">
        <v>16.010000000000002</v>
      </c>
      <c r="H226" s="14">
        <v>13.28</v>
      </c>
      <c r="I226" s="14"/>
      <c r="J226" s="14">
        <v>26.67</v>
      </c>
      <c r="K226" s="14">
        <v>32.119999999999997</v>
      </c>
      <c r="L226" s="14">
        <v>40.950000000000003</v>
      </c>
      <c r="M226" s="54"/>
      <c r="N226" s="14">
        <v>47.390524724000002</v>
      </c>
      <c r="O226" s="31">
        <v>187.09286852</v>
      </c>
      <c r="P226" s="31" t="s">
        <v>26</v>
      </c>
      <c r="Q226" s="17" t="s">
        <v>29</v>
      </c>
      <c r="R226" s="38" t="s">
        <v>753</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379</v>
      </c>
      <c r="D227" s="16" t="s">
        <v>380</v>
      </c>
      <c r="E227" s="16">
        <v>4</v>
      </c>
      <c r="F227" s="15">
        <v>32.54</v>
      </c>
      <c r="G227" s="15">
        <v>29.49</v>
      </c>
      <c r="H227" s="15">
        <v>26.44</v>
      </c>
      <c r="I227" s="14"/>
      <c r="J227" s="15">
        <v>36.61</v>
      </c>
      <c r="K227" s="15">
        <v>42.7</v>
      </c>
      <c r="L227" s="15">
        <v>52.55</v>
      </c>
      <c r="M227" s="54"/>
      <c r="N227" s="15">
        <v>63.195692465999997</v>
      </c>
      <c r="O227" s="15">
        <v>126.12974555999999</v>
      </c>
      <c r="P227" s="15" t="s">
        <v>26</v>
      </c>
      <c r="Q227" s="16" t="s">
        <v>29</v>
      </c>
      <c r="R227" s="37" t="s">
        <v>754</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381</v>
      </c>
      <c r="D228" s="17" t="s">
        <v>382</v>
      </c>
      <c r="E228" s="17">
        <v>0</v>
      </c>
      <c r="F228" s="14">
        <v>12.82</v>
      </c>
      <c r="G228" s="14">
        <v>11.67</v>
      </c>
      <c r="H228" s="14">
        <v>10.53</v>
      </c>
      <c r="I228" s="14"/>
      <c r="J228" s="14">
        <v>13.18</v>
      </c>
      <c r="K228" s="14">
        <v>15.46</v>
      </c>
      <c r="L228" s="14">
        <v>19.14</v>
      </c>
      <c r="M228" s="54"/>
      <c r="N228" s="14">
        <v>31.907850928999999</v>
      </c>
      <c r="O228" s="31">
        <v>7.6812884782999999</v>
      </c>
      <c r="P228" s="31" t="s">
        <v>26</v>
      </c>
      <c r="Q228" s="17" t="s">
        <v>26</v>
      </c>
      <c r="R228" s="38" t="s">
        <v>755</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483</v>
      </c>
      <c r="D229" s="16" t="s">
        <v>484</v>
      </c>
      <c r="E229" s="16">
        <v>4</v>
      </c>
      <c r="F229" s="15">
        <v>4.6900000000000004</v>
      </c>
      <c r="G229" s="15">
        <v>4.1399999999999997</v>
      </c>
      <c r="H229" s="15">
        <v>3.59</v>
      </c>
      <c r="I229" s="14"/>
      <c r="J229" s="15">
        <v>5.62</v>
      </c>
      <c r="K229" s="15">
        <v>6.71</v>
      </c>
      <c r="L229" s="15">
        <v>8.48</v>
      </c>
      <c r="M229" s="54"/>
      <c r="N229" s="15">
        <v>70.663995846000006</v>
      </c>
      <c r="O229" s="15">
        <v>1.3522877825999999</v>
      </c>
      <c r="P229" s="15" t="s">
        <v>26</v>
      </c>
      <c r="Q229" s="16" t="s">
        <v>29</v>
      </c>
      <c r="R229" s="37" t="s">
        <v>756</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383</v>
      </c>
      <c r="D230" s="17" t="s">
        <v>384</v>
      </c>
      <c r="E230" s="17">
        <v>4</v>
      </c>
      <c r="F230" s="14">
        <v>15.03</v>
      </c>
      <c r="G230" s="14">
        <v>13.73</v>
      </c>
      <c r="H230" s="14">
        <v>12.44</v>
      </c>
      <c r="I230" s="14"/>
      <c r="J230" s="14">
        <v>15.35</v>
      </c>
      <c r="K230" s="14">
        <v>17.93</v>
      </c>
      <c r="L230" s="14">
        <v>22.11</v>
      </c>
      <c r="M230" s="54"/>
      <c r="N230" s="14">
        <v>50.394517772999997</v>
      </c>
      <c r="O230" s="31">
        <v>12.884656564999998</v>
      </c>
      <c r="P230" s="31" t="s">
        <v>29</v>
      </c>
      <c r="Q230" s="17" t="s">
        <v>26</v>
      </c>
      <c r="R230" s="38" t="s">
        <v>757</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385</v>
      </c>
      <c r="D231" s="16" t="s">
        <v>386</v>
      </c>
      <c r="E231" s="16">
        <v>7</v>
      </c>
      <c r="F231" s="15">
        <v>32.659999999999997</v>
      </c>
      <c r="G231" s="15">
        <v>29.14</v>
      </c>
      <c r="H231" s="15">
        <v>25.62</v>
      </c>
      <c r="I231" s="14"/>
      <c r="J231" s="15">
        <v>34.21</v>
      </c>
      <c r="K231" s="15">
        <v>41.24</v>
      </c>
      <c r="L231" s="15">
        <v>52.61</v>
      </c>
      <c r="M231" s="54"/>
      <c r="N231" s="15">
        <v>66.428588391000005</v>
      </c>
      <c r="O231" s="15">
        <v>328.11811387</v>
      </c>
      <c r="P231" s="15" t="s">
        <v>29</v>
      </c>
      <c r="Q231" s="16" t="s">
        <v>29</v>
      </c>
      <c r="R231" s="37" t="s">
        <v>758</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387</v>
      </c>
      <c r="D232" s="17" t="s">
        <v>388</v>
      </c>
      <c r="E232" s="17">
        <v>0</v>
      </c>
      <c r="F232" s="14">
        <v>4.6100000000000003</v>
      </c>
      <c r="G232" s="14">
        <v>3.77</v>
      </c>
      <c r="H232" s="14">
        <v>2.94</v>
      </c>
      <c r="I232" s="14"/>
      <c r="J232" s="14">
        <v>4.7300000000000004</v>
      </c>
      <c r="K232" s="14">
        <v>6.39</v>
      </c>
      <c r="L232" s="14">
        <v>9.08</v>
      </c>
      <c r="M232" s="54"/>
      <c r="N232" s="14">
        <v>40.173139968999998</v>
      </c>
      <c r="O232" s="31">
        <v>5.4722691304</v>
      </c>
      <c r="P232" s="31" t="s">
        <v>26</v>
      </c>
      <c r="Q232" s="17" t="s">
        <v>26</v>
      </c>
      <c r="R232" s="38" t="s">
        <v>759</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389</v>
      </c>
      <c r="D233" s="16" t="s">
        <v>390</v>
      </c>
      <c r="E233" s="16">
        <v>0</v>
      </c>
      <c r="F233" s="15">
        <v>56</v>
      </c>
      <c r="G233" s="15">
        <v>53.28</v>
      </c>
      <c r="H233" s="15">
        <v>50.56</v>
      </c>
      <c r="I233" s="14"/>
      <c r="J233" s="15">
        <v>58.12</v>
      </c>
      <c r="K233" s="15">
        <v>63.55</v>
      </c>
      <c r="L233" s="15">
        <v>72.34</v>
      </c>
      <c r="M233" s="54"/>
      <c r="N233" s="15">
        <v>30.869426022999999</v>
      </c>
      <c r="O233" s="15">
        <v>11.906150304000001</v>
      </c>
      <c r="P233" s="15" t="s">
        <v>26</v>
      </c>
      <c r="Q233" s="16" t="s">
        <v>26</v>
      </c>
      <c r="R233" s="37" t="s">
        <v>760</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391</v>
      </c>
      <c r="D234" s="17" t="s">
        <v>392</v>
      </c>
      <c r="E234" s="17">
        <v>7</v>
      </c>
      <c r="F234" s="14">
        <v>6.25</v>
      </c>
      <c r="G234" s="14">
        <v>4.5</v>
      </c>
      <c r="H234" s="14">
        <v>2.76</v>
      </c>
      <c r="I234" s="14"/>
      <c r="J234" s="14">
        <v>10.95</v>
      </c>
      <c r="K234" s="14">
        <v>14.43</v>
      </c>
      <c r="L234" s="14">
        <v>20.07</v>
      </c>
      <c r="M234" s="54"/>
      <c r="N234" s="14">
        <v>60.269487453000004</v>
      </c>
      <c r="O234" s="31">
        <v>5.9311446521999995</v>
      </c>
      <c r="P234" s="31" t="s">
        <v>26</v>
      </c>
      <c r="Q234" s="17" t="s">
        <v>29</v>
      </c>
      <c r="R234" s="38" t="s">
        <v>761</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391</v>
      </c>
      <c r="D235" s="16" t="s">
        <v>393</v>
      </c>
      <c r="E235" s="16">
        <v>6</v>
      </c>
      <c r="F235" s="15">
        <v>7</v>
      </c>
      <c r="G235" s="15">
        <v>5.09</v>
      </c>
      <c r="H235" s="15">
        <v>3.19</v>
      </c>
      <c r="I235" s="14"/>
      <c r="J235" s="15">
        <v>12.18</v>
      </c>
      <c r="K235" s="15">
        <v>15.98</v>
      </c>
      <c r="L235" s="15">
        <v>22.14</v>
      </c>
      <c r="M235" s="54"/>
      <c r="N235" s="15">
        <v>56.727124058999998</v>
      </c>
      <c r="O235" s="15">
        <v>77.468098912999992</v>
      </c>
      <c r="P235" s="15" t="s">
        <v>26</v>
      </c>
      <c r="Q235" s="16" t="s">
        <v>29</v>
      </c>
      <c r="R235" s="37" t="s">
        <v>762</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394</v>
      </c>
      <c r="D236" s="17" t="s">
        <v>395</v>
      </c>
      <c r="E236" s="17">
        <v>7</v>
      </c>
      <c r="F236" s="14">
        <v>78.209999999999994</v>
      </c>
      <c r="G236" s="14">
        <v>73.52</v>
      </c>
      <c r="H236" s="14">
        <v>68.83</v>
      </c>
      <c r="I236" s="14"/>
      <c r="J236" s="14">
        <v>84.79</v>
      </c>
      <c r="K236" s="14">
        <v>94.16</v>
      </c>
      <c r="L236" s="14">
        <v>109.34</v>
      </c>
      <c r="M236" s="54"/>
      <c r="N236" s="14">
        <v>75.080387426000001</v>
      </c>
      <c r="O236" s="31">
        <v>1418.6248045</v>
      </c>
      <c r="P236" s="31" t="s">
        <v>29</v>
      </c>
      <c r="Q236" s="17" t="s">
        <v>29</v>
      </c>
      <c r="R236" s="38" t="s">
        <v>763</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396</v>
      </c>
      <c r="D237" s="16" t="s">
        <v>397</v>
      </c>
      <c r="E237" s="16">
        <v>4</v>
      </c>
      <c r="F237" s="15">
        <v>17.43</v>
      </c>
      <c r="G237" s="15">
        <v>16.28</v>
      </c>
      <c r="H237" s="15">
        <v>15.13</v>
      </c>
      <c r="I237" s="14"/>
      <c r="J237" s="15">
        <v>19.77</v>
      </c>
      <c r="K237" s="15">
        <v>22.06</v>
      </c>
      <c r="L237" s="15">
        <v>25.77</v>
      </c>
      <c r="M237" s="54"/>
      <c r="N237" s="15">
        <v>56.716850002999998</v>
      </c>
      <c r="O237" s="15">
        <v>4.2235499565000003</v>
      </c>
      <c r="P237" s="15" t="s">
        <v>26</v>
      </c>
      <c r="Q237" s="16" t="s">
        <v>29</v>
      </c>
      <c r="R237" s="37" t="s">
        <v>764</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398</v>
      </c>
      <c r="D238" s="17" t="s">
        <v>399</v>
      </c>
      <c r="E238" s="17">
        <v>6</v>
      </c>
      <c r="F238" s="14">
        <v>3.01</v>
      </c>
      <c r="G238" s="14">
        <v>2.35</v>
      </c>
      <c r="H238" s="14">
        <v>1.69</v>
      </c>
      <c r="I238" s="14"/>
      <c r="J238" s="14">
        <v>4.59</v>
      </c>
      <c r="K238" s="14">
        <v>5.9</v>
      </c>
      <c r="L238" s="14">
        <v>8.0299999999999994</v>
      </c>
      <c r="M238" s="54"/>
      <c r="N238" s="14">
        <v>59.540825568000002</v>
      </c>
      <c r="O238" s="31">
        <v>41.956180522000004</v>
      </c>
      <c r="P238" s="31" t="s">
        <v>26</v>
      </c>
      <c r="Q238" s="17" t="s">
        <v>29</v>
      </c>
      <c r="R238" s="38" t="s">
        <v>765</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400</v>
      </c>
      <c r="D239" s="16" t="s">
        <v>401</v>
      </c>
      <c r="E239" s="16">
        <v>3</v>
      </c>
      <c r="F239" s="15">
        <v>33.049999999999997</v>
      </c>
      <c r="G239" s="15">
        <v>30.11</v>
      </c>
      <c r="H239" s="15">
        <v>27.18</v>
      </c>
      <c r="I239" s="14"/>
      <c r="J239" s="15">
        <v>33.68</v>
      </c>
      <c r="K239" s="15">
        <v>39.54</v>
      </c>
      <c r="L239" s="15">
        <v>49.03</v>
      </c>
      <c r="M239" s="54"/>
      <c r="N239" s="15">
        <v>43.499594766999998</v>
      </c>
      <c r="O239" s="15">
        <v>289.78306673999998</v>
      </c>
      <c r="P239" s="15" t="s">
        <v>29</v>
      </c>
      <c r="Q239" s="16" t="s">
        <v>26</v>
      </c>
      <c r="R239" s="37" t="s">
        <v>766</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478</v>
      </c>
      <c r="D240" s="17" t="s">
        <v>479</v>
      </c>
      <c r="E240" s="17">
        <v>7</v>
      </c>
      <c r="F240" s="14">
        <v>98.22</v>
      </c>
      <c r="G240" s="14">
        <v>90.75</v>
      </c>
      <c r="H240" s="14">
        <v>83.28</v>
      </c>
      <c r="I240" s="14"/>
      <c r="J240" s="14">
        <v>99.69</v>
      </c>
      <c r="K240" s="14">
        <v>114.62</v>
      </c>
      <c r="L240" s="14">
        <v>138.79</v>
      </c>
      <c r="M240" s="54"/>
      <c r="N240" s="14">
        <v>65.644473691000002</v>
      </c>
      <c r="O240" s="31">
        <v>3.3449729544000002</v>
      </c>
      <c r="P240" s="31" t="s">
        <v>29</v>
      </c>
      <c r="Q240" s="17" t="s">
        <v>29</v>
      </c>
      <c r="R240" s="38" t="s">
        <v>767</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402</v>
      </c>
      <c r="D241" s="16" t="s">
        <v>403</v>
      </c>
      <c r="E241" s="16">
        <v>4</v>
      </c>
      <c r="F241" s="15">
        <v>13.41</v>
      </c>
      <c r="G241" s="15">
        <v>12.32</v>
      </c>
      <c r="H241" s="15">
        <v>11.23</v>
      </c>
      <c r="I241" s="14"/>
      <c r="J241" s="15">
        <v>15.27</v>
      </c>
      <c r="K241" s="15">
        <v>17.440000000000001</v>
      </c>
      <c r="L241" s="15">
        <v>20.96</v>
      </c>
      <c r="M241" s="54"/>
      <c r="N241" s="15">
        <v>60.222615828999999</v>
      </c>
      <c r="O241" s="15">
        <v>7.6545509130000005</v>
      </c>
      <c r="P241" s="15" t="s">
        <v>26</v>
      </c>
      <c r="Q241" s="16" t="s">
        <v>29</v>
      </c>
      <c r="R241" s="37" t="s">
        <v>768</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404</v>
      </c>
      <c r="D242" s="17" t="s">
        <v>405</v>
      </c>
      <c r="E242" s="17">
        <v>6</v>
      </c>
      <c r="F242" s="14">
        <v>22</v>
      </c>
      <c r="G242" s="14">
        <v>19.29</v>
      </c>
      <c r="H242" s="14">
        <v>16.59</v>
      </c>
      <c r="I242" s="14"/>
      <c r="J242" s="14">
        <v>28.79</v>
      </c>
      <c r="K242" s="14">
        <v>34.19</v>
      </c>
      <c r="L242" s="14">
        <v>42.94</v>
      </c>
      <c r="M242" s="54"/>
      <c r="N242" s="14">
        <v>70.361566533000001</v>
      </c>
      <c r="O242" s="31">
        <v>65.186745739000003</v>
      </c>
      <c r="P242" s="31" t="s">
        <v>26</v>
      </c>
      <c r="Q242" s="17" t="s">
        <v>29</v>
      </c>
      <c r="R242" s="38" t="s">
        <v>769</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406</v>
      </c>
      <c r="D243" s="16" t="s">
        <v>407</v>
      </c>
      <c r="E243" s="16">
        <v>0</v>
      </c>
      <c r="F243" s="15">
        <v>13.37</v>
      </c>
      <c r="G243" s="15">
        <v>12.29</v>
      </c>
      <c r="H243" s="15">
        <v>11.22</v>
      </c>
      <c r="I243" s="14"/>
      <c r="J243" s="15">
        <v>13.71</v>
      </c>
      <c r="K243" s="15">
        <v>15.85</v>
      </c>
      <c r="L243" s="15">
        <v>19.32</v>
      </c>
      <c r="M243" s="54"/>
      <c r="N243" s="15">
        <v>36.054634737000001</v>
      </c>
      <c r="O243" s="15">
        <v>15.907587521</v>
      </c>
      <c r="P243" s="15" t="s">
        <v>26</v>
      </c>
      <c r="Q243" s="16" t="s">
        <v>26</v>
      </c>
      <c r="R243" s="37" t="s">
        <v>770</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408</v>
      </c>
      <c r="D244" s="17" t="s">
        <v>409</v>
      </c>
      <c r="E244" s="17">
        <v>10</v>
      </c>
      <c r="F244" s="14">
        <v>49.63</v>
      </c>
      <c r="G244" s="14">
        <v>46.74</v>
      </c>
      <c r="H244" s="14">
        <v>43.86</v>
      </c>
      <c r="I244" s="14"/>
      <c r="J244" s="14">
        <v>50.52</v>
      </c>
      <c r="K244" s="14">
        <v>56.28</v>
      </c>
      <c r="L244" s="14">
        <v>65.599999999999994</v>
      </c>
      <c r="M244" s="54"/>
      <c r="N244" s="14">
        <v>76.639568303000004</v>
      </c>
      <c r="O244" s="31">
        <v>333.67113842999998</v>
      </c>
      <c r="P244" s="31" t="s">
        <v>29</v>
      </c>
      <c r="Q244" s="17" t="s">
        <v>29</v>
      </c>
      <c r="R244" s="38" t="s">
        <v>771</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410</v>
      </c>
      <c r="D245" s="16" t="s">
        <v>411</v>
      </c>
      <c r="E245" s="16">
        <v>5</v>
      </c>
      <c r="F245" s="15">
        <v>2353.08</v>
      </c>
      <c r="G245" s="15">
        <v>1664.75</v>
      </c>
      <c r="H245" s="15">
        <v>976.43</v>
      </c>
      <c r="I245" s="14"/>
      <c r="J245" s="15">
        <v>2413.85</v>
      </c>
      <c r="K245" s="15">
        <v>3790.49</v>
      </c>
      <c r="L245" s="15">
        <v>6018.08</v>
      </c>
      <c r="M245" s="54"/>
      <c r="N245" s="15">
        <v>47.393036797000001</v>
      </c>
      <c r="O245" s="15">
        <v>5.3688863290999995</v>
      </c>
      <c r="P245" s="15" t="s">
        <v>29</v>
      </c>
      <c r="Q245" s="16" t="s">
        <v>26</v>
      </c>
      <c r="R245" s="37" t="s">
        <v>772</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412</v>
      </c>
      <c r="D246" s="17" t="s">
        <v>413</v>
      </c>
      <c r="E246" s="17">
        <v>6</v>
      </c>
      <c r="F246" s="14">
        <v>7.8</v>
      </c>
      <c r="G246" s="14">
        <v>7.24</v>
      </c>
      <c r="H246" s="14">
        <v>6.69</v>
      </c>
      <c r="I246" s="14"/>
      <c r="J246" s="14">
        <v>9.11</v>
      </c>
      <c r="K246" s="14">
        <v>10.210000000000001</v>
      </c>
      <c r="L246" s="14">
        <v>11.99</v>
      </c>
      <c r="M246" s="54"/>
      <c r="N246" s="14">
        <v>58.301743422000001</v>
      </c>
      <c r="O246" s="31">
        <v>2.6131486522</v>
      </c>
      <c r="P246" s="31" t="s">
        <v>26</v>
      </c>
      <c r="Q246" s="17" t="s">
        <v>29</v>
      </c>
      <c r="R246" s="38" t="s">
        <v>773</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414</v>
      </c>
      <c r="D247" s="16" t="s">
        <v>415</v>
      </c>
      <c r="E247" s="16">
        <v>7</v>
      </c>
      <c r="F247" s="15" t="s">
        <v>123</v>
      </c>
      <c r="G247" s="15" t="s">
        <v>123</v>
      </c>
      <c r="H247" s="15" t="s">
        <v>123</v>
      </c>
      <c r="I247" s="14"/>
      <c r="J247" s="15" t="s">
        <v>123</v>
      </c>
      <c r="K247" s="15" t="s">
        <v>123</v>
      </c>
      <c r="L247" s="15" t="s">
        <v>123</v>
      </c>
      <c r="M247" s="54"/>
      <c r="N247" s="15" t="s">
        <v>123</v>
      </c>
      <c r="O247" s="15" t="s">
        <v>123</v>
      </c>
      <c r="P247" s="15" t="s">
        <v>123</v>
      </c>
      <c r="Q247" s="16" t="s">
        <v>123</v>
      </c>
      <c r="R247" s="37" t="s">
        <v>124</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416</v>
      </c>
      <c r="D248" s="17" t="s">
        <v>417</v>
      </c>
      <c r="E248" s="17">
        <v>4</v>
      </c>
      <c r="F248" s="14">
        <v>8.5</v>
      </c>
      <c r="G248" s="14">
        <v>7.21</v>
      </c>
      <c r="H248" s="14">
        <v>5.92</v>
      </c>
      <c r="I248" s="14"/>
      <c r="J248" s="14">
        <v>11.19</v>
      </c>
      <c r="K248" s="14">
        <v>13.76</v>
      </c>
      <c r="L248" s="14">
        <v>17.93</v>
      </c>
      <c r="M248" s="54"/>
      <c r="N248" s="14">
        <v>65.964056350000007</v>
      </c>
      <c r="O248" s="31">
        <v>33.583744870000004</v>
      </c>
      <c r="P248" s="31" t="s">
        <v>26</v>
      </c>
      <c r="Q248" s="17" t="s">
        <v>29</v>
      </c>
      <c r="R248" s="38" t="s">
        <v>774</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468</v>
      </c>
      <c r="D249" s="16" t="s">
        <v>469</v>
      </c>
      <c r="E249" s="16">
        <v>7</v>
      </c>
      <c r="F249" s="15">
        <v>10.19</v>
      </c>
      <c r="G249" s="15">
        <v>9.8699999999999992</v>
      </c>
      <c r="H249" s="15">
        <v>9.5500000000000007</v>
      </c>
      <c r="I249" s="14"/>
      <c r="J249" s="15">
        <v>10.57</v>
      </c>
      <c r="K249" s="15">
        <v>11.2</v>
      </c>
      <c r="L249" s="15">
        <v>12.23</v>
      </c>
      <c r="M249" s="54"/>
      <c r="N249" s="15">
        <v>49.258270991000003</v>
      </c>
      <c r="O249" s="15">
        <v>1.7398249729999999</v>
      </c>
      <c r="P249" s="15" t="s">
        <v>29</v>
      </c>
      <c r="Q249" s="16" t="s">
        <v>29</v>
      </c>
      <c r="R249" s="37" t="s">
        <v>775</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516</v>
      </c>
      <c r="D250" s="17" t="s">
        <v>517</v>
      </c>
      <c r="E250" s="17">
        <v>9</v>
      </c>
      <c r="F250" s="14">
        <v>91.48</v>
      </c>
      <c r="G250" s="14">
        <v>86.92</v>
      </c>
      <c r="H250" s="14">
        <v>82.37</v>
      </c>
      <c r="I250" s="14"/>
      <c r="J250" s="14">
        <v>101.49</v>
      </c>
      <c r="K250" s="14">
        <v>110.59</v>
      </c>
      <c r="L250" s="14">
        <v>125.32</v>
      </c>
      <c r="M250" s="54"/>
      <c r="N250" s="14">
        <v>65.218475553999994</v>
      </c>
      <c r="O250" s="31">
        <v>13.104460533999999</v>
      </c>
      <c r="P250" s="31" t="s">
        <v>29</v>
      </c>
      <c r="Q250" s="17" t="s">
        <v>29</v>
      </c>
      <c r="R250" s="38" t="s">
        <v>776</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518</v>
      </c>
      <c r="D251" s="16" t="s">
        <v>519</v>
      </c>
      <c r="E251" s="16">
        <v>9</v>
      </c>
      <c r="F251" s="15">
        <v>121.89</v>
      </c>
      <c r="G251" s="15">
        <v>117.4</v>
      </c>
      <c r="H251" s="15">
        <v>112.91</v>
      </c>
      <c r="I251" s="14"/>
      <c r="J251" s="15">
        <v>123.73</v>
      </c>
      <c r="K251" s="15">
        <v>132.69999999999999</v>
      </c>
      <c r="L251" s="15">
        <v>147.22999999999999</v>
      </c>
      <c r="M251" s="54"/>
      <c r="N251" s="15">
        <v>59.637273817000001</v>
      </c>
      <c r="O251" s="15">
        <v>3.5441800300000001</v>
      </c>
      <c r="P251" s="15" t="s">
        <v>29</v>
      </c>
      <c r="Q251" s="16" t="s">
        <v>29</v>
      </c>
      <c r="R251" s="37" t="s">
        <v>777</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463</v>
      </c>
      <c r="D252" s="17" t="s">
        <v>464</v>
      </c>
      <c r="E252" s="17">
        <v>7</v>
      </c>
      <c r="F252" s="14">
        <v>179.02</v>
      </c>
      <c r="G252" s="14">
        <v>170.11</v>
      </c>
      <c r="H252" s="14">
        <v>161.19999999999999</v>
      </c>
      <c r="I252" s="14"/>
      <c r="J252" s="14">
        <v>197.77</v>
      </c>
      <c r="K252" s="14">
        <v>215.58</v>
      </c>
      <c r="L252" s="14">
        <v>244.4</v>
      </c>
      <c r="M252" s="54"/>
      <c r="N252" s="14">
        <v>66.212970397000007</v>
      </c>
      <c r="O252" s="31">
        <v>7.4187806904000002</v>
      </c>
      <c r="P252" s="31" t="s">
        <v>29</v>
      </c>
      <c r="Q252" s="17" t="s">
        <v>29</v>
      </c>
      <c r="R252" s="38" t="s">
        <v>778</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418</v>
      </c>
      <c r="D253" s="16" t="s">
        <v>419</v>
      </c>
      <c r="E253" s="16">
        <v>4</v>
      </c>
      <c r="F253" s="15">
        <v>43.14</v>
      </c>
      <c r="G253" s="15">
        <v>39.74</v>
      </c>
      <c r="H253" s="15">
        <v>36.340000000000003</v>
      </c>
      <c r="I253" s="14"/>
      <c r="J253" s="15">
        <v>45.82</v>
      </c>
      <c r="K253" s="15">
        <v>52.61</v>
      </c>
      <c r="L253" s="15">
        <v>63.6</v>
      </c>
      <c r="M253" s="54"/>
      <c r="N253" s="15">
        <v>88.083848185999997</v>
      </c>
      <c r="O253" s="15">
        <v>1.832516053</v>
      </c>
      <c r="P253" s="15" t="s">
        <v>26</v>
      </c>
      <c r="Q253" s="16" t="s">
        <v>29</v>
      </c>
      <c r="R253" s="37" t="s">
        <v>779</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493</v>
      </c>
      <c r="D254" s="17" t="s">
        <v>494</v>
      </c>
      <c r="E254" s="17">
        <v>7</v>
      </c>
      <c r="F254" s="14">
        <v>49.09</v>
      </c>
      <c r="G254" s="14">
        <v>44.95</v>
      </c>
      <c r="H254" s="14">
        <v>40.81</v>
      </c>
      <c r="I254" s="14"/>
      <c r="J254" s="14">
        <v>50.02</v>
      </c>
      <c r="K254" s="14">
        <v>58.29</v>
      </c>
      <c r="L254" s="14">
        <v>71.680000000000007</v>
      </c>
      <c r="M254" s="54"/>
      <c r="N254" s="14">
        <v>75.379538984999996</v>
      </c>
      <c r="O254" s="31">
        <v>1.6028611283</v>
      </c>
      <c r="P254" s="31" t="s">
        <v>29</v>
      </c>
      <c r="Q254" s="17" t="s">
        <v>29</v>
      </c>
      <c r="R254" s="38" t="s">
        <v>780</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495</v>
      </c>
      <c r="D255" s="16" t="s">
        <v>496</v>
      </c>
      <c r="E255" s="16">
        <v>7</v>
      </c>
      <c r="F255" s="15">
        <v>51.49</v>
      </c>
      <c r="G255" s="15">
        <v>46.21</v>
      </c>
      <c r="H255" s="15">
        <v>40.93</v>
      </c>
      <c r="I255" s="14"/>
      <c r="J255" s="15">
        <v>52.88</v>
      </c>
      <c r="K255" s="15">
        <v>63.43</v>
      </c>
      <c r="L255" s="15">
        <v>80.510000000000005</v>
      </c>
      <c r="M255" s="54"/>
      <c r="N255" s="15">
        <v>76.353637543000005</v>
      </c>
      <c r="O255" s="15">
        <v>1.5890604526000001</v>
      </c>
      <c r="P255" s="15" t="s">
        <v>29</v>
      </c>
      <c r="Q255" s="16" t="s">
        <v>29</v>
      </c>
      <c r="R255" s="37" t="s">
        <v>781</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420</v>
      </c>
      <c r="D256" s="17" t="s">
        <v>421</v>
      </c>
      <c r="E256" s="17">
        <v>7</v>
      </c>
      <c r="F256" s="14">
        <v>89.8</v>
      </c>
      <c r="G256" s="14">
        <v>82.22</v>
      </c>
      <c r="H256" s="14">
        <v>74.650000000000006</v>
      </c>
      <c r="I256" s="14"/>
      <c r="J256" s="14">
        <v>92.35</v>
      </c>
      <c r="K256" s="14">
        <v>107.49</v>
      </c>
      <c r="L256" s="14">
        <v>131.99</v>
      </c>
      <c r="M256" s="54"/>
      <c r="N256" s="14">
        <v>89.539004457000004</v>
      </c>
      <c r="O256" s="31">
        <v>8.1444310703999996</v>
      </c>
      <c r="P256" s="31" t="s">
        <v>29</v>
      </c>
      <c r="Q256" s="17" t="s">
        <v>29</v>
      </c>
      <c r="R256" s="38" t="s">
        <v>782</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422</v>
      </c>
      <c r="D257" s="16" t="s">
        <v>423</v>
      </c>
      <c r="E257" s="16">
        <v>10</v>
      </c>
      <c r="F257" s="15">
        <v>35.6</v>
      </c>
      <c r="G257" s="15">
        <v>30.78</v>
      </c>
      <c r="H257" s="15">
        <v>25.96</v>
      </c>
      <c r="I257" s="14"/>
      <c r="J257" s="15">
        <v>38.409999999999997</v>
      </c>
      <c r="K257" s="15">
        <v>48.04</v>
      </c>
      <c r="L257" s="15">
        <v>63.63</v>
      </c>
      <c r="M257" s="54"/>
      <c r="N257" s="15">
        <v>90.713946147000001</v>
      </c>
      <c r="O257" s="15">
        <v>5.3670609925999999</v>
      </c>
      <c r="P257" s="15" t="s">
        <v>29</v>
      </c>
      <c r="Q257" s="16" t="s">
        <v>29</v>
      </c>
      <c r="R257" s="37" t="s">
        <v>783</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424</v>
      </c>
      <c r="D258" s="17" t="s">
        <v>425</v>
      </c>
      <c r="E258" s="17">
        <v>7</v>
      </c>
      <c r="F258" s="14">
        <v>51.98</v>
      </c>
      <c r="G258" s="14">
        <v>47.48</v>
      </c>
      <c r="H258" s="14">
        <v>42.99</v>
      </c>
      <c r="I258" s="14"/>
      <c r="J258" s="14">
        <v>53.34</v>
      </c>
      <c r="K258" s="14">
        <v>62.32</v>
      </c>
      <c r="L258" s="14">
        <v>76.86</v>
      </c>
      <c r="M258" s="54"/>
      <c r="N258" s="14">
        <v>91.138773455000006</v>
      </c>
      <c r="O258" s="31">
        <v>11.561428902999999</v>
      </c>
      <c r="P258" s="31" t="s">
        <v>29</v>
      </c>
      <c r="Q258" s="17" t="s">
        <v>29</v>
      </c>
      <c r="R258" s="38" t="s">
        <v>784</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426</v>
      </c>
      <c r="D259" s="16" t="s">
        <v>427</v>
      </c>
      <c r="E259" s="16">
        <v>5</v>
      </c>
      <c r="F259" s="15">
        <v>35</v>
      </c>
      <c r="G259" s="15">
        <v>30.51</v>
      </c>
      <c r="H259" s="15">
        <v>26.03</v>
      </c>
      <c r="I259" s="14"/>
      <c r="J259" s="15">
        <v>35.590000000000003</v>
      </c>
      <c r="K259" s="15">
        <v>44.55</v>
      </c>
      <c r="L259" s="15">
        <v>59.05</v>
      </c>
      <c r="M259" s="54"/>
      <c r="N259" s="15">
        <v>43.114004776999998</v>
      </c>
      <c r="O259" s="15">
        <v>3.3646472969999999</v>
      </c>
      <c r="P259" s="15" t="s">
        <v>29</v>
      </c>
      <c r="Q259" s="16" t="s">
        <v>26</v>
      </c>
      <c r="R259" s="37" t="s">
        <v>785</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428</v>
      </c>
      <c r="D260" s="17" t="s">
        <v>429</v>
      </c>
      <c r="E260" s="17">
        <v>7</v>
      </c>
      <c r="F260" s="14">
        <v>149.81</v>
      </c>
      <c r="G260" s="14">
        <v>143.4</v>
      </c>
      <c r="H260" s="14">
        <v>136.99</v>
      </c>
      <c r="I260" s="14"/>
      <c r="J260" s="14">
        <v>154.02000000000001</v>
      </c>
      <c r="K260" s="14">
        <v>166.83</v>
      </c>
      <c r="L260" s="14">
        <v>187.57</v>
      </c>
      <c r="M260" s="54"/>
      <c r="N260" s="14">
        <v>54.148224861999999</v>
      </c>
      <c r="O260" s="31">
        <v>6.3785945708999998</v>
      </c>
      <c r="P260" s="31" t="s">
        <v>29</v>
      </c>
      <c r="Q260" s="17" t="s">
        <v>29</v>
      </c>
      <c r="R260" s="38" t="s">
        <v>786</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520</v>
      </c>
      <c r="D261" s="16" t="s">
        <v>521</v>
      </c>
      <c r="E261" s="16">
        <v>4</v>
      </c>
      <c r="F261" s="15">
        <v>117.46</v>
      </c>
      <c r="G261" s="15">
        <v>107.74</v>
      </c>
      <c r="H261" s="15">
        <v>98.03</v>
      </c>
      <c r="I261" s="14"/>
      <c r="J261" s="15">
        <v>141</v>
      </c>
      <c r="K261" s="15">
        <v>160.41999999999999</v>
      </c>
      <c r="L261" s="15">
        <v>191.84</v>
      </c>
      <c r="M261" s="54"/>
      <c r="N261" s="15">
        <v>58.346761227999998</v>
      </c>
      <c r="O261" s="15">
        <v>6.7265814860999997</v>
      </c>
      <c r="P261" s="15" t="s">
        <v>26</v>
      </c>
      <c r="Q261" s="16" t="s">
        <v>29</v>
      </c>
      <c r="R261" s="37" t="s">
        <v>787</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480</v>
      </c>
      <c r="D262" s="17" t="s">
        <v>481</v>
      </c>
      <c r="E262" s="17">
        <v>10</v>
      </c>
      <c r="F262" s="14">
        <v>114.44</v>
      </c>
      <c r="G262" s="14">
        <v>109.36</v>
      </c>
      <c r="H262" s="14">
        <v>104.29</v>
      </c>
      <c r="I262" s="14"/>
      <c r="J262" s="14">
        <v>117.91</v>
      </c>
      <c r="K262" s="14">
        <v>128.05000000000001</v>
      </c>
      <c r="L262" s="14">
        <v>144.46</v>
      </c>
      <c r="M262" s="54"/>
      <c r="N262" s="14">
        <v>54.254350444000004</v>
      </c>
      <c r="O262" s="31">
        <v>1.5322769235</v>
      </c>
      <c r="P262" s="31" t="s">
        <v>29</v>
      </c>
      <c r="Q262" s="17" t="s">
        <v>29</v>
      </c>
      <c r="R262" s="38" t="s">
        <v>788</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789</v>
      </c>
      <c r="D263" s="16" t="s">
        <v>790</v>
      </c>
      <c r="E263" s="16">
        <v>9</v>
      </c>
      <c r="F263" s="15">
        <v>75.78</v>
      </c>
      <c r="G263" s="15">
        <v>69.290000000000006</v>
      </c>
      <c r="H263" s="15">
        <v>62.8</v>
      </c>
      <c r="I263" s="14"/>
      <c r="J263" s="15">
        <v>77.739999999999995</v>
      </c>
      <c r="K263" s="15">
        <v>90.71</v>
      </c>
      <c r="L263" s="15">
        <v>111.7</v>
      </c>
      <c r="M263" s="54"/>
      <c r="N263" s="15">
        <v>91.255246306000004</v>
      </c>
      <c r="O263" s="15">
        <v>1.1444560378000002</v>
      </c>
      <c r="P263" s="15" t="s">
        <v>29</v>
      </c>
      <c r="Q263" s="16" t="s">
        <v>29</v>
      </c>
      <c r="R263" s="37" t="s">
        <v>791</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430</v>
      </c>
      <c r="D264" s="17" t="s">
        <v>431</v>
      </c>
      <c r="E264" s="17">
        <v>7</v>
      </c>
      <c r="F264" s="14">
        <v>171.44</v>
      </c>
      <c r="G264" s="14">
        <v>162.84</v>
      </c>
      <c r="H264" s="14">
        <v>154.24</v>
      </c>
      <c r="I264" s="14"/>
      <c r="J264" s="14">
        <v>189.89</v>
      </c>
      <c r="K264" s="14">
        <v>207.08</v>
      </c>
      <c r="L264" s="14">
        <v>234.9</v>
      </c>
      <c r="M264" s="54"/>
      <c r="N264" s="14">
        <v>66.476993773999993</v>
      </c>
      <c r="O264" s="31">
        <v>588.12490295999999</v>
      </c>
      <c r="P264" s="31" t="s">
        <v>29</v>
      </c>
      <c r="Q264" s="17" t="s">
        <v>29</v>
      </c>
      <c r="R264" s="38" t="s">
        <v>792</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793</v>
      </c>
      <c r="D265" s="16" t="s">
        <v>794</v>
      </c>
      <c r="E265" s="16">
        <v>9</v>
      </c>
      <c r="F265" s="15">
        <v>99.12</v>
      </c>
      <c r="G265" s="15">
        <v>94.69</v>
      </c>
      <c r="H265" s="15">
        <v>90.26</v>
      </c>
      <c r="I265" s="14"/>
      <c r="J265" s="15">
        <v>102.35</v>
      </c>
      <c r="K265" s="15">
        <v>111.2</v>
      </c>
      <c r="L265" s="15">
        <v>125.52</v>
      </c>
      <c r="M265" s="54"/>
      <c r="N265" s="15">
        <v>52.415164922000002</v>
      </c>
      <c r="O265" s="15">
        <v>1.3272944465000001</v>
      </c>
      <c r="P265" s="15" t="s">
        <v>29</v>
      </c>
      <c r="Q265" s="16" t="s">
        <v>29</v>
      </c>
      <c r="R265" s="37" t="s">
        <v>795</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796</v>
      </c>
      <c r="D266" s="17" t="s">
        <v>797</v>
      </c>
      <c r="E266" s="17">
        <v>7</v>
      </c>
      <c r="F266" s="14">
        <v>110.88</v>
      </c>
      <c r="G266" s="14">
        <v>105.18</v>
      </c>
      <c r="H266" s="14">
        <v>99.49</v>
      </c>
      <c r="I266" s="14"/>
      <c r="J266" s="14">
        <v>113.42</v>
      </c>
      <c r="K266" s="14">
        <v>124.8</v>
      </c>
      <c r="L266" s="14">
        <v>143.22</v>
      </c>
      <c r="M266" s="54"/>
      <c r="N266" s="14">
        <v>68.640321865000004</v>
      </c>
      <c r="O266" s="31">
        <v>12.704620361</v>
      </c>
      <c r="P266" s="31" t="s">
        <v>29</v>
      </c>
      <c r="Q266" s="17" t="s">
        <v>29</v>
      </c>
      <c r="R266" s="38" t="s">
        <v>798</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799</v>
      </c>
      <c r="D267" s="16" t="s">
        <v>800</v>
      </c>
      <c r="E267" s="16">
        <v>7</v>
      </c>
      <c r="F267" s="15">
        <v>146.03</v>
      </c>
      <c r="G267" s="15">
        <v>138.46</v>
      </c>
      <c r="H267" s="15">
        <v>130.9</v>
      </c>
      <c r="I267" s="14"/>
      <c r="J267" s="15">
        <v>162.55000000000001</v>
      </c>
      <c r="K267" s="15">
        <v>177.67</v>
      </c>
      <c r="L267" s="15">
        <v>202.15</v>
      </c>
      <c r="M267" s="54"/>
      <c r="N267" s="15">
        <v>65.636170866000001</v>
      </c>
      <c r="O267" s="15">
        <v>1.2379372257000001</v>
      </c>
      <c r="P267" s="15" t="s">
        <v>29</v>
      </c>
      <c r="Q267" s="16" t="s">
        <v>29</v>
      </c>
      <c r="R267" s="37" t="s">
        <v>801</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510</v>
      </c>
      <c r="D268" s="17" t="s">
        <v>511</v>
      </c>
      <c r="E268" s="17">
        <v>10</v>
      </c>
      <c r="F268" s="14">
        <v>83</v>
      </c>
      <c r="G268" s="14">
        <v>78.91</v>
      </c>
      <c r="H268" s="14">
        <v>74.83</v>
      </c>
      <c r="I268" s="14"/>
      <c r="J268" s="14">
        <v>86.79</v>
      </c>
      <c r="K268" s="14">
        <v>94.95</v>
      </c>
      <c r="L268" s="14">
        <v>108.15</v>
      </c>
      <c r="M268" s="54"/>
      <c r="N268" s="14">
        <v>56.088598062999999</v>
      </c>
      <c r="O268" s="31">
        <v>1.7249748035000001</v>
      </c>
      <c r="P268" s="31" t="s">
        <v>29</v>
      </c>
      <c r="Q268" s="17" t="s">
        <v>29</v>
      </c>
      <c r="R268" s="38" t="s">
        <v>802</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432</v>
      </c>
      <c r="D269" s="16" t="s">
        <v>433</v>
      </c>
      <c r="E269" s="16">
        <v>8</v>
      </c>
      <c r="F269" s="15">
        <v>446</v>
      </c>
      <c r="G269" s="15">
        <v>425.8</v>
      </c>
      <c r="H269" s="15">
        <v>405.61</v>
      </c>
      <c r="I269" s="14"/>
      <c r="J269" s="15">
        <v>461.49</v>
      </c>
      <c r="K269" s="15">
        <v>501.87</v>
      </c>
      <c r="L269" s="15">
        <v>567.21</v>
      </c>
      <c r="M269" s="54"/>
      <c r="N269" s="15">
        <v>50.564602137000001</v>
      </c>
      <c r="O269" s="15">
        <v>60.624493989000001</v>
      </c>
      <c r="P269" s="15" t="s">
        <v>29</v>
      </c>
      <c r="Q269" s="16" t="s">
        <v>29</v>
      </c>
      <c r="R269" s="37" t="s">
        <v>803</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804</v>
      </c>
      <c r="D270" s="17" t="s">
        <v>805</v>
      </c>
      <c r="E270" s="17">
        <v>5</v>
      </c>
      <c r="F270" s="14">
        <v>65.760000000000005</v>
      </c>
      <c r="G270" s="14">
        <v>55.7</v>
      </c>
      <c r="H270" s="14">
        <v>45.65</v>
      </c>
      <c r="I270" s="14"/>
      <c r="J270" s="14">
        <v>66.66</v>
      </c>
      <c r="K270" s="14">
        <v>86.76</v>
      </c>
      <c r="L270" s="14">
        <v>119.3</v>
      </c>
      <c r="M270" s="54"/>
      <c r="N270" s="14">
        <v>42.483948865000002</v>
      </c>
      <c r="O270" s="31">
        <v>1.575107743</v>
      </c>
      <c r="P270" s="31" t="s">
        <v>29</v>
      </c>
      <c r="Q270" s="17" t="s">
        <v>26</v>
      </c>
      <c r="R270" s="38" t="s">
        <v>806</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434</v>
      </c>
      <c r="D271" s="16" t="s">
        <v>435</v>
      </c>
      <c r="E271" s="16">
        <v>4</v>
      </c>
      <c r="F271" s="15">
        <v>104.94</v>
      </c>
      <c r="G271" s="15">
        <v>90.12</v>
      </c>
      <c r="H271" s="15">
        <v>75.31</v>
      </c>
      <c r="I271" s="14"/>
      <c r="J271" s="15">
        <v>132.85</v>
      </c>
      <c r="K271" s="15">
        <v>162.47</v>
      </c>
      <c r="L271" s="15">
        <v>210.4</v>
      </c>
      <c r="M271" s="54"/>
      <c r="N271" s="15">
        <v>64.215583561000003</v>
      </c>
      <c r="O271" s="15">
        <v>3.0972094882999999</v>
      </c>
      <c r="P271" s="15" t="s">
        <v>26</v>
      </c>
      <c r="Q271" s="16" t="s">
        <v>29</v>
      </c>
      <c r="R271" s="37" t="s">
        <v>807</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436</v>
      </c>
      <c r="D272" s="17" t="s">
        <v>437</v>
      </c>
      <c r="E272" s="17">
        <v>4</v>
      </c>
      <c r="F272" s="14">
        <v>104.55</v>
      </c>
      <c r="G272" s="14">
        <v>97.09</v>
      </c>
      <c r="H272" s="14">
        <v>89.63</v>
      </c>
      <c r="I272" s="14"/>
      <c r="J272" s="14">
        <v>122.6</v>
      </c>
      <c r="K272" s="14">
        <v>137.51</v>
      </c>
      <c r="L272" s="14">
        <v>161.65</v>
      </c>
      <c r="M272" s="54"/>
      <c r="N272" s="14">
        <v>59.581917300000001</v>
      </c>
      <c r="O272" s="31">
        <v>172.09509731</v>
      </c>
      <c r="P272" s="31" t="s">
        <v>26</v>
      </c>
      <c r="Q272" s="17" t="s">
        <v>29</v>
      </c>
      <c r="R272" s="38" t="s">
        <v>808</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809</v>
      </c>
      <c r="D273" s="16" t="s">
        <v>810</v>
      </c>
      <c r="E273" s="16">
        <v>7</v>
      </c>
      <c r="F273" s="15">
        <v>60.91</v>
      </c>
      <c r="G273" s="15">
        <v>57.89</v>
      </c>
      <c r="H273" s="15">
        <v>54.87</v>
      </c>
      <c r="I273" s="14"/>
      <c r="J273" s="15">
        <v>67.67</v>
      </c>
      <c r="K273" s="15">
        <v>73.7</v>
      </c>
      <c r="L273" s="15">
        <v>83.47</v>
      </c>
      <c r="M273" s="54"/>
      <c r="N273" s="15">
        <v>62.260775709000001</v>
      </c>
      <c r="O273" s="15">
        <v>1.0838062503999999</v>
      </c>
      <c r="P273" s="15" t="s">
        <v>26</v>
      </c>
      <c r="Q273" s="16" t="s">
        <v>29</v>
      </c>
      <c r="R273" s="37" t="s">
        <v>811</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438</v>
      </c>
      <c r="D274" s="17" t="s">
        <v>439</v>
      </c>
      <c r="E274" s="17">
        <v>7</v>
      </c>
      <c r="F274" s="14">
        <v>179.87</v>
      </c>
      <c r="G274" s="14">
        <v>170.88</v>
      </c>
      <c r="H274" s="14">
        <v>161.9</v>
      </c>
      <c r="I274" s="14"/>
      <c r="J274" s="14">
        <v>199.19</v>
      </c>
      <c r="K274" s="14">
        <v>217.15</v>
      </c>
      <c r="L274" s="14">
        <v>246.22</v>
      </c>
      <c r="M274" s="54"/>
      <c r="N274" s="14">
        <v>65.743772413000002</v>
      </c>
      <c r="O274" s="31">
        <v>90.453557692000004</v>
      </c>
      <c r="P274" s="31" t="s">
        <v>29</v>
      </c>
      <c r="Q274" s="17" t="s">
        <v>29</v>
      </c>
      <c r="R274" s="38" t="s">
        <v>812</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440</v>
      </c>
      <c r="D275" s="16" t="s">
        <v>441</v>
      </c>
      <c r="E275" s="16">
        <v>4</v>
      </c>
      <c r="F275" s="15">
        <v>124.32</v>
      </c>
      <c r="G275" s="15">
        <v>117.88</v>
      </c>
      <c r="H275" s="15">
        <v>111.45</v>
      </c>
      <c r="I275" s="14"/>
      <c r="J275" s="15">
        <v>139.1</v>
      </c>
      <c r="K275" s="15">
        <v>151.96</v>
      </c>
      <c r="L275" s="15">
        <v>172.78</v>
      </c>
      <c r="M275" s="54"/>
      <c r="N275" s="15">
        <v>57.809938965999997</v>
      </c>
      <c r="O275" s="15">
        <v>29.265130448000001</v>
      </c>
      <c r="P275" s="15" t="s">
        <v>26</v>
      </c>
      <c r="Q275" s="16" t="s">
        <v>29</v>
      </c>
      <c r="R275" s="37" t="s">
        <v>813</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512</v>
      </c>
      <c r="D276" s="17" t="s">
        <v>513</v>
      </c>
      <c r="E276" s="17">
        <v>7</v>
      </c>
      <c r="F276" s="14">
        <v>172.78</v>
      </c>
      <c r="G276" s="14">
        <v>162.02000000000001</v>
      </c>
      <c r="H276" s="14">
        <v>151.27000000000001</v>
      </c>
      <c r="I276" s="14"/>
      <c r="J276" s="14">
        <v>195.86</v>
      </c>
      <c r="K276" s="14">
        <v>217.36</v>
      </c>
      <c r="L276" s="14">
        <v>252.16</v>
      </c>
      <c r="M276" s="54"/>
      <c r="N276" s="14">
        <v>61.249975638999999</v>
      </c>
      <c r="O276" s="31">
        <v>6.2763709657</v>
      </c>
      <c r="P276" s="31" t="s">
        <v>26</v>
      </c>
      <c r="Q276" s="17" t="s">
        <v>29</v>
      </c>
      <c r="R276" s="38" t="s">
        <v>814</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522</v>
      </c>
      <c r="D277" s="16" t="s">
        <v>523</v>
      </c>
      <c r="E277" s="16">
        <v>10</v>
      </c>
      <c r="F277" s="15">
        <v>62.75</v>
      </c>
      <c r="G277" s="15">
        <v>60.11</v>
      </c>
      <c r="H277" s="15">
        <v>57.47</v>
      </c>
      <c r="I277" s="14"/>
      <c r="J277" s="15">
        <v>65.459999999999994</v>
      </c>
      <c r="K277" s="15">
        <v>70.73</v>
      </c>
      <c r="L277" s="15">
        <v>79.27</v>
      </c>
      <c r="M277" s="54"/>
      <c r="N277" s="15">
        <v>65.622231272999997</v>
      </c>
      <c r="O277" s="15">
        <v>2.6243951522000004</v>
      </c>
      <c r="P277" s="15" t="s">
        <v>29</v>
      </c>
      <c r="Q277" s="16" t="s">
        <v>29</v>
      </c>
      <c r="R277" s="37" t="s">
        <v>815</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524</v>
      </c>
      <c r="D278" s="17" t="s">
        <v>525</v>
      </c>
      <c r="E278" s="17">
        <v>4</v>
      </c>
      <c r="F278" s="14">
        <v>54.5</v>
      </c>
      <c r="G278" s="14">
        <v>50.59</v>
      </c>
      <c r="H278" s="14">
        <v>46.68</v>
      </c>
      <c r="I278" s="14"/>
      <c r="J278" s="14">
        <v>64.02</v>
      </c>
      <c r="K278" s="14">
        <v>71.83</v>
      </c>
      <c r="L278" s="14">
        <v>84.48</v>
      </c>
      <c r="M278" s="54"/>
      <c r="N278" s="14">
        <v>57.930842970999997</v>
      </c>
      <c r="O278" s="31">
        <v>2.4115154948000002</v>
      </c>
      <c r="P278" s="31" t="s">
        <v>26</v>
      </c>
      <c r="Q278" s="17" t="s">
        <v>29</v>
      </c>
      <c r="R278" s="38" t="s">
        <v>816</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442</v>
      </c>
      <c r="D279" s="16" t="s">
        <v>443</v>
      </c>
      <c r="E279" s="16">
        <v>7</v>
      </c>
      <c r="F279" s="15">
        <v>74.95</v>
      </c>
      <c r="G279" s="15">
        <v>71.739999999999995</v>
      </c>
      <c r="H279" s="15">
        <v>68.540000000000006</v>
      </c>
      <c r="I279" s="14"/>
      <c r="J279" s="15">
        <v>77.2</v>
      </c>
      <c r="K279" s="15">
        <v>83.6</v>
      </c>
      <c r="L279" s="15">
        <v>93.96</v>
      </c>
      <c r="M279" s="54"/>
      <c r="N279" s="15">
        <v>50.537538077000001</v>
      </c>
      <c r="O279" s="15">
        <v>19.226942379</v>
      </c>
      <c r="P279" s="15" t="s">
        <v>29</v>
      </c>
      <c r="Q279" s="16" t="s">
        <v>29</v>
      </c>
      <c r="R279" s="37" t="s">
        <v>817</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444</v>
      </c>
      <c r="D280" s="17" t="s">
        <v>445</v>
      </c>
      <c r="E280" s="17">
        <v>9</v>
      </c>
      <c r="F280" s="14">
        <v>54.19</v>
      </c>
      <c r="G280" s="14">
        <v>51.74</v>
      </c>
      <c r="H280" s="14">
        <v>49.3</v>
      </c>
      <c r="I280" s="14"/>
      <c r="J280" s="14">
        <v>56.08</v>
      </c>
      <c r="K280" s="14">
        <v>60.96</v>
      </c>
      <c r="L280" s="14">
        <v>68.86</v>
      </c>
      <c r="M280" s="54"/>
      <c r="N280" s="14">
        <v>50.421957972000001</v>
      </c>
      <c r="O280" s="31">
        <v>5.4392111999999999</v>
      </c>
      <c r="P280" s="31" t="s">
        <v>29</v>
      </c>
      <c r="Q280" s="17" t="s">
        <v>29</v>
      </c>
      <c r="R280" s="38" t="s">
        <v>818</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446</v>
      </c>
      <c r="D281" s="16" t="s">
        <v>447</v>
      </c>
      <c r="E281" s="16">
        <v>9</v>
      </c>
      <c r="F281" s="15">
        <v>121.82</v>
      </c>
      <c r="G281" s="15">
        <v>113.93</v>
      </c>
      <c r="H281" s="15">
        <v>106.04</v>
      </c>
      <c r="I281" s="14"/>
      <c r="J281" s="15">
        <v>127.83</v>
      </c>
      <c r="K281" s="15">
        <v>143.6</v>
      </c>
      <c r="L281" s="15">
        <v>169.12</v>
      </c>
      <c r="M281" s="54"/>
      <c r="N281" s="15">
        <v>53.725089195999999</v>
      </c>
      <c r="O281" s="15">
        <v>11.208105804000001</v>
      </c>
      <c r="P281" s="15" t="s">
        <v>29</v>
      </c>
      <c r="Q281" s="16" t="s">
        <v>29</v>
      </c>
      <c r="R281" s="37" t="s">
        <v>819</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526</v>
      </c>
      <c r="D282" s="17" t="s">
        <v>527</v>
      </c>
      <c r="E282" s="17">
        <v>4</v>
      </c>
      <c r="F282" s="14">
        <v>77.44</v>
      </c>
      <c r="G282" s="14">
        <v>68.900000000000006</v>
      </c>
      <c r="H282" s="14">
        <v>60.37</v>
      </c>
      <c r="I282" s="14"/>
      <c r="J282" s="14">
        <v>98.96</v>
      </c>
      <c r="K282" s="14">
        <v>116.02</v>
      </c>
      <c r="L282" s="14">
        <v>143.63999999999999</v>
      </c>
      <c r="M282" s="54"/>
      <c r="N282" s="14">
        <v>57.926221065999997</v>
      </c>
      <c r="O282" s="31">
        <v>1.4391067270000002</v>
      </c>
      <c r="P282" s="31" t="s">
        <v>26</v>
      </c>
      <c r="Q282" s="17" t="s">
        <v>29</v>
      </c>
      <c r="R282" s="38" t="s">
        <v>820</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485</v>
      </c>
      <c r="D283" s="16" t="s">
        <v>486</v>
      </c>
      <c r="E283" s="16">
        <v>10</v>
      </c>
      <c r="F283" s="15">
        <v>23.9</v>
      </c>
      <c r="G283" s="15">
        <v>21.89</v>
      </c>
      <c r="H283" s="15">
        <v>19.88</v>
      </c>
      <c r="I283" s="14"/>
      <c r="J283" s="15">
        <v>24.77</v>
      </c>
      <c r="K283" s="15">
        <v>28.78</v>
      </c>
      <c r="L283" s="15">
        <v>35.270000000000003</v>
      </c>
      <c r="M283" s="54"/>
      <c r="N283" s="15">
        <v>91.675085254999999</v>
      </c>
      <c r="O283" s="15">
        <v>2.9372400791</v>
      </c>
      <c r="P283" s="15" t="s">
        <v>29</v>
      </c>
      <c r="Q283" s="16" t="s">
        <v>29</v>
      </c>
      <c r="R283" s="37" t="s">
        <v>821</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528</v>
      </c>
      <c r="D284" s="17" t="s">
        <v>529</v>
      </c>
      <c r="E284" s="17">
        <v>10</v>
      </c>
      <c r="F284" s="14">
        <v>16.91</v>
      </c>
      <c r="G284" s="14">
        <v>16.149999999999999</v>
      </c>
      <c r="H284" s="14">
        <v>15.4</v>
      </c>
      <c r="I284" s="14"/>
      <c r="J284" s="14">
        <v>17.55</v>
      </c>
      <c r="K284" s="14">
        <v>19.05</v>
      </c>
      <c r="L284" s="14">
        <v>21.48</v>
      </c>
      <c r="M284" s="54"/>
      <c r="N284" s="14">
        <v>52.959671424</v>
      </c>
      <c r="O284" s="31">
        <v>2.8400125148000002</v>
      </c>
      <c r="P284" s="31" t="s">
        <v>29</v>
      </c>
      <c r="Q284" s="17" t="s">
        <v>29</v>
      </c>
      <c r="R284" s="38" t="s">
        <v>822</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530</v>
      </c>
      <c r="D285" s="16" t="s">
        <v>531</v>
      </c>
      <c r="E285" s="16">
        <v>9</v>
      </c>
      <c r="F285" s="15">
        <v>17.46</v>
      </c>
      <c r="G285" s="15">
        <v>16.7</v>
      </c>
      <c r="H285" s="15">
        <v>15.95</v>
      </c>
      <c r="I285" s="14"/>
      <c r="J285" s="15">
        <v>17.940000000000001</v>
      </c>
      <c r="K285" s="15">
        <v>19.440000000000001</v>
      </c>
      <c r="L285" s="15">
        <v>21.87</v>
      </c>
      <c r="M285" s="54"/>
      <c r="N285" s="15">
        <v>55.196150293999999</v>
      </c>
      <c r="O285" s="15">
        <v>1.8457608852</v>
      </c>
      <c r="P285" s="15" t="s">
        <v>29</v>
      </c>
      <c r="Q285" s="16" t="s">
        <v>29</v>
      </c>
      <c r="R285" s="37" t="s">
        <v>823</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448</v>
      </c>
      <c r="D286" s="17" t="s">
        <v>449</v>
      </c>
      <c r="E286" s="17">
        <v>7</v>
      </c>
      <c r="F286" s="14" t="s">
        <v>123</v>
      </c>
      <c r="G286" s="14" t="s">
        <v>123</v>
      </c>
      <c r="H286" s="14" t="s">
        <v>123</v>
      </c>
      <c r="I286" s="14"/>
      <c r="J286" s="14" t="s">
        <v>123</v>
      </c>
      <c r="K286" s="14" t="s">
        <v>123</v>
      </c>
      <c r="L286" s="14" t="s">
        <v>123</v>
      </c>
      <c r="M286" s="54"/>
      <c r="N286" s="14" t="s">
        <v>123</v>
      </c>
      <c r="O286" s="31" t="s">
        <v>123</v>
      </c>
      <c r="P286" s="31" t="s">
        <v>123</v>
      </c>
      <c r="Q286" s="17" t="s">
        <v>123</v>
      </c>
      <c r="R286" s="38" t="s">
        <v>124</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450</v>
      </c>
      <c r="D287" s="16" t="s">
        <v>451</v>
      </c>
      <c r="E287" s="16">
        <v>7</v>
      </c>
      <c r="F287" s="15">
        <v>17.899999999999999</v>
      </c>
      <c r="G287" s="15">
        <v>17.010000000000002</v>
      </c>
      <c r="H287" s="15">
        <v>16.12</v>
      </c>
      <c r="I287" s="14"/>
      <c r="J287" s="15">
        <v>19.79</v>
      </c>
      <c r="K287" s="15">
        <v>21.56</v>
      </c>
      <c r="L287" s="15">
        <v>24.43</v>
      </c>
      <c r="M287" s="54"/>
      <c r="N287" s="15">
        <v>67.141213006000001</v>
      </c>
      <c r="O287" s="15">
        <v>12.328511831</v>
      </c>
      <c r="P287" s="15" t="s">
        <v>29</v>
      </c>
      <c r="Q287" s="16" t="s">
        <v>29</v>
      </c>
      <c r="R287" s="37" t="s">
        <v>824</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452</v>
      </c>
      <c r="D288" s="17" t="s">
        <v>453</v>
      </c>
      <c r="E288" s="17">
        <v>8</v>
      </c>
      <c r="F288" s="14">
        <v>20.87</v>
      </c>
      <c r="G288" s="14">
        <v>19.760000000000002</v>
      </c>
      <c r="H288" s="14">
        <v>18.649999999999999</v>
      </c>
      <c r="I288" s="14"/>
      <c r="J288" s="14">
        <v>22.04</v>
      </c>
      <c r="K288" s="14">
        <v>24.25</v>
      </c>
      <c r="L288" s="14">
        <v>27.84</v>
      </c>
      <c r="M288" s="54"/>
      <c r="N288" s="14">
        <v>47.765516462000001</v>
      </c>
      <c r="O288" s="31">
        <v>18.652725368999999</v>
      </c>
      <c r="P288" s="31" t="s">
        <v>29</v>
      </c>
      <c r="Q288" s="17" t="s">
        <v>29</v>
      </c>
      <c r="R288" s="38" t="s">
        <v>825</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454</v>
      </c>
      <c r="D289" s="16" t="s">
        <v>455</v>
      </c>
      <c r="E289" s="16">
        <v>7</v>
      </c>
      <c r="F289" s="15">
        <v>24.58</v>
      </c>
      <c r="G289" s="15">
        <v>23.28</v>
      </c>
      <c r="H289" s="15">
        <v>21.99</v>
      </c>
      <c r="I289" s="14"/>
      <c r="J289" s="15">
        <v>25.19</v>
      </c>
      <c r="K289" s="15">
        <v>27.77</v>
      </c>
      <c r="L289" s="15">
        <v>31.95</v>
      </c>
      <c r="M289" s="54"/>
      <c r="N289" s="15">
        <v>68.299433274999998</v>
      </c>
      <c r="O289" s="15">
        <v>26.082217444999998</v>
      </c>
      <c r="P289" s="15" t="s">
        <v>29</v>
      </c>
      <c r="Q289" s="16" t="s">
        <v>29</v>
      </c>
      <c r="R289" s="37" t="s">
        <v>826</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456</v>
      </c>
      <c r="D290" s="17" t="s">
        <v>457</v>
      </c>
      <c r="E290" s="17">
        <v>4</v>
      </c>
      <c r="F290" s="14">
        <v>54.5</v>
      </c>
      <c r="G290" s="14">
        <v>51.32</v>
      </c>
      <c r="H290" s="14">
        <v>48.14</v>
      </c>
      <c r="I290" s="14"/>
      <c r="J290" s="14">
        <v>56.29</v>
      </c>
      <c r="K290" s="14">
        <v>62.64</v>
      </c>
      <c r="L290" s="14">
        <v>72.930000000000007</v>
      </c>
      <c r="M290" s="54"/>
      <c r="N290" s="14">
        <v>71.878749397999997</v>
      </c>
      <c r="O290" s="31">
        <v>4.9920937935000005</v>
      </c>
      <c r="P290" s="31" t="s">
        <v>26</v>
      </c>
      <c r="Q290" s="17" t="s">
        <v>29</v>
      </c>
      <c r="R290" s="38" t="s">
        <v>827</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507</v>
      </c>
      <c r="D291" s="16" t="s">
        <v>508</v>
      </c>
      <c r="E291" s="16">
        <v>7</v>
      </c>
      <c r="F291" s="15">
        <v>176.04</v>
      </c>
      <c r="G291" s="15">
        <v>157.05000000000001</v>
      </c>
      <c r="H291" s="15">
        <v>138.06</v>
      </c>
      <c r="I291" s="14"/>
      <c r="J291" s="15">
        <v>181.25</v>
      </c>
      <c r="K291" s="15">
        <v>219.22</v>
      </c>
      <c r="L291" s="15">
        <v>280.67</v>
      </c>
      <c r="M291" s="54"/>
      <c r="N291" s="15">
        <v>74.572532128999995</v>
      </c>
      <c r="O291" s="15">
        <v>2.499465743</v>
      </c>
      <c r="P291" s="15" t="s">
        <v>29</v>
      </c>
      <c r="Q291" s="16" t="s">
        <v>29</v>
      </c>
      <c r="R291" s="37" t="s">
        <v>828</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c r="D292" s="17"/>
      <c r="E292" s="17"/>
      <c r="F292" s="14"/>
      <c r="G292" s="14"/>
      <c r="H292" s="14"/>
      <c r="I292" s="14"/>
      <c r="J292" s="14"/>
      <c r="K292" s="14"/>
      <c r="L292" s="14"/>
      <c r="M292" s="54"/>
      <c r="N292" s="14"/>
      <c r="O292" s="31"/>
      <c r="P292" s="31"/>
      <c r="Q292" s="17"/>
      <c r="R292" s="38"/>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c r="D293" s="16"/>
      <c r="E293" s="16"/>
      <c r="F293" s="15"/>
      <c r="G293" s="15"/>
      <c r="H293" s="15"/>
      <c r="I293" s="14"/>
      <c r="J293" s="15"/>
      <c r="K293" s="15"/>
      <c r="L293" s="15"/>
      <c r="M293" s="54"/>
      <c r="N293" s="15"/>
      <c r="O293" s="15"/>
      <c r="P293" s="15"/>
      <c r="Q293" s="16"/>
      <c r="R293" s="37"/>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c r="D294" s="17"/>
      <c r="E294" s="17"/>
      <c r="F294" s="14"/>
      <c r="G294" s="14"/>
      <c r="H294" s="14"/>
      <c r="I294" s="14"/>
      <c r="J294" s="14"/>
      <c r="K294" s="14"/>
      <c r="L294" s="14"/>
      <c r="M294" s="54"/>
      <c r="N294" s="14"/>
      <c r="O294" s="31"/>
      <c r="P294" s="31"/>
      <c r="Q294" s="17"/>
      <c r="R294" s="38"/>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c r="D295" s="16"/>
      <c r="E295" s="16"/>
      <c r="F295" s="15"/>
      <c r="G295" s="15"/>
      <c r="H295" s="15"/>
      <c r="I295" s="14"/>
      <c r="J295" s="15"/>
      <c r="K295" s="15"/>
      <c r="L295" s="15"/>
      <c r="M295" s="54"/>
      <c r="N295" s="15"/>
      <c r="O295" s="15"/>
      <c r="P295" s="15"/>
      <c r="Q295" s="16"/>
      <c r="R295" s="37"/>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c r="D296" s="17"/>
      <c r="E296" s="17"/>
      <c r="F296" s="14"/>
      <c r="G296" s="14"/>
      <c r="H296" s="14"/>
      <c r="I296" s="14"/>
      <c r="J296" s="14"/>
      <c r="K296" s="14"/>
      <c r="L296" s="14"/>
      <c r="M296" s="54"/>
      <c r="N296" s="14"/>
      <c r="O296" s="31"/>
      <c r="P296" s="31"/>
      <c r="Q296" s="17"/>
      <c r="R296" s="38"/>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c r="D297" s="16"/>
      <c r="E297" s="16"/>
      <c r="F297" s="15"/>
      <c r="G297" s="15"/>
      <c r="H297" s="15"/>
      <c r="I297" s="14"/>
      <c r="J297" s="15"/>
      <c r="K297" s="15"/>
      <c r="L297" s="15"/>
      <c r="M297" s="54"/>
      <c r="N297" s="15"/>
      <c r="O297" s="15"/>
      <c r="P297" s="15"/>
      <c r="Q297" s="16"/>
      <c r="R297" s="37"/>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c r="D298" s="17"/>
      <c r="E298" s="17"/>
      <c r="F298" s="14"/>
      <c r="G298" s="14"/>
      <c r="H298" s="14"/>
      <c r="I298" s="14"/>
      <c r="J298" s="14"/>
      <c r="K298" s="14"/>
      <c r="L298" s="14"/>
      <c r="M298" s="54"/>
      <c r="N298" s="14"/>
      <c r="O298" s="31"/>
      <c r="P298" s="31"/>
      <c r="Q298" s="17"/>
      <c r="R298" s="38"/>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c r="D299" s="16"/>
      <c r="E299" s="16"/>
      <c r="F299" s="15"/>
      <c r="G299" s="15"/>
      <c r="H299" s="15"/>
      <c r="I299" s="14"/>
      <c r="J299" s="15"/>
      <c r="K299" s="15"/>
      <c r="L299" s="15"/>
      <c r="M299" s="54"/>
      <c r="N299" s="15"/>
      <c r="O299" s="15"/>
      <c r="P299" s="15"/>
      <c r="Q299" s="16"/>
      <c r="R299" s="37"/>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c r="D300" s="17"/>
      <c r="E300" s="17"/>
      <c r="F300" s="14"/>
      <c r="G300" s="14"/>
      <c r="H300" s="14"/>
      <c r="I300" s="14"/>
      <c r="J300" s="14"/>
      <c r="K300" s="14"/>
      <c r="L300" s="14"/>
      <c r="M300" s="54"/>
      <c r="N300" s="14"/>
      <c r="O300" s="31"/>
      <c r="P300" s="31"/>
      <c r="Q300" s="17"/>
      <c r="R300" s="38"/>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c r="D301" s="16"/>
      <c r="E301" s="16"/>
      <c r="F301" s="15"/>
      <c r="G301" s="15"/>
      <c r="H301" s="15"/>
      <c r="I301" s="14"/>
      <c r="J301" s="15"/>
      <c r="K301" s="15"/>
      <c r="L301" s="15"/>
      <c r="M301" s="54"/>
      <c r="N301" s="15"/>
      <c r="O301" s="15"/>
      <c r="P301" s="15"/>
      <c r="Q301" s="16"/>
      <c r="R301" s="37"/>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mas começa a dar sinal de possível realização. Abaixo dos 78,21 poderia realizar na direção dos suportes 70,69 ou 67,94. Caso supere os 79,58 retomaria sinal de alta com projeções nos 85,07 ou 93,96. O IFR sobrecomprado alerta realizações se perder 78,21.</v>
      </c>
      <c r="F7" s="57">
        <f>_xlfn.XLOOKUP($E5,Tendencias!$D$17:$D$352,Tendencias!$E$17:$E$352)</f>
        <v>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2026-08-26T22:24:02Z</cp:lastPrinted>
  <dcterms:created xsi:type="dcterms:W3CDTF">2020-05-21T15:06:06Z</dcterms:created>
  <dcterms:modified xsi:type="dcterms:W3CDTF">2026-08-26T22:24:04Z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1471643099</vt:lpwstr>
  </property>
  <property fmtid="{D5CDD505-2E9C-101B-9397-08002B2CF9AE}" pid="3" name="EcoUpdateMessage">
    <vt:lpwstr>2026/08/19-21:44:59</vt:lpwstr>
  </property>
  <property fmtid="{D5CDD505-2E9C-101B-9397-08002B2CF9AE}" pid="4" name="EcoUpdateStatus">
    <vt:lpwstr>2026-08-19=BRA:St,ME,Fd,TP;USA:St,ME;ARG:St,ME,TP;MEX:St,ME,Fd;CHL:St,ME;PER:St,ME;SAU:St|2026-08-18=USA:TP;ARG:Fd;MEX:TP;CHL:Fd;COL:St,ME;PER:TP|2021-11-17=CHL:TP|2014-02-26=VEN:St|2002-11-08=JPN:St|2026-08-14=GBR:St,ME|2016-08-18=NNN:St|2026-08-13=COL:Fd|2026-08-17=PER:Fd|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