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xpcorretora-my.sharepoint.com/personal/gilberto_coelho_xpi_com_br/Documents/Documentos/giba/"/>
    </mc:Choice>
  </mc:AlternateContent>
  <xr:revisionPtr revIDLastSave="9" documentId="8_{DF4CB834-A4AE-41E5-96C8-F6D9AAF890AB}" xr6:coauthVersionLast="47" xr6:coauthVersionMax="47" xr10:uidLastSave="{7D2B3711-7DD0-46DF-BC3D-BE242D1CC518}"/>
  <bookViews>
    <workbookView xWindow="-15540" yWindow="-16320" windowWidth="29040" windowHeight="1644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8" i="1" l="1"/>
  <c r="X18" i="1"/>
  <c r="F7" i="2" l="1"/>
  <c r="E7" i="2"/>
  <c r="W16" i="1" l="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<sst xmlns="http://schemas.openxmlformats.org/spreadsheetml/2006/main" count="1380" uniqueCount="793">
  <si>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</si>
  <si>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</si>
  <si>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</si>
  <si>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</si>
  <si>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</si>
  <si>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</si>
  <si>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</si>
  <si>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</si>
  <si>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</si>
  <si>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</si>
  <si>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</si>
  <si>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</si>
  <si>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</si>
  <si>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</si>
  <si>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</si>
  <si>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</si>
  <si>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</si>
  <si>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</si>
  <si>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</si>
  <si>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</si>
  <si>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</si>
  <si>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</si>
  <si>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</si>
  <si>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</si>
  <si>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</si>
  <si>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</si>
  <si>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</si>
  <si>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</si>
  <si>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</si>
  <si>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</si>
  <si>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</si>
  <si>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</si>
  <si>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</si>
  <si>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</si>
  <si>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</si>
  <si>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</si>
  <si>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</si>
  <si>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</si>
  <si>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</si>
  <si>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</si>
  <si>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</si>
  <si>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</si>
  <si>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</si>
  <si>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</si>
  <si>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</si>
  <si>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</si>
  <si>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</si>
  <si>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</si>
  <si>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</si>
  <si>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</si>
  <si>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</si>
  <si>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</si>
  <si>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</si>
  <si>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</si>
  <si>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</si>
  <si>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</si>
  <si>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</si>
  <si>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</si>
  <si>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</si>
  <si>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</si>
  <si>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</si>
  <si>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</si>
  <si>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</si>
  <si>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</si>
  <si>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</si>
  <si>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</si>
  <si>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</si>
  <si>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</si>
  <si>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</si>
  <si>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</si>
  <si>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</si>
  <si>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</si>
  <si>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</si>
  <si>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</si>
  <si>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</si>
  <si>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</si>
  <si>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</si>
  <si>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</si>
  <si>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</si>
  <si>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</si>
  <si>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</si>
  <si>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</si>
  <si>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</si>
  <si>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</si>
  <si>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</si>
  <si>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</si>
  <si>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</si>
  <si>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</si>
  <si>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</si>
  <si>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</si>
  <si>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</si>
  <si>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</si>
  <si>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</si>
  <si>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</si>
  <si>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</si>
  <si>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</si>
  <si>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</si>
  <si>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</si>
  <si>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</si>
  <si>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</si>
  <si>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</si>
  <si>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</si>
  <si>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</si>
  <si>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</si>
  <si>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</si>
  <si>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</si>
  <si>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</si>
  <si>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</si>
  <si>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</si>
  <si>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</si>
  <si>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</si>
  <si>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</si>
  <si>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</si>
  <si>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</si>
  <si>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</si>
  <si>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</si>
  <si>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</si>
  <si>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</si>
  <si>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</si>
  <si>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</si>
  <si>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</si>
  <si>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</si>
  <si>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</si>
  <si>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</si>
  <si>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</si>
  <si>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</si>
  <si>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</si>
  <si>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</si>
  <si>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</si>
  <si>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</si>
  <si>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</si>
  <si>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</si>
  <si>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</si>
  <si>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</si>
  <si>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</si>
  <si>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</si>
  <si>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</si>
  <si>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</si>
  <si>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</si>
  <si>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</si>
  <si>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</si>
  <si>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</si>
  <si>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</si>
  <si>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</si>
  <si>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</si>
  <si>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</si>
  <si>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</si>
  <si>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</si>
  <si>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</si>
  <si>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</si>
  <si>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</si>
  <si>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</si>
  <si>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</si>
  <si>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</si>
  <si>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</si>
  <si>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</si>
  <si>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</si>
  <si>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</si>
  <si>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</si>
  <si>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</si>
  <si>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</si>
  <si>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</si>
  <si>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</si>
  <si>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</si>
  <si>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</si>
  <si>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</si>
  <si>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</si>
  <si>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</si>
  <si>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</si>
  <si>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</si>
  <si>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</si>
  <si>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</si>
  <si>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</si>
  <si>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</si>
  <si>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</si>
  <si>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</si>
  <si>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</si>
  <si>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</si>
  <si>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</si>
  <si>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</si>
  <si>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</si>
  <si>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</si>
  <si>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</si>
  <si>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</si>
  <si>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</si>
  <si>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</si>
  <si>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</si>
  <si>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</si>
  <si>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</si>
  <si>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</si>
  <si>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</si>
  <si>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</si>
  <si>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</si>
  <si>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</si>
  <si>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</si>
  <si>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</si>
  <si>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</si>
  <si>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</si>
  <si>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</si>
  <si>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</si>
  <si>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</si>
  <si>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</si>
  <si>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</si>
  <si>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</si>
  <si>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</si>
  <si>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</si>
  <si>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</si>
  <si>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</si>
  <si>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</si>
  <si>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</si>
  <si>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</si>
  <si>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</si>
  <si>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</si>
  <si>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</si>
  <si>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</si>
  <si>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</si>
  <si>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</si>
  <si>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</si>
  <si>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</si>
  <si>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</si>
  <si>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</si>
  <si>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</si>
  <si>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</si>
  <si>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</si>
  <si>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</si>
  <si>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</si>
  <si>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</si>
  <si>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</si>
  <si>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</si>
  <si>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</si>
  <si>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</si>
  <si>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</si>
  <si>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</si>
  <si>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</si>
  <si>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</si>
  <si>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</si>
  <si>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</si>
  <si>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</si>
  <si>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</si>
  <si>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</si>
  <si>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</si>
  <si>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</si>
  <si>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</si>
  <si>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</si>
  <si>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</si>
  <si>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</si>
  <si>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</si>
  <si>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</si>
  <si>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</si>
  <si>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</si>
  <si>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</si>
  <si>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</si>
  <si>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</si>
  <si>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</si>
  <si>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</si>
  <si>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</si>
  <si>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</si>
  <si>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</si>
  <si>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</si>
  <si>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</si>
  <si>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</si>
  <si>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</si>
  <si>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</si>
  <si>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</si>
  <si>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</si>
  <si>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</si>
  <si>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</si>
  <si>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</si>
  <si>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</si>
  <si>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</si>
  <si>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</si>
  <si>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</si>
  <si>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</si>
  <si>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</si>
  <si>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</si>
  <si>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</si>
  <si>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</si>
  <si>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</si>
  <si>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</si>
  <si>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</si>
  <si>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</si>
  <si>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</si>
  <si>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</si>
  <si>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</si>
  <si>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</si>
  <si>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</si>
  <si>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</si>
  <si>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</si>
  <si>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</si>
  <si>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</si>
  <si>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</si>
  <si>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</si>
  <si>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</si>
  <si>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</si>
  <si>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</si>
  <si>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</si>
  <si>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</si>
  <si>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</si>
  <si>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</si>
  <si>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</si>
  <si>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</si>
  <si>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</si>
  <si>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</si>
  <si>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</si>
  <si>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</si>
  <si>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</si>
  <si>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</si>
  <si>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</si>
  <si>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</si>
  <si>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</si>
  <si>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</si>
  <si>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</si>
  <si>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</si>
  <si>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</si>
  <si>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</si>
  <si>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</si>
  <si>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</si>
  <si>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</si>
  <si>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</si>
  <si>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POSI3</t>
  </si>
  <si>
    <t>PRNR3</t>
  </si>
  <si>
    <t>QUAL3</t>
  </si>
  <si>
    <t>LJQQ3</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</si>
  <si>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</si>
  <si>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</si>
  <si>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</si>
  <si>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</si>
  <si>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</si>
  <si>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</si>
  <si>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</si>
  <si>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</si>
  <si>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</si>
  <si>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</si>
  <si>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</si>
  <si>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</si>
  <si>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</si>
  <si>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</si>
  <si>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</si>
  <si>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</si>
  <si>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</si>
  <si>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</si>
  <si>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</si>
  <si>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</si>
  <si>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</si>
  <si>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</si>
  <si>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</si>
  <si>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</si>
  <si>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</si>
  <si>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</si>
  <si>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</si>
  <si>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</si>
  <si>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</si>
  <si>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</si>
  <si>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</si>
  <si>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</si>
  <si>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</si>
  <si>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</si>
  <si>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</si>
  <si>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</si>
  <si>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</si>
  <si>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</si>
  <si>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</si>
  <si>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</si>
  <si>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</si>
  <si>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</si>
  <si>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</si>
  <si>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</si>
  <si>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</si>
  <si>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</si>
  <si>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</si>
  <si>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</si>
  <si>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</si>
  <si>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</si>
  <si>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</si>
  <si>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</si>
  <si>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</si>
  <si>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</si>
  <si>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</si>
  <si>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</si>
  <si>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</si>
  <si>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</si>
  <si>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</si>
  <si>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</si>
  <si>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</si>
  <si>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</si>
  <si>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</si>
  <si>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</si>
  <si>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</si>
  <si>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</si>
  <si>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</si>
  <si>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</si>
  <si>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</si>
  <si>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</si>
  <si>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</si>
  <si>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</si>
  <si>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</si>
  <si>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</si>
  <si>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</si>
  <si>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</si>
  <si>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</si>
  <si>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</si>
  <si>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</si>
  <si>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</si>
  <si>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</si>
  <si>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</si>
  <si>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</si>
  <si>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Western Digital Corp</t>
  </si>
  <si>
    <t>W1DC34</t>
  </si>
  <si>
    <t>Wiz Co</t>
  </si>
  <si>
    <t>WIZC3</t>
  </si>
  <si>
    <t>Xp Inc.</t>
  </si>
  <si>
    <t>XPBR31</t>
  </si>
  <si>
    <t>Yduqs Part</t>
  </si>
  <si>
    <t>YDUQ3</t>
  </si>
  <si>
    <t>Etf BV Coin</t>
  </si>
  <si>
    <t>COIN11</t>
  </si>
  <si>
    <t>Hashdex Btcn</t>
  </si>
  <si>
    <t>BITH11</t>
  </si>
  <si>
    <t>Hashdex Eth</t>
  </si>
  <si>
    <t>ETHE11</t>
  </si>
  <si>
    <t>Hashdex Nci</t>
  </si>
  <si>
    <t>HASH11</t>
  </si>
  <si>
    <t>Investo Chip</t>
  </si>
  <si>
    <t>CHIP11</t>
  </si>
  <si>
    <t>Investo Wrld</t>
  </si>
  <si>
    <t>WRLD11</t>
  </si>
  <si>
    <t>Ishares Bova Ci</t>
  </si>
  <si>
    <t>BOVA11</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</si>
  <si>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</si>
  <si>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</si>
  <si>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</si>
  <si>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</si>
  <si>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</si>
  <si>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</si>
  <si>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</si>
  <si>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</si>
  <si>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</si>
  <si>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</si>
  <si>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</si>
  <si>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</si>
  <si>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</si>
  <si>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</si>
  <si>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</si>
  <si>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</si>
  <si>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</si>
  <si>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</si>
  <si>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</si>
  <si>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</si>
  <si>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</si>
  <si>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</si>
  <si>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</si>
  <si>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</si>
  <si>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</si>
  <si>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</si>
  <si>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Advanced Micro Devices, Inc</t>
  </si>
  <si>
    <t>Sabesp</t>
  </si>
  <si>
    <t>Riachuelo</t>
  </si>
  <si>
    <t>Randon Part</t>
  </si>
  <si>
    <t>Etf Brad Bov</t>
  </si>
  <si>
    <t>BOVB11</t>
  </si>
  <si>
    <t>Hidrovias</t>
  </si>
  <si>
    <t>HBSA3</t>
  </si>
  <si>
    <t>Priner</t>
  </si>
  <si>
    <t>BB Etf Dolar</t>
  </si>
  <si>
    <t>DOLA11</t>
  </si>
  <si>
    <t>RCSL4</t>
  </si>
  <si>
    <t>Allied</t>
  </si>
  <si>
    <t>ALLD3</t>
  </si>
  <si>
    <t>Oranjebtc</t>
  </si>
  <si>
    <t>OBTC3</t>
  </si>
  <si>
    <t>Rede D Or</t>
  </si>
  <si>
    <t>Quero-Quero</t>
  </si>
  <si>
    <t>Qr Bitcoin</t>
  </si>
  <si>
    <t>QBTC11</t>
  </si>
  <si>
    <t>Azt Energia</t>
  </si>
  <si>
    <t>AZTE3</t>
  </si>
  <si>
    <t>Coinbase Global, Inc</t>
  </si>
  <si>
    <t>C2OI34</t>
  </si>
  <si>
    <t>Taurus Armas</t>
  </si>
  <si>
    <t>TASA4</t>
  </si>
  <si>
    <t>Global X Copper Miners</t>
  </si>
  <si>
    <t>BCPX39</t>
  </si>
  <si>
    <t>Global X Silver Miners</t>
  </si>
  <si>
    <t>BSIL39</t>
  </si>
  <si>
    <t>CMIG3</t>
  </si>
  <si>
    <t>Dell Inc</t>
  </si>
  <si>
    <t>D1EL34</t>
  </si>
  <si>
    <t>Eucatex</t>
  </si>
  <si>
    <t>EUCA4</t>
  </si>
  <si>
    <t>Moderna, Inc</t>
  </si>
  <si>
    <t>M1RN34</t>
  </si>
  <si>
    <t>Positivo Tec</t>
  </si>
  <si>
    <t>iShares MSCI Acwi (All Country World Index)</t>
  </si>
  <si>
    <t>BACW39</t>
  </si>
  <si>
    <t>It Now Ifnc Fundo de Indice</t>
  </si>
  <si>
    <t>FIND11</t>
  </si>
  <si>
    <t>Seagate Technology Holdings Plc</t>
  </si>
  <si>
    <t>S1TX34</t>
  </si>
  <si>
    <t>Investoutil</t>
  </si>
  <si>
    <t>UTLL11</t>
  </si>
  <si>
    <t>Trd Spx Usd Ci</t>
  </si>
  <si>
    <t>SPXU11</t>
  </si>
  <si>
    <t>Cruzeiro Edu</t>
  </si>
  <si>
    <t>CSED3</t>
  </si>
  <si>
    <t>Datadog, Inc</t>
  </si>
  <si>
    <t>D1DG34</t>
  </si>
  <si>
    <t>Hbr Realty</t>
  </si>
  <si>
    <t>HBRE3</t>
  </si>
  <si>
    <t>KLBN4 está em tendência de alta pelas médias de 21 e 200 dias, mas começa a dar sinal de possível realização. Abaixo dos 3,67 poderia realizar na direção dos suportes 3,44 ou 3,34. Caso supere os 3,75 retomaria sinal de alta com projeções nos 3,94 ou 4,25. O IFR sobrecomprado alerta realizações se perder 3,67.</t>
  </si>
  <si>
    <t>Mastercard Inc</t>
  </si>
  <si>
    <t>MSCD34</t>
  </si>
  <si>
    <t>Qualicorp</t>
  </si>
  <si>
    <t>Schulz</t>
  </si>
  <si>
    <t>SHUL4</t>
  </si>
  <si>
    <t>iShares Bitcoin Trust</t>
  </si>
  <si>
    <t>IBIT39</t>
  </si>
  <si>
    <t>iShares Core S&amp;P 500 Index</t>
  </si>
  <si>
    <t>BIVB39</t>
  </si>
  <si>
    <t>Crowdstrike Hldg Inc</t>
  </si>
  <si>
    <t>C2RW34</t>
  </si>
  <si>
    <t>Freeport-Mcmoran Inc</t>
  </si>
  <si>
    <t>FCXO34</t>
  </si>
  <si>
    <t>Newmont Corp</t>
  </si>
  <si>
    <t>N1EM34</t>
  </si>
  <si>
    <t>RaiaDrogasil</t>
  </si>
  <si>
    <t>Salesforce, Inc</t>
  </si>
  <si>
    <t>SSFO34</t>
  </si>
  <si>
    <t>TAEE3</t>
  </si>
  <si>
    <t>Walt Disney Co</t>
  </si>
  <si>
    <t>DISB34</t>
  </si>
  <si>
    <t>Solana Hash</t>
  </si>
  <si>
    <t>SOLH11</t>
  </si>
  <si>
    <t>Trend SP Brl</t>
  </si>
  <si>
    <t>SPXH11</t>
  </si>
  <si>
    <t>Trend Us Tec</t>
  </si>
  <si>
    <t>UTEC11</t>
  </si>
  <si>
    <t>TTEN3 apesar de estar em tendência de baixa no longo prazo pela média de 200 dias, no curto prazo está com sinal de recuperação favorecendo repiques de alta. Acima dos 11,37 pode seguir repique altista na direção resistências nos 12,51 ou 14,3. Caso perca os 11,1 teria sinal de baixa projetando de 9,61 a 8,71.</t>
  </si>
  <si>
    <t>ABCB4 está em tendência de baixa pelas médias de 21 e 200 dias, mas começa a dar sinais de repiques de alta. Acima dos 23,19 teria sinal de repique altista mirando resistências nos 24,39 ou 25,79. Já uma perda dos 22,93 traria de volta o sinal de baixa projetando de 22,11 a 21,4.</t>
  </si>
  <si>
    <t>A1MD34 apesar de estar em tendência de alta no longo prazo pela média de 200 dias, no curto prazo está em realização. Abaixo dos 303,73 pode seguir em baixa no curto prazo mirando suportes em 288,35 ou 272,49. Teria sinal de retomada altista fechando acima dos 313,1 mirando resistências em 339,67 ou 371,38.</t>
  </si>
  <si>
    <t>BABA34 está em clara tendência de baixa pelas médias de 21 e 200 dias e segue em movimento de baixa. Abaixo dos 20,54 pode buscar suportes 19,4 ou 18,27. Teria sinal de repique altista fechando acima dos 21,83 mirando resistências em 24,2 ou 26,46.</t>
  </si>
  <si>
    <t>ALLD3 está em tendência de baixa pela média de 200 dias, a parece ter completado movimento de repique de alta de curto prazo e pode estar retomando o movimento baixista. Abaixo dos 5,09 pode seguir em queda na direção dos suportes 4,42 ou 4,08. Teria sinal de repique altista fechando acima dos 5,27 mirando resistências em 5,51 ou 6,18.</t>
  </si>
  <si>
    <t>ALOS3 está em tendência de baixa pela média de 200 dias, a parece ter completado movimento de repique de alta de curto prazo e pode estar retomando o movimento baixista. Abaixo dos 26,18 pode seguir em queda na direção dos suportes 24,91 ou 24,07. Teria sinal de repique altista fechando acima dos 26,51 mirando resistências em 27,61 ou 29,27.</t>
  </si>
  <si>
    <t>ALPA4 está em tendência de alta pelas médias de 21 e 200 dias e vai mantendo sinal de força altista. Acima dos 14,53 pode buscar projeções nos 16,38 ou 19,38. Teria sinal de realização na perda dos 13,51 mirando os 11,53 ou 10,6. O padrão de volume favorece a alta. O IFR sobrecomprado alerta realizações se perder 13,51.</t>
  </si>
  <si>
    <t>GOGL34 apesar de estar em tendência de alta no longo prazo pela média de 200 dias, no curto prazo está em realização. Abaixo dos 145,4 pode seguir em baixa no curto prazo mirando suportes em 139,7 ou 132,25. Teria sinal de retomada altista fechando acima dos 147,23 mirando resistências em 163,81 ou 178,7.</t>
  </si>
  <si>
    <t>ALUP11 está em tendência de baixa pela média de 200 dias, a parece ter completado movimento de repique de alta de curto prazo e pode estar retomando o movimento baixista. Abaixo dos 32,42 pode seguir em queda na direção dos suportes 30,6 ou 29,78. Teria sinal de repique altista fechando acima dos 33,24 mirando resistências em 34,87 ou 37,51.</t>
  </si>
  <si>
    <t>AMZO34 apesar de estar em tendência de alta no longo prazo pela média de 200 dias, no curto prazo está em realização. Abaixo dos 65,92 pode seguir em baixa no curto prazo mirando suportes em 58,9 ou 54,58. Teria sinal de retomada altista fechando acima dos 67,13 mirando resistências em 72,85 ou 81,47.</t>
  </si>
  <si>
    <t>ABEV3 apesar de estar em tendência de alta no longo prazo pela média de 200 dias, no curto prazo está em realização. Abaixo dos 14,98 pode seguir em baixa no curto prazo mirando suportes em 14,59 ou 14,11. Teria sinal de retomada altista fechando acima dos 15,19 mirando resistências em 16,12 ou 17,06.</t>
  </si>
  <si>
    <t>AMER3 apesar de estar em tendência de baixa no longo prazo pela média de 200 dias, no curto prazo está com sinal de recuperação favorecendo repiques de alta. Acima dos 5,13 pode seguir repique altista na direção resistências nos 6,1 ou 7,67. Caso perca os 4,79 teria sinal de baixa projetando de 3,56 a 3,07. O IFR sobrecomprado alerta realizações se perder 4,79.</t>
  </si>
  <si>
    <t>ANIM3 apesar de estar em tendência de baixa no longo prazo pela média de 200 dias, no curto prazo está com sinal de recuperação favorecendo repiques de alta. Acima dos 2,85 pode seguir repique altista na direção resistências nos 3,38 ou 4,25. Caso perca os 2,7 teria sinal de baixa projetando de 1,98 a 1,71. O padrão de volume favorece a alta. O IFR sobrecomprado alerta realizações se perder 2,7.</t>
  </si>
  <si>
    <t>AAPL34 está em tendência de alta pelas médias de 21 e 200 dias e vai mantendo sinal de força altista. Acima dos 81,6 pode buscar projeções nos 85,62 ou 91,5. Teria sinal de realização na perda dos 79,77 mirando os 76,1 ou 73,15.</t>
  </si>
  <si>
    <t>ARML3 está em tendência de baixa pela média de 200 dias, a parece ter completado movimento de repique de alta de curto prazo e pode estar retomando o movimento baixista. Abaixo dos 3,62 pode seguir em queda na direção dos suportes 2,66 ou 2,29. Teria sinal de repique altista fechando acima dos 3,85 mirando resistências em 4,58 ou 5,77.</t>
  </si>
  <si>
    <t>ASAI3 está em clara tendência de baixa pelas médias de 21 e 200 dias e segue em movimento de baixa. Abaixo dos 7,8 pode buscar suportes 7,39 ou 6,99. Teria sinal de repique altista fechando acima dos 8,45 mirando resistências em 9,1 ou 9,9.</t>
  </si>
  <si>
    <t>AURA33 está em tendência de alta pelas médias de 21 e 200 dias, mas começa a dar sinal de possível realização. Abaixo dos 151,5 poderia realizar na direção dos suportes 91,05 ou 70,77. Caso supere os 156,66 retomaria sinal de alta com projeções nos 197,2 ou 262,81. O IFR sobrecomprado alerta realizações se perder 151,5.</t>
  </si>
  <si>
    <t>AURE3 apesar de estar em tendência de baixa no longo prazo pela média de 200 dias, no curto prazo está com sinal de recuperação favorecendo repiques de alta. Acima dos 11,05 pode seguir repique altista na direção resistências nos 11,57 ou 12,55. Caso perca os 10,82 teria sinal de baixa projetando de 9,98 a 9,48. O padrão de volume favorece a alta.</t>
  </si>
  <si>
    <t>AXIA3 está em tendência de baixa pela média de 200 dias, a parece ter completado movimento de repique de alta de curto prazo e pode estar retomando o movimento baixista. Abaixo dos 52,6 pode seguir em queda na direção dos suportes 48,64 ou 46,64. Teria sinal de repique altista fechando acima dos 53,49 mirando resistências em 55,09 ou 59,07.</t>
  </si>
  <si>
    <t>AXIA7 está em tendência de baixa pela média de 200 dias, a parece ter completado movimento de repique de alta de curto prazo e pode estar retomando o movimento baixista. Abaixo dos 52,13 pode seguir em queda na direção dos suportes 48,39 ou 46,56. Teria sinal de repique altista fechando acima dos 54,31 mirando resistências em 57,96 ou 63,88.</t>
  </si>
  <si>
    <t>AZEV3 está em tendência de alta pelas médias de 21 e 200 dias, mas começa a dar sinal de possível realização. Abaixo dos 8,12 poderia realizar na direção dos suportes 2,73 ou -1,06. Caso supere os 15 retomaria sinal de alta com projeções nos 22,58 ou 34,85.</t>
  </si>
  <si>
    <t>AZEV4 apesar de estar em tendência de baixa no longo prazo pela média de 200 dias, no curto prazo está com sinal de recuperação favorecendo repiques de alta. Acima dos 2,82 pode seguir repique altista na direção resistências nos 3,77 ou 5,32. Caso perca os 1,71 teria sinal de baixa projetando de 1,27 a 0,79. O padrão de volume favorece a alta.</t>
  </si>
  <si>
    <t>AZTE3 apesar de estar em tendência de baixa no longo prazo pela média de 200 dias, no curto prazo está com sinal de recuperação favorecendo repiques de alta. Acima dos 1,98 pode seguir repique altista na direção resistências nos 2,47 ou 3,27. Caso perca os 1,46 teria sinal de baixa projetando de 1,18 a 0,93. O padrão de volume favorece a alta.</t>
  </si>
  <si>
    <t>AZUL3 está em tendência de baixa pelas médias de 21 e 200 dias, mas começa a dar sinais de repiques de alta. Acima dos 19,55 teria sinal de repique altista mirando resistências nos 22,8 ou 25,21. Já uma perda dos 18,9 traria de volta o sinal de baixa projetando de 17,69 a 16,48. O IFR sobrevendido alerta para recuperações se superar 19,55</t>
  </si>
  <si>
    <t>AZZA3 está em clara tendência de baixa pelas médias de 21 e 200 dias e segue em movimento de baixa. Abaixo dos 14,4 pode buscar suportes 13,51 ou 12,63. Teria sinal de repique altista fechando acima dos 15,03 mirando resistências em 17,25 ou 19,01.</t>
  </si>
  <si>
    <t>B3SA3 está em tendência de alta pelas médias de 21 e 200 dias, mas começa a dar sinal de possível realização. Abaixo dos 15,6 poderia realizar na direção dos suportes 14,11 ou 13,47. Caso supere os 16,15 retomaria sinal de alta com projeções nos 17,41 ou 19,45.</t>
  </si>
  <si>
    <t>BMGB4 está em tendência de alta pelas médias de 21 e 200 dias, mas começa a dar sinal de possível realização. Abaixo dos 5,1 poderia realizar na direção dos suportes 4,75 ou 4,52. Caso supere os 5,18 retomaria sinal de alta com projeções nos 5,47 ou 5,91.</t>
  </si>
  <si>
    <t>BRSR6 está em tendência de baixa pela média de 200 dias, a parece ter completado movimento de repique de alta de curto prazo e pode estar retomando o movimento baixista. Abaixo dos 13,7 pode seguir em queda na direção dos suportes 13,02 ou 12,53. Teria sinal de repique altista fechando acima dos 13,91 mirando resistências em 14,58 ou 15,54.</t>
  </si>
  <si>
    <t>BBSE3 está em tendência de alta pelas médias de 21 e 200 dias e vai mantendo sinal de força altista. Acima dos 40,34 pode buscar projeções nos 42,79 ou 46,77. Teria sinal de realização na perda dos 39,2 mirando os 36,36 ou 35,13.</t>
  </si>
  <si>
    <t>BMOB3 está em tendência de alta pelas médias de 21 e 200 dias e vai mantendo sinal de força altista. Acima dos 24,42 pode buscar projeções nos 25,91 ou 28,33. Teria sinal de realização na perda dos 23,82 mirando os 22 ou 21,25. O padrão de volume favorece a alta.</t>
  </si>
  <si>
    <t>BERK34 apesar de estar em tendência de alta no longo prazo pela média de 200 dias, no curto prazo está em realização. Abaixo dos 127,1 pode seguir em baixa no curto prazo mirando suportes em 124,01 ou 120,93. Teria sinal de retomada altista fechando acima dos 130,58 mirando resistências em 137,08 ou 143,24.</t>
  </si>
  <si>
    <t>SOJA3 apesar de estar em tendência de baixa no longo prazo pela média de 200 dias, no curto prazo está com sinal de recuperação favorecendo repiques de alta. Acima dos 6,95 pode seguir repique altista na direção resistências nos 8,19 ou 10,21. Caso perca os 6,63 teria sinal de baixa projetando de 4,93 a 4,3. O IFR sobrecomprado alerta realizações se perder 6,63.</t>
  </si>
  <si>
    <t>BRBI11 está em tendência de baixa pela média de 200 dias, a parece ter completado movimento de repique de alta de curto prazo e pode estar retomando o movimento baixista. Abaixo dos 12,86 pode seguir em queda na direção dos suportes 11,71 ou 10,8. Teria sinal de repique altista fechando acima dos 13,13 mirando resistências em 14,64 ou 16,45.</t>
  </si>
  <si>
    <t>BBDC3 apesar de estar em tendência de baixa no longo prazo pela média de 200 dias, no curto prazo está com sinal de recuperação favorecendo repiques de alta. Acima dos 15,03 pode seguir repique altista na direção resistências nos 16,59 ou 18,27. Caso perca os 14,83 teria sinal de baixa projetando de 13,86 a 13,01.</t>
  </si>
  <si>
    <t>BBDC4 está em clara tendência de baixa pelas médias de 21 e 200 dias e segue em movimento de baixa. Abaixo dos 16,8 pode buscar suportes 15,68 ou 14,7. Teria sinal de repique altista fechando acima dos 17,04 mirando resistências em 18,82 ou 20,76.</t>
  </si>
  <si>
    <t>BRAP4 está em tendência de alta pelas médias de 21 e 200 dias e vai mantendo sinal de força altista. Acima dos 22,38 pode buscar projeções nos 23,86 ou 26,26. Teria sinal de realização na perda dos 21,79 mirando os 19,98 ou 19,23. O IFR sobrecomprado alerta realizações se perder 21,79.</t>
  </si>
  <si>
    <t>SAUD3 está em tendência de alta no longo prazo, teve uma correção no curto prazo, mas pode estar retomando sinal de altas. Acima dos 14,17 pode buscar 16,29 ou 18,11. Abaixo dos 13,85 retomaria sinal de realização mirando suportes em 13,33 ou 12,41.</t>
  </si>
  <si>
    <t>BBAS3 apesar de estar em tendência de baixa no longo prazo pela média de 200 dias, no curto prazo está com sinal de recuperação favorecendo repiques de alta. Acima dos 20,14 pode seguir repique altista na direção resistências nos 21,59 ou 23,93. Caso perca os 19,32 teria sinal de baixa projetando de 17,79 a 16,61.</t>
  </si>
  <si>
    <t>AGRO3 está em tendência de baixa pela média de 200 dias, a parece ter completado movimento de repique de alta de curto prazo e pode estar retomando o movimento baixista. Abaixo dos 18,84 pode seguir em queda na direção dos suportes 17,88 ou 17,48. Teria sinal de repique altista fechando acima dos 19,15 mirando resistências em 19,93 ou 21,2.</t>
  </si>
  <si>
    <t>BRKM5 está em tendência de baixa pelas médias de 21 e 200 dias, mas começa a dar sinais de repiques de alta. Acima dos 4,31 teria sinal de repique altista mirando resistências nos 6,27 ou 7,96. Já uma perda dos 3,52 traria de volta o sinal de baixa projetando de 2,67 a 1,82.</t>
  </si>
  <si>
    <t>BRAV3 está em clara tendência de baixa pelas médias de 21 e 200 dias e segue em movimento de baixa. Abaixo dos 17,5 pode buscar suportes 16,41 ou 15,32. Teria sinal de repique altista fechando acima dos 17,89 mirando resistências em 21,02 ou 23,19. O IFR sobrevendido alerta para recuperações se superar 17,89</t>
  </si>
  <si>
    <t>AVGO34 está em tendência de alta no longo prazo, teve uma correção no curto prazo, mas pode estar retomando sinal de altas. Acima dos 27,37 pode buscar 31,52 ou 35,05. Abaixo dos 25,8 retomaria sinal de realização mirando suportes em 24,03 ou 22,26.</t>
  </si>
  <si>
    <t>BPAC11 está em tendência de baixa pela média de 200 dias, a parece ter completado movimento de repique de alta de curto prazo e pode estar retomando o movimento baixista. Abaixo dos 53,39 pode seguir em queda na direção dos suportes 49,22 ou 46,56. Teria sinal de repique altista fechando acima dos 54,37 mirando resistências em 57,81 ou 63,11.</t>
  </si>
  <si>
    <t>CXSE3 está em tendência de alta pelas médias de 21 e 200 dias e vai mantendo sinal de força altista. Acima dos 19,47 pode buscar projeções nos 20,22 ou 21,75. Teria sinal de realização na perda dos 19,12 mirando os 17,73 ou 16,96.</t>
  </si>
  <si>
    <t>CAML3 apesar de estar em tendência de baixa no longo prazo pela média de 200 dias, no curto prazo está com sinal de recuperação favorecendo repiques de alta. Acima dos 4,98 pode seguir repique altista na direção resistências nos 5,35 ou 5,95. Caso perca os 4,84 teria sinal de baixa projetando de 4,38 a 4,19. O padrão de volume favorece a alta.</t>
  </si>
  <si>
    <t>BHIA3 está em clara tendência de baixa pelas médias de 21 e 200 dias e segue em movimento de baixa. Abaixo dos 0,34 pode buscar suportes 0,18 ou 0,02. Teria sinal de repique altista fechando acima dos 0,37 mirando resistências em 0,85 ou 1,16. O IFR sobrevendido alerta para recuperações se superar 0,37</t>
  </si>
  <si>
    <t>CBAV3 está em tendência de alta pelas médias de 21 e 200 dias e vai mantendo sinal de força altista. Acima dos 11,25 pode buscar projeções nos 11,43 ou 11,73. Teria sinal de realização na perda dos 11,17 mirando os 10,95 ou 10,85. O IFR sobrecomprado alerta realizações se perder 11,17.</t>
  </si>
  <si>
    <t>CEAB3 está em tendência de baixa pelas médias de 21 e 200 dias, mas começa a dar sinais de repiques de alta. Acima dos 8,3 teria sinal de repique altista mirando resistências nos 10,01 ou 11,75. Já uma perda dos 7,81 traria de volta o sinal de baixa projetando de 7,19 a 6,31.</t>
  </si>
  <si>
    <t>CMIG3 está em tendência de alta pelas médias de 21 e 200 dias, mas começa a dar sinal de possível realização. Abaixo dos 15,83 poderia realizar na direção dos suportes 14,63 ou 14. Caso supere os 16,64 retomaria sinal de alta com projeções nos 17,88 ou 19,89.</t>
  </si>
  <si>
    <t>CMIG4 está em clara tendência de baixa pelas médias de 21 e 200 dias e segue em movimento de baixa. Abaixo dos 10,28 pode buscar suportes 9,87 ou 9,37. Teria sinal de repique altista fechando acima dos 10,44 mirando resistências em 11,46 ou 12,44.</t>
  </si>
  <si>
    <t>COCA34 está em tendência de alta pelas médias de 21 e 200 dias, mas começa a dar sinal de possível realização. Abaixo dos 76,27 poderia realizar na direção dos suportes 72,32 ou 70,11. Caso supere os 77,59 retomaria sinal de alta com projeções nos 79,45 ou 83,85.</t>
  </si>
  <si>
    <t>COGN3 está em tendência de baixa pela média de 200 dias, a parece ter completado movimento de repique de alta de curto prazo e pode estar retomando o movimento baixista. Abaixo dos 2,21 pode seguir em queda na direção dos suportes 1,99 ou 1,86. Teria sinal de repique altista fechando acima dos 2,39 mirando resistências em 2,63 ou 3,03.</t>
  </si>
  <si>
    <t>C2OI34 apesar de estar em tendência de baixa no longo prazo pela média de 200 dias, no curto prazo está com sinal de recuperação favorecendo repiques de alta. Acima dos 40,08 pode seguir repique altista na direção resistências nos 47,14 ou 58,57. Caso perca os 37,23 teria sinal de baixa projetando de 28,65 a 25,11. O padrão de volume favorece a alta. O IFR sobrecomprado alerta realizações se perder 37,23.</t>
  </si>
  <si>
    <t>CSMG3 está em tendência de alta no longo prazo, teve uma correção no curto prazo, mas pode estar retomando sinal de altas. Acima dos 55,57 pode buscar 65,39 ou 73,04. Abaixo dos 54,66 retomaria sinal de realização mirando suportes em 53 ou 49,17.</t>
  </si>
  <si>
    <t>CPLE3 está em tendência de alta pelas médias de 21 e 200 dias, mas começa a dar sinal de possível realização. Abaixo dos 14,5 poderia realizar na direção dos suportes 13,41 ou 12,88. Caso supere os 14,64 retomaria sinal de alta com projeções nos 15,12 ou 16,17.</t>
  </si>
  <si>
    <t>CSAN3 está em tendência de baixa pela média de 200 dias, a parece ter completado movimento de repique de alta de curto prazo e pode estar retomando o movimento baixista. Abaixo dos 3,65 pode seguir em queda na direção dos suportes 3,09 ou 2,75. Teria sinal de repique altista fechando acima dos 3,8 mirando resistências em 4,19 ou 4,86.</t>
  </si>
  <si>
    <t>CPFE3 está em tendência de baixa pela média de 200 dias, a parece ter completado movimento de repique de alta de curto prazo e pode estar retomando o movimento baixista. Abaixo dos 43,89 pode seguir em queda na direção dos suportes 40,24 ou 38,12. Teria sinal de repique altista fechando acima dos 44,59 mirando resistências em 47,07 ou 51,29.</t>
  </si>
  <si>
    <t>C2RW34 está em tendência de alta pelas médias de 21 e 200 dias e vai mantendo sinal de força altista. Acima dos 53,94 pode buscar projeções nos 61,62 ou 74,06. Teria sinal de realização na perda dos 48,23 mirando os 41,5 ou 37,65. O padrão de volume favorece a alta.</t>
  </si>
  <si>
    <t>CSED3 apesar de estar em tendência de baixa no longo prazo pela média de 200 dias, no curto prazo está com sinal de recuperação favorecendo repiques de alta. Acima dos 4,82 pode seguir repique altista na direção resistências nos 5,38 ou 6,3. Caso perca os 4,56 teria sinal de baixa projetando de 3,9 a 3,61. O IFR sobrecomprado alerta realizações se perder 4,56.</t>
  </si>
  <si>
    <t>CMIN3 está em tendência de alta pelas médias de 21 e 200 dias e vai mantendo sinal de força altista. Acima dos 6,17 pode buscar projeções nos 6,76 ou 7,73. Teria sinal de realização na perda dos 5,87 mirando os 5,2 ou 4,9.</t>
  </si>
  <si>
    <t>CURY3 está em tendência de alta pelas médias de 21 e 200 dias e vai mantendo sinal de força altista. Acima dos 32,98 pode buscar projeções nos 35,76 ou 40,27. Teria sinal de realização na perda dos 31,43 mirando os 28,47 ou 27,07.</t>
  </si>
  <si>
    <t>CVCB3 está em tendência de baixa pela média de 200 dias, a parece ter completado movimento de repique de alta de curto prazo e pode estar retomando o movimento baixista. Abaixo dos 1,73 pode seguir em queda na direção dos suportes 1,18 ou 0,98. Teria sinal de repique altista fechando acima dos 1,81 mirando resistências em 2,19 ou 2,82. O IFR sobrecomprado alerta realizações se perder 1,73.</t>
  </si>
  <si>
    <t>CYRE3 está em tendência de baixa pela média de 200 dias, a parece ter completado movimento de repique de alta de curto prazo e pode estar retomando o movimento baixista. Abaixo dos 23,48 pode seguir em queda na direção dos suportes 20,07 ou 18,51. Teria sinal de repique altista fechando acima dos 25,1 mirando resistências em 28,2 ou 33,23.</t>
  </si>
  <si>
    <t>CYRE4 está em tendência de baixa pela média de 200 dias, a parece ter completado movimento de repique de alta de curto prazo e pode estar retomando o movimento baixista. Abaixo dos 22,1 pode seguir em queda na direção dos suportes 19,33 ou 17,89. Teria sinal de repique altista fechando acima dos 23,99 mirando resistências em 26,86 ou 31,52.</t>
  </si>
  <si>
    <t>DASA3 apesar de estar em tendência de baixa no longo prazo pela média de 200 dias, no curto prazo está com sinal de recuperação favorecendo repiques de alta. Acima dos 2,71 pode seguir repique altista na direção resistências nos 2,98 ou 3,58. Caso perca os 2,61 teria sinal de baixa projetando de 2 a 1,69.</t>
  </si>
  <si>
    <t>D1DG34 está em tendência de alta no longo prazo, teve uma correção no curto prazo, mas pode estar retomando sinal de altas. Acima dos 129,96 pode buscar 149,1 ou 171,76. Abaixo dos 123,73 retomaria sinal de realização mirando suportes em 112,42 ou 101,08.</t>
  </si>
  <si>
    <t>D1EL34 está em tendência de alta pelas médias de 21 e 200 dias e vai mantendo sinal de força altista. Acima dos 97,4 pode buscar projeções nos 106,1 ou 123,46. Teria sinal de realização na perda dos 95 mirando os 78 ou 69,31.</t>
  </si>
  <si>
    <t>DESK3 está em tendência de alta no longo prazo, teve uma correção no curto prazo, mas pode estar retomando sinal de altas. Acima dos 18,72 pode buscar 19,19 ou 19,83. Abaixo dos 18,15 retomaria sinal de realização mirando suportes em 17,82 ou 17,5.</t>
  </si>
  <si>
    <t>DXCO3 está em tendência de alta pelas médias de 21 e 200 dias e vai mantendo sinal de força altista. Acima dos 5,39 pode buscar projeções nos 5,78 ou 6,42. Teria sinal de realização na perda dos 5,05 mirando os 4,75 ou 4,55. O padrão de volume favorece a alta.</t>
  </si>
  <si>
    <t>PNVL3 está em tendência de baixa pela média de 200 dias, a parece ter completado movimento de repique de alta de curto prazo e pode estar retomando o movimento baixista. Abaixo dos 11,97 pode seguir em queda na direção dos suportes 10,92 ou 10,3. Teria sinal de repique altista fechando acima dos 12,27 mirando resistências em 12,9 ou 14,12.</t>
  </si>
  <si>
    <t>DIRR3 está em clara tendência de baixa pelas médias de 21 e 200 dias e segue em movimento de baixa. Abaixo dos 10,83 pode buscar suportes 10,18 ou 9,53. Teria sinal de repique altista fechando acima dos 11,08 mirando resistências em 12,27 ou 13,56.</t>
  </si>
  <si>
    <t>ECOR3 apesar de estar em tendência de baixa no longo prazo pela média de 200 dias, no curto prazo está com sinal de recuperação favorecendo repiques de alta. Acima dos 7,03 pode seguir repique altista na direção resistências nos 7,32 ou 8,23. Caso perca os 6,88 teria sinal de baixa projetando de 5,84 a 5,38.</t>
  </si>
  <si>
    <t>LILY34 apesar de estar em tendência de alta no longo prazo pela média de 200 dias, no curto prazo está em realização. Abaixo dos 202,03 pode seguir em baixa no curto prazo mirando suportes em 187,67 ou 176,73. Teria sinal de retomada altista fechando acima dos 205,61 mirando resistências em 223,07 ou 244,94.</t>
  </si>
  <si>
    <t>EMBJ3 está em tendência de alta pelas médias de 21 e 200 dias e vai mantendo sinal de força altista. Acima dos 98,06 pode buscar projeções nos 102,79 ou 113,79. Teria sinal de realização na perda dos 96,25 mirando os 84,98 ou 79,47.</t>
  </si>
  <si>
    <t>ENGI11 está em tendência de baixa pela média de 200 dias, a parece ter completado movimento de repique de alta de curto prazo e pode estar retomando o movimento baixista. Abaixo dos 46,78 pode seguir em queda na direção dos suportes 42,38 ou 39,77. Teria sinal de repique altista fechando acima dos 47,75 mirando resistências em 50,81 ou 56,01.</t>
  </si>
  <si>
    <t>ENEV3 está em tendência de alta pelas médias de 21 e 200 dias, mas começa a dar sinal de possível realização. Abaixo dos 26,03 poderia realizar na direção dos suportes 23,65 ou 22,4. Caso supere os 26,54 retomaria sinal de alta com projeções nos 27,67 ou 30,15.</t>
  </si>
  <si>
    <t>EGIE3 apesar de estar em tendência de baixa no longo prazo pela média de 200 dias, no curto prazo está com sinal de recuperação favorecendo repiques de alta. Acima dos 28,98 pode seguir repique altista na direção resistências nos 30,08 ou 32,11. Caso perca os 28,4 teria sinal de baixa projetando de 26,79 a 25,77.</t>
  </si>
  <si>
    <t>EQTL3 está em tendência de baixa pela média de 200 dias, a parece ter completado movimento de repique de alta de curto prazo e pode estar retomando o movimento baixista. Abaixo dos 36,39 pode seguir em queda na direção dos suportes 33,61 ou 31,62. Teria sinal de repique altista fechando acima dos 37,09 mirando resistências em 40,05 ou 44,02.</t>
  </si>
  <si>
    <t>EUCA4 está em tendência de alta pelas médias de 21 e 200 dias e vai mantendo sinal de força altista. Acima dos 21,67 pode buscar projeções nos 23,59 ou 26,4. Teria sinal de realização na perda dos 20,85 mirando os 19,03 ou 17,62.</t>
  </si>
  <si>
    <t>EVEN3 está em clara tendência de baixa pelas médias de 21 e 200 dias e segue em movimento de baixa. Abaixo dos 4,33 pode buscar suportes 4,11 ou 3,82. Teria sinal de repique altista fechando acima dos 4,46 mirando resistências em 5,02 ou 5,58.</t>
  </si>
  <si>
    <t>EZTC3 apesar de estar em tendência de baixa no longo prazo pela média de 200 dias, no curto prazo está com sinal de recuperação favorecendo repiques de alta. Acima dos 11,89 pode seguir repique altista na direção resistências nos 13,01 ou 14,83. Caso perca os 11,4 teria sinal de baixa projetando de 10,07 a 9,5. O padrão de volume favorece a alta.</t>
  </si>
  <si>
    <t>FESA4 está em tendência de baixa pelas médias de 21 e 200 dias, mas começa a dar sinais de repiques de alta. Acima dos 5,3 teria sinal de repique altista mirando resistências nos 6,21 ou 7,11. Já uma perda dos 5,13 traria de volta o sinal de baixa projetando de 4,75 a 4,29.</t>
  </si>
  <si>
    <t>FLRY3 está em tendência de alta pelas médias de 21 e 200 dias e vai mantendo sinal de força altista. Acima dos 18,87 pode buscar projeções nos 19,3 ou 21,07. Teria sinal de realização na perda dos 18,45 mirando os 16,43 ou 15,54. O IFR sobrecomprado alerta realizações se perder 18,45.</t>
  </si>
  <si>
    <t>FRAS3 está em tendência de alta pelas médias de 21 e 200 dias, mas começa a dar sinal de possível realização. Abaixo dos 22,9 poderia realizar na direção dos suportes 19,37 ou 18,01. Caso supere os 23,76 retomaria sinal de alta com projeções nos 26,47 ou 30,86.</t>
  </si>
  <si>
    <t>FCXO34 está em tendência de alta pelas médias de 21 e 200 dias, mas começa a dar sinal de possível realização. Abaixo dos 134,57 poderia realizar na direção dos suportes 103,72 ou 93,22. Caso supere os 137,68 retomaria sinal de alta com projeções nos 158,66 ou 192,62. O IFR sobrecomprado alerta realizações se perder 134,57.</t>
  </si>
  <si>
    <t>GGBR4 está em tendência de alta no longo prazo, teve uma correção no curto prazo, mas pode estar retomando sinal de altas. Acima dos 24,14 pode buscar 26,17 ou 28,96. Abaixo dos 22,62 retomaria sinal de realização mirando suportes em 21,64 ou 20,24.</t>
  </si>
  <si>
    <t>GOAU4 está em tendência de alta no longo prazo, teve uma correção no curto prazo, mas pode estar retomando sinal de altas. Acima dos 10,55 pode buscar 11,43 ou 12,52. Abaixo dos 9,66 retomaria sinal de realização mirando suportes em 9,11 ou 8,56.</t>
  </si>
  <si>
    <t>GGPS3 está em tendência de baixa pela média de 200 dias, a parece ter completado movimento de repique de alta de curto prazo e pode estar retomando o movimento baixista. Abaixo dos 12,3 pode seguir em queda na direção dos suportes 10,86 ou 10,27. Teria sinal de repique altista fechando acima dos 12,74 mirando resistências em 13,9 ou 15,78.</t>
  </si>
  <si>
    <t>GRND3 está em tendência de baixa pelas médias de 21 e 200 dias, mas começa a dar sinais de repiques de alta. Acima dos 3,52 teria sinal de repique altista mirando resistências nos 3,73 ou 3,97. Já uma perda dos 3,46 traria de volta o sinal de baixa projetando de 3,33 a 3,2.</t>
  </si>
  <si>
    <t>GMAT3 está em tendência de alta pelas médias de 21 e 200 dias e vai mantendo sinal de força altista. Acima dos 4,77 pode buscar projeções nos 5,5 ou 6,69. Teria sinal de realização na perda dos 4,55 mirando os 3,58 ou 3,21. O padrão de volume favorece a alta. O IFR sobrecomprado alerta realizações se perder 4,55.</t>
  </si>
  <si>
    <t>SBFG3 está em tendência de baixa pelas médias de 21 e 200 dias, mas começa a dar sinais de repiques de alta. Acima dos 8,43 teria sinal de repique altista mirando resistências nos 9,83 ou 11,01. Já uma perda dos 7,91 traria de volta o sinal de baixa projetando de 7,31 a 6,72.</t>
  </si>
  <si>
    <t>HBRE3 apesar de estar em tendência de baixa no longo prazo pela média de 200 dias, no curto prazo está com sinal de recuperação favorecendo repiques de alta. Acima dos 2,75 pode seguir repique altista na direção resistências nos 3,2 ou 3,94. Caso perca os 2,59 teria sinal de baixa projetando de 2,01 a 1,78. O padrão de volume favorece a alta. O IFR sobrecomprado alerta realizações se perder 2,59.</t>
  </si>
  <si>
    <t>HBSA3 está em tendência de baixa pela média de 200 dias, a parece ter completado movimento de repique de alta de curto prazo e pode estar retomando o movimento baixista. Abaixo dos 3,47 pode seguir em queda na direção dos suportes 3,03 ou 2,87. Teria sinal de repique altista fechando acima dos 3,52 mirando resistências em 3,82 ou 4,31.</t>
  </si>
  <si>
    <t>HYPE3 está em clara tendência de baixa pelas médias de 21 e 200 dias e segue em movimento de baixa. Abaixo dos 21,25 pode buscar suportes 20,39 ou 19,79. Teria sinal de repique altista fechando acima dos 22,33 mirando resistências em 23,52 ou 25,46.</t>
  </si>
  <si>
    <t>IGTI11 está em tendência de baixa pela média de 200 dias, a parece ter completado movimento de repique de alta de curto prazo e pode estar retomando o movimento baixista. Abaixo dos 24,18 pode seguir em queda na direção dos suportes 22,57 ou 21,53. Teria sinal de repique altista fechando acima dos 24,56 mirando resistências em 25,93 ou 28.</t>
  </si>
  <si>
    <t>ITLC34 está em tendência de alta no longo prazo, teve uma correção no curto prazo, mas pode estar retomando sinal de altas. Acima dos 79,87 pode buscar 93,11 ou 105,97. Abaixo dos 75,98 retomaria sinal de realização mirando suportes em 72,3 ou 65,86.</t>
  </si>
  <si>
    <t>INTB3 está em tendência de alta pelas médias de 21 e 200 dias e vai mantendo sinal de força altista. Acima dos 15,24 pode buscar projeções nos 16,6 ou 18,81. Teria sinal de realização na perda dos 14,31 mirando os 13,03 ou 12,34.</t>
  </si>
  <si>
    <t>INBR32 está em clara tendência de baixa pelas médias de 21 e 200 dias e segue em movimento de baixa. Abaixo dos 27,66 pode buscar suportes 25,93 ou 24,7. Teria sinal de repique altista fechando acima dos 29,89 mirando resistências em 32,33 ou 36,29.</t>
  </si>
  <si>
    <t>MYPK3 está em clara tendência de baixa pelas médias de 21 e 200 dias e segue em movimento de baixa. Abaixo dos 9,04 pode buscar suportes 8,77 ou 8,46. Teria sinal de repique altista fechando acima dos 9,16 mirando resistências em 9,76 ou 10,37.</t>
  </si>
  <si>
    <t>RANI3 está em tendência de baixa pelas médias de 21 e 200 dias, mas começa a dar sinais de repiques de alta. Acima dos 7,84 teria sinal de repique altista mirando resistências nos 8,6 ou 9,23. Já uma perda dos 7,57 traria de volta o sinal de baixa projetando de 7,25 a 6,93.</t>
  </si>
  <si>
    <t>IRBR3 está em tendência de alta pelas médias de 21 e 200 dias e vai mantendo sinal de força altista. Acima dos 57,24 pode buscar projeções nos 62,55 ou 71,15. Teria sinal de realização na perda dos 53,44 mirando os 48,64 ou 45,98. O padrão de volume favorece a alta.</t>
  </si>
  <si>
    <t>ISAE4 está em tendência de baixa pela média de 200 dias, a parece ter completado movimento de repique de alta de curto prazo e pode estar retomando o movimento baixista. Abaixo dos 26,6 pode seguir em queda na direção dos suportes 25,12 ou 24,47. Teria sinal de repique altista fechando acima dos 27,2 mirando resistências em 28,48 ou 30,56.</t>
  </si>
  <si>
    <t>ITSA4 está em clara tendência de baixa pelas médias de 21 e 200 dias e segue em movimento de baixa. Abaixo dos 12,77 pode buscar suportes 12,12 ou 11,49. Teria sinal de repique altista fechando acima dos 12,91 mirando resistências em 14,15 ou 15,4.</t>
  </si>
  <si>
    <t>ITUB3 apesar de estar em tendência de alta no longo prazo pela média de 200 dias, no curto prazo está em realização. Abaixo dos 42,05 pode seguir em baixa no curto prazo mirando suportes em 40,31 ou 38,44. Teria sinal de retomada altista fechando acima dos 42,73 mirando resistências em 46,36 ou 50,09.</t>
  </si>
  <si>
    <t>ITUB4 está em clara tendência de baixa pelas médias de 21 e 200 dias e segue em movimento de baixa. Abaixo dos 38,87 pode buscar suportes 37,35 ou 35,33. Teria sinal de repique altista fechando acima dos 39,44 mirando resistências em 43,86 ou 47,88.</t>
  </si>
  <si>
    <t>JALL3 apesar de estar em tendência de baixa no longo prazo pela média de 200 dias, no curto prazo está com sinal de recuperação favorecendo repiques de alta. Acima dos 2,65 pode seguir repique altista na direção resistências nos 3,12 ou 3,89. Caso perca os 2,55 teria sinal de baixa projetando de 1,88 a 1,64. O IFR sobrecomprado alerta realizações se perder 2,55.</t>
  </si>
  <si>
    <t>JBSS32 está em clara tendência de baixa pelas médias de 21 e 200 dias e segue em movimento de baixa. Abaixo dos 69,08 pode buscar suportes 65,54 ou 62,97. Teria sinal de repique altista fechando acima dos 73,85 mirando resistências em 78,98 ou 87,29.</t>
  </si>
  <si>
    <t>JHSF3 apesar de estar em tendência de alta no longo prazo pela média de 200 dias, no curto prazo está em realização. Abaixo dos 10,33 pode seguir em baixa no curto prazo mirando suportes em 9,74 ou 9,24. Teria sinal de retomada altista fechando acima dos 10,53 mirando resistências em 11,35 ou 12,34.</t>
  </si>
  <si>
    <t>JPMC34 apesar de estar em tendência de alta no longo prazo pela média de 200 dias, no curto prazo está em realização. Abaixo dos 182,31 pode seguir em baixa no curto prazo mirando suportes em 175,21 ou 170,34. Teria sinal de retomada altista fechando acima dos 184,49 mirando resistências em 190,96 ou 200,69.</t>
  </si>
  <si>
    <t>JSLG3 está em tendência de baixa pela média de 200 dias, a parece ter completado movimento de repique de alta de curto prazo e pode estar retomando o movimento baixista. Abaixo dos 5,34 pode seguir em queda na direção dos suportes 4,68 ou 4,29. Teria sinal de repique altista fechando acima dos 5,47 mirando resistências em 5,94 ou 6,71.</t>
  </si>
  <si>
    <t>KEPL3 apesar de estar em tendência de baixa no longo prazo pela média de 200 dias, no curto prazo está com sinal de recuperação favorecendo repiques de alta. Acima dos 6,58 pode seguir repique altista na direção resistências nos 7,2 ou 8,21. Caso perca os 6,45 teria sinal de baixa projetando de 5,57 a 5,25. O IFR sobrecomprado alerta realizações se perder 6,45.</t>
  </si>
  <si>
    <t>KLBN3 está em tendência de alta pelas médias de 21 e 200 dias e vai mantendo sinal de força altista. Acima dos 3,9 pode buscar projeções nos 4,17 ou 4,62. Teria sinal de realização na perda dos 3,79 mirando os 3,45 ou 3,31. O padrão de volume favorece a alta.</t>
  </si>
  <si>
    <t>KLBN11 está em tendência de alta pelas médias de 21 e 200 dias e vai mantendo sinal de força altista. Acima dos 18,92 pode buscar projeções nos 19,95 ou 21,62. Teria sinal de realização na perda dos 18,49 mirando os 17,25 ou 16,73. O IFR sobrecomprado alerta realizações se perder 18,49.</t>
  </si>
  <si>
    <t>LAVV3 está em tendência de baixa pela média de 200 dias, a parece ter completado movimento de repique de alta de curto prazo e pode estar retomando o movimento baixista. Abaixo dos 10,11 pode seguir em queda na direção dos suportes 9,1 ou 8,59. Teria sinal de repique altista fechando acima dos 10,3 mirando resistências em 10,72 ou 11,72.</t>
  </si>
  <si>
    <t>LIGT3 apesar de estar em tendência de baixa no longo prazo pela média de 200 dias, no curto prazo está com sinal de recuperação favorecendo repiques de alta. Acima dos 3,63 pode seguir repique altista na direção resistências nos 4,01 ou 4,64. Caso perca os 3,31 teria sinal de baixa projetando de 3 a 2,8. O padrão de volume favorece a alta. O IFR sobrecomprado alerta realizações se perder 3,31.</t>
  </si>
  <si>
    <t>RENT3 está em clara tendência de baixa pelas médias de 21 e 200 dias e segue em movimento de baixa. Abaixo dos 35,02 pode buscar suportes 31,74 ou 29,12. Teria sinal de repique altista fechando acima dos 35,66 mirando resistências em 40,19 ou 45,41.</t>
  </si>
  <si>
    <t>RENT4 está em clara tendência de baixa pelas médias de 21 e 200 dias e segue em movimento de baixa. Abaixo dos 34,07 pode buscar suportes 30,96 ou 28,47. Teria sinal de repique altista fechando acima dos 34,62 mirando resistências em 39 ou 43,96.</t>
  </si>
  <si>
    <t>LOGG3 está em tendência de alta no longo prazo, teve uma correção no curto prazo, mas pode estar retomando sinal de altas. Acima dos 24,3 pode buscar 26,35 ou 28,71. Abaixo dos 23,69 retomaria sinal de realização mirando suportes em 22,52 ou 21,33.</t>
  </si>
  <si>
    <t>LREN3 está em clara tendência de baixa pelas médias de 21 e 200 dias e segue em movimento de baixa. Abaixo dos 10,48 pode buscar suportes 9,33 ou 8,19. Teria sinal de repique altista fechando acima dos 10,88 mirando resistências em 14,17 ou 16,45.</t>
  </si>
  <si>
    <t>LWSA3 está em tendência de alta pelas médias de 21 e 200 dias e vai mantendo sinal de força altista. Acima dos 4,38 pode buscar projeções nos 4,93 ou 5,82. Teria sinal de realização na perda dos 4,1 mirando os 3,49 ou 3,21. O padrão de volume favorece a alta. O IFR sobrecomprado alerta realizações se perder 4,1.</t>
  </si>
  <si>
    <t>MDIA3 está em clara tendência de baixa pelas médias de 21 e 200 dias e segue em movimento de baixa. Abaixo dos 16,71 pode buscar suportes 16,35 ou 16. Teria sinal de repique altista fechando acima dos 17,32 mirando resistências em 17,85 ou 18,55.</t>
  </si>
  <si>
    <t>MGLU3 apesar de estar em tendência de baixa no longo prazo pela média de 200 dias, no curto prazo está com sinal de recuperação favorecendo repiques de alta. Acima dos 4,86 pode seguir repique altista na direção resistências nos 5,27 ou 6,2. Caso perca os 4,65 teria sinal de baixa projetando de 3,76 a 3,29.</t>
  </si>
  <si>
    <t>POMO3 apesar de estar em tendência de baixa no longo prazo pela média de 200 dias, no curto prazo está com sinal de recuperação favorecendo repiques de alta. Acima dos 4,14 pode seguir repique altista na direção resistências nos 4,83 ou 5,52. Caso perca os 4,05 teria sinal de baixa projetando de 3,71 a 3,36.</t>
  </si>
  <si>
    <t>POMO4 apesar de estar em tendência de baixa no longo prazo pela média de 200 dias, no curto prazo está com sinal de recuperação favorecendo repiques de alta. Acima dos 4,5 pode seguir repique altista na direção resistências nos 5,22 ou 6,01. Caso perca os 4,36 teria sinal de baixa projetando de 3,93 a 3,53.</t>
  </si>
  <si>
    <t>MBRF3 está em tendência de alta pelas médias de 21 e 200 dias e vai mantendo sinal de força altista. Acima dos 19,61 pode buscar projeções nos 22,31 ou 26,69. Teria sinal de realização na perda dos 18,39 mirando os 15,23 ou 13,87.</t>
  </si>
  <si>
    <t>M2RV34 está em tendência de alta pelas médias de 21 e 200 dias, mas começa a dar sinal de possível realização. Abaixo dos 124,48 poderia realizar na direção dos suportes 88,77 ou 75,42. Caso supere os 131,95 retomaria sinal de alta com projeções nos 158,63 ou 201,81.</t>
  </si>
  <si>
    <t>MSCD34 está em tendência de alta pelas médias de 21 e 200 dias, mas começa a dar sinal de possível realização. Abaixo dos 97,96 poderia realizar na direção dos suportes 89,71 ou 86,49. Caso supere os 100,11 retomaria sinal de alta com projeções nos 106,53 ou 116,93.</t>
  </si>
  <si>
    <t>CASH3 está em tendência de alta pelas médias de 21 e 200 dias e vai mantendo sinal de força altista. Acima dos 6 pode buscar projeções nos 7,08 ou 8,83. Teria sinal de realização na perda dos 5,69 mirando os 4,25 ou 3,7. O padrão de volume favorece a alta. O IFR sobrecomprado alerta realizações se perder 5,69.</t>
  </si>
  <si>
    <t>MELI34 está em tendência de alta pelas médias de 21 e 200 dias, mas começa a dar sinal de possível realização. Abaixo dos 82,07 poderia realizar na direção dos suportes 75,07 ou 71,47. Caso supere os 86,7 retomaria sinal de alta com projeções nos 93,88 ou 105,51.</t>
  </si>
  <si>
    <t>M1TA34 está em clara tendência de baixa pelas médias de 21 e 200 dias e segue em movimento de baixa. Abaixo dos 104,53 pode buscar suportes 95,26 ou 89,93. Teria sinal de repique altista fechando acima dos 108,5 mirando resistências em 112,5 ou 123,15.</t>
  </si>
  <si>
    <t>LEVE3 apesar de estar em tendência de baixa no longo prazo pela média de 200 dias, no curto prazo está com sinal de recuperação favorecendo repiques de alta. Acima dos 32,57 pode seguir repique altista na direção resistências nos 34,48 ou 36,6. Caso perca os 32,15 teria sinal de baixa projetando de 31,04 a 29,97.</t>
  </si>
  <si>
    <t>MUTC34 está em tendência de alta pelas médias de 21 e 200 dias, mas começa a dar sinal de possível realização. Abaixo dos 780,39 poderia realizar na direção dos suportes 651 ou 575,43. Caso supere os 837,17 retomaria sinal de alta com projeções nos 895,55 ou 1046,68.</t>
  </si>
  <si>
    <t>MSFT34 está em tendência de alta pelas médias de 21 e 200 dias e vai mantendo sinal de força altista. Acima dos 108,96 pode buscar projeções nos 120,51 ou 139,21. Teria sinal de realização na perda dos 105,21 mirando os 90,26 ou 84,48.</t>
  </si>
  <si>
    <t>MILS3 está em tendência de alta pelas médias de 21 e 200 dias e vai mantendo sinal de força altista. Acima dos 15,77 pode buscar projeções nos 15,94 ou 16,23. Teria sinal de realização na perda dos 15,66 mirando os 15,47 ou 15,32.</t>
  </si>
  <si>
    <t>BEEF3 está em tendência de baixa pela média de 200 dias, a parece ter completado movimento de repique de alta de curto prazo e pode estar retomando o movimento baixista. Abaixo dos 3,96 pode seguir em queda na direção dos suportes 2,97 ou 2,6. Teria sinal de repique altista fechando acima dos 4,15 mirando resistências em 4,87 ou 6,05.</t>
  </si>
  <si>
    <t>MTRE3 está em tendência de baixa pela média de 200 dias, a parece ter completado movimento de repique de alta de curto prazo e pode estar retomando o movimento baixista. Abaixo dos 3,17 pode seguir em queda na direção dos suportes 2,8 ou 2,65. Teria sinal de repique altista fechando acima dos 3,26 mirando resistências em 3,54 ou 4. O IFR sobrecomprado alerta realizações se perder 3,17.</t>
  </si>
  <si>
    <t>M1RN34 está em tendência de alta pelas médias de 21 e 200 dias, mas começa a dar sinal de possível realização. Abaixo dos 35,84 poderia realizar na direção dos suportes 13,36 ou 3,52. Caso supere os 38,24 retomaria sinal de alta com projeções nos 45,2 ou 64,87.</t>
  </si>
  <si>
    <t>MOTV3 está em tendência de baixa pela média de 200 dias, a parece ter completado movimento de repique de alta de curto prazo e pode estar retomando o movimento baixista. Abaixo dos 14,91 pode seguir em queda na direção dos suportes 13,52 ou 12,92. Teria sinal de repique altista fechando acima dos 15,44 mirando resistências em 16,62 ou 18,54.</t>
  </si>
  <si>
    <t>MDNE3 apesar de estar em tendência de baixa no longo prazo pela média de 200 dias, no curto prazo está com sinal de recuperação favorecendo repiques de alta. Acima dos 24,86 pode seguir repique altista na direção resistências nos 25,86 ou 27,91. Caso perca os 24,23 teria sinal de baixa projetando de 22,54 a 21,51. O padrão de volume favorece a alta.</t>
  </si>
  <si>
    <t>MOVI3 está em tendência de baixa pelas médias de 21 e 200 dias, mas começa a dar sinais de repiques de alta. Acima dos 7,29 teria sinal de repique altista mirando resistências nos 8,09 ou 9,1. Já uma perda dos 7,1 traria de volta o sinal de baixa projetando de 6,44 a 5,93.</t>
  </si>
  <si>
    <t>MRVE3 está em tendência de baixa pela média de 200 dias, a parece ter completado movimento de repique de alta de curto prazo e pode estar retomando o movimento baixista. Abaixo dos 5,39 pode seguir em queda na direção dos suportes 4,2 ou 3,71. Teria sinal de repique altista fechando acima dos 5,77 mirando resistências em 6,74 ou 8,31. O IFR sobrecomprado alerta realizações se perder 5,39.</t>
  </si>
  <si>
    <t>MLAS3 está em tendência de alta pelas médias de 21 e 200 dias, mas começa a dar sinal de possível realização. Abaixo dos 1,81 poderia realizar na direção dos suportes 1,52 ou 1,38. Caso supere os 1,95 retomaria sinal de alta com projeções nos 2,21 ou 2,64.</t>
  </si>
  <si>
    <t>MULT3 está em clara tendência de baixa pelas médias de 21 e 200 dias e segue em movimento de baixa. Abaixo dos 27,21 pode buscar suportes 26,13 ou 25,14. Teria sinal de repique altista fechando acima dos 27,68 mirando resistências em 29,33 ou 31,3.</t>
  </si>
  <si>
    <t>NATU3 está em tendência de alta pelas médias de 21 e 200 dias, mas começa a dar sinal de possível realização. Abaixo dos 8,73 poderia realizar na direção dos suportes 7,43 ou 6,9. Caso supere os 9,12 retomaria sinal de alta com projeções nos 10,16 ou 11,85. O IFR sobrecomprado alerta realizações se perder 8,73.</t>
  </si>
  <si>
    <t>NFLX34 está em tendência de baixa pela média de 200 dias, a parece ter completado movimento de repique de alta de curto prazo e pode estar retomando o movimento baixista. Abaixo dos 8,18 pode seguir em queda na direção dos suportes 7,15 ou 6,72. Teria sinal de repique altista fechando acima dos 8,52 mirando resistências em 9,36 ou 10,73.</t>
  </si>
  <si>
    <t>N1EM34 está em tendência de alta pelas médias de 21 e 200 dias e vai mantendo sinal de força altista. Acima dos 699,02 pode buscar projeções nos 841,3 ou 1071,53. Teria sinal de realização na perda dos 669,12 mirando os 468,79 ou 397,64. O IFR sobrecomprado alerta realizações se perder 669,12.</t>
  </si>
  <si>
    <t>ROXO34 está em tendência de baixa pela média de 200 dias, a parece ter completado movimento de repique de alta de curto prazo e pode estar retomando o movimento baixista. Abaixo dos 12,61 pode seguir em queda na direção dos suportes 11,46 ou 10,71. Teria sinal de repique altista fechando acima dos 13,04 mirando resistências em 13,88 ou 15,37.</t>
  </si>
  <si>
    <t>NVDC34 está em tendência de alta pelas médias de 21 e 200 dias e vai mantendo sinal de força altista. Acima dos 24,8 pode buscar projeções nos 27,6 ou 32,14. Teria sinal de realização na perda dos 23,73 mirando os 20,26 ou 18,85. O padrão de volume favorece a alta.</t>
  </si>
  <si>
    <t>OPCT3 está em tendência de alta pelas médias de 21 e 200 dias e vai mantendo sinal de força altista. Acima dos 10,63 pode buscar projeções nos 11,35 ou 12,54. Teria sinal de realização na perda dos 10,08 mirando os 9,42 ou 8,82.</t>
  </si>
  <si>
    <t>ONCO3 está em tendência de baixa pela média de 200 dias, a parece ter completado movimento de repique de alta de curto prazo e pode estar retomando o movimento baixista. Abaixo dos 1,32 pode seguir em queda na direção dos suportes 0,53 ou 0. Teria sinal de repique altista fechando acima dos 2,24 mirando resistências em 3,29 ou 5.</t>
  </si>
  <si>
    <t>ORCL34 apesar de estar em tendência de baixa no longo prazo pela média de 200 dias, no curto prazo está com sinal de recuperação favorecendo repiques de alta. Acima dos 132 pode seguir repique altista na direção resistências nos 137,45 ou 159,28. Caso perca os 127,38 teria sinal de baixa projetando de 102,12 a 91,2.</t>
  </si>
  <si>
    <t>OBTC3 apesar de estar em tendência de baixa no longo prazo pela média de 200 dias, no curto prazo está com sinal de recuperação favorecendo repiques de alta. Acima dos 7,62 pode seguir repique altista na direção resistências nos 8,57 ou 10,12. Caso perca os 7,1 teria sinal de baixa projetando de 6,07 a 5,59. O padrão de volume favorece a alta.</t>
  </si>
  <si>
    <t>ORVR3 está em clara tendência de baixa pelas médias de 21 e 200 dias e segue em movimento de baixa. Abaixo dos 16,2 pode buscar suportes 15,26 ou 14,37. Teria sinal de repique altista fechando acima dos 16,46 mirando resistências em 18,13 ou 19,9.</t>
  </si>
  <si>
    <t>PCAR3 está em clara tendência de baixa pelas médias de 21 e 200 dias e segue em movimento de baixa. Abaixo dos 2,78 pode buscar suportes 2,57 ou 2,41. Teria sinal de repique altista fechando acima dos 3,08 mirando resistências em 3,39 ou 3,9.</t>
  </si>
  <si>
    <t>PGMN3 está em tendência de baixa pela média de 200 dias, a parece ter completado movimento de repique de alta de curto prazo e pode estar retomando o movimento baixista. Abaixo dos 3,41 pode seguir em queda na direção dos suportes 3,12 ou 2,94. Teria sinal de repique altista fechando acima dos 3,49 mirando resistências em 3,69 ou 4,04.</t>
  </si>
  <si>
    <t>P2LT34 está em tendência de alta pelas médias de 21 e 200 dias e vai mantendo sinal de força altista. Acima dos 322,38 pode buscar projeções nos 395,75 ou 514,48. Teria sinal de realização na perda dos 298,71 mirando os 203,65 ou 166,96. O IFR sobrecomprado alerta realizações se perder 298,71.</t>
  </si>
  <si>
    <t>PETR3 está em tendência de alta pelas médias de 21 e 200 dias e vai mantendo sinal de força altista. Acima dos 48,61 pode buscar projeções nos 51,18 ou 55,35. Teria sinal de realização na perda dos 44,44 mirando os 43,15 ou 41,86.</t>
  </si>
  <si>
    <t>PETR4 está em tendência de alta pelas médias de 21 e 200 dias e vai mantendo sinal de força altista. Acima dos 43,27 pode buscar projeções nos 45,55 ou 49,24. Teria sinal de realização na perda dos 41 mirando os 39,58 ou 38,43.</t>
  </si>
  <si>
    <t>RECV3 apesar de estar em tendência de baixa no longo prazo pela média de 200 dias, no curto prazo está com sinal de recuperação favorecendo repiques de alta. Acima dos 10,75 pode seguir repique altista na direção resistências nos 11,4 ou 12,46. Caso perca os 10,26 teria sinal de baixa projetando de 9,69 a 9,36.</t>
  </si>
  <si>
    <t>PRIO3 está em tendência de alta pelas médias de 21 e 200 dias e vai mantendo sinal de força altista. Acima dos 62,98 pode buscar projeções nos 66,7 ou 72,73. Teria sinal de realização na perda dos 59,94 mirando os 56,95 ou 55,08.</t>
  </si>
  <si>
    <t>AUAU3 está em tendência de baixa pelas médias de 21 e 200 dias, mas começa a dar sinais de repiques de alta. Acima dos 3,34 teria sinal de repique altista mirando resistências nos 3,78 ou 4,23. Já uma perda dos 3,24 traria de volta o sinal de baixa projetando de 3,05 a 2,82.</t>
  </si>
  <si>
    <t>PINE4 está em tendência de baixa pelas médias de 21 e 200 dias, mas começa a dar sinais de repiques de alta. Acima dos 11,17 teria sinal de repique altista mirando resistências nos 13,92 ou 16,47. Já uma perda dos 10,51 traria de volta o sinal de baixa projetando de 9,78 a 8,5.</t>
  </si>
  <si>
    <t>PLPL3 apesar de estar em tendência de baixa no longo prazo pela média de 200 dias, no curto prazo está com sinal de recuperação favorecendo repiques de alta. Acima dos 7,6 pode seguir repique altista na direção resistências nos 8,32 ou 9,5. Caso perca os 7,01 teria sinal de baixa projetando de 6,42 a 6,05.</t>
  </si>
  <si>
    <t>PSSA3 está em clara tendência de baixa pelas médias de 21 e 200 dias e segue em movimento de baixa. Abaixo dos 48,07 pode buscar suportes 45,9 ou 42,99. Teria sinal de repique altista fechando acima dos 48,65 mirando resistências em 55,29 ou 61,09.</t>
  </si>
  <si>
    <t>POSI3 está em clara tendência de baixa pelas médias de 21 e 200 dias e segue em movimento de baixa. Abaixo dos 3,18 pode buscar suportes 3,04 ou 2,9. Teria sinal de repique altista fechando acima dos 3,41 mirando resistências em 3,62 ou 3,89.</t>
  </si>
  <si>
    <t>PRNR3 está em tendência de baixa pelas médias de 21 e 200 dias, mas começa a dar sinais de repiques de alta. Acima dos 17,59 teria sinal de repique altista mirando resistências nos 19,96 ou 22,43. Já uma perda dos 17,38 traria de volta o sinal de baixa projetando de 15,95 a 14,71.</t>
  </si>
  <si>
    <t>QUAL3 está em clara tendência de baixa pelas médias de 21 e 200 dias e segue em movimento de baixa. Abaixo dos 1,53 pode buscar suportes 1,43 ou 1,33. Teria sinal de repique altista fechando acima dos 1,64 mirando resistências em 1,73 ou 1,91.</t>
  </si>
  <si>
    <t>LJQQ3 está em tendência de baixa pela média de 200 dias, a parece ter completado movimento de repique de alta de curto prazo e pode estar retomando o movimento baixista. Abaixo dos 1,17 pode seguir em queda na direção dos suportes 0,94 ou 0,81. Teria sinal de repique altista fechando acima dos 1,23 mirando resistências em 1,34 ou 1,58.</t>
  </si>
  <si>
    <t>RADL3 apesar de estar em tendência de baixa no longo prazo pela média de 200 dias, no curto prazo está com sinal de recuperação favorecendo repiques de alta. Acima dos 19,81 pode seguir repique altista na direção resistências nos 20,84 ou 23,25. Caso perca os 19,14 teria sinal de baixa projetando de 16,93 a 15,72.</t>
  </si>
  <si>
    <t>RAIZ4 está em clara tendência de baixa pelas médias de 21 e 200 dias e segue em movimento de baixa. Abaixo dos 0,21 pode buscar suportes 0,17 ou 0,14. Teria sinal de repique altista fechando acima dos 0,23 mirando resistências em 0,31 ou 0,37.</t>
  </si>
  <si>
    <t>RAPT4 apesar de estar em tendência de baixa no longo prazo pela média de 200 dias, no curto prazo está com sinal de recuperação favorecendo repiques de alta. Acima dos 4,82 pode seguir repique altista na direção resistências nos 5,24 ou 5,75. Caso perca os 4,73 teria sinal de baixa projetando de 4,4 a 4,14.</t>
  </si>
  <si>
    <t>RCSL4 está em clara tendência de baixa pelas médias de 21 e 200 dias e segue em movimento de baixa. Abaixo dos 0,45 pode buscar suportes 0,34 ou 0,23. Teria sinal de repique altista fechando acima dos 0,58 mirando resistências em 0,8 ou 1,01.</t>
  </si>
  <si>
    <t>RDOR3 apesar de estar em tendência de baixa no longo prazo pela média de 200 dias, no curto prazo está com sinal de recuperação favorecendo repiques de alta. Acima dos 35,45 pode seguir repique altista na direção resistências nos 36,55 ou 39,19. Caso perca os 34,96 teria sinal de baixa projetando de 32,27 a 30,94.</t>
  </si>
  <si>
    <t>RIAA3 está em tendência de baixa pelas médias de 21 e 200 dias, mas começa a dar sinais de repiques de alta. Acima dos 7,05 teria sinal de repique altista mirando resistências nos 8,23 ou 9,32. Já uma perda dos 6,84 traria de volta o sinal de baixa projetando de 6,46 a 5,91.</t>
  </si>
  <si>
    <t>RAIL3 apesar de estar em tendência de baixa no longo prazo pela média de 200 dias, no curto prazo está com sinal de recuperação favorecendo repiques de alta. Acima dos 14,99 pode seguir repique altista na direção resistências nos 16,28 ou 18,38. Caso perca os 14,44 teria sinal de baixa projetando de 12,89 a 12,24. O IFR sobrecomprado alerta realizações se perder 14,44.</t>
  </si>
  <si>
    <t>SBSP3 está em tendência de baixa pelas médias de 21 e 200 dias, mas começa a dar sinais de repiques de alta. Acima dos 25,28 teria sinal de repique altista mirando resistências nos 28,73 ou 32,16. Já uma perda dos 24,77 traria de volta o sinal de baixa projetando de 23,17 a 21,45.</t>
  </si>
  <si>
    <t>SSFO34 está em tendência de alta pelas médias de 21 e 200 dias e vai mantendo sinal de força altista. Acima dos 59,73 pode buscar projeções nos 71,53 ou 90,63. Teria sinal de realização na perda dos 52,82 mirando os 40,63 ou 34,72. O padrão de volume favorece a alta. O IFR sobrecomprado alerta realizações se perder 52,82.</t>
  </si>
  <si>
    <t>SAPR4 está em tendência de baixa pelas médias de 21 e 200 dias, mas começa a dar sinais de repiques de alta. Acima dos 6,6 teria sinal de repique altista mirando resistências nos 7,18 ou 7,8. Já uma perda dos 6,48 traria de volta o sinal de baixa projetando de 6,17 a 5,85.</t>
  </si>
  <si>
    <t>SAPR11 está em tendência de baixa pelas médias de 21 e 200 dias, mas começa a dar sinais de repiques de alta. Acima dos 33,85 teria sinal de repique altista mirando resistências nos 36,76 ou 40,23. Já uma perda dos 33,15 traria de volta o sinal de baixa projetando de 31,13 a 29,39.</t>
  </si>
  <si>
    <t>SANB3 está em tendência de alta pelas médias de 21 e 200 dias, mas começa a dar sinal de possível realização. Abaixo dos 14,58 poderia realizar na direção dos suportes 12,36 ou 11,47. Caso supere os 15,24 retomaria sinal de alta com projeções nos 17,01 ou 19,89.</t>
  </si>
  <si>
    <t>SANB4 está em tendência de baixa pela média de 200 dias, a parece ter completado movimento de repique de alta de curto prazo e pode estar retomando o movimento baixista. Abaixo dos 14,68 pode seguir em queda na direção dos suportes 12,85 ou 12,15. Teria sinal de repique altista fechando acima dos 15,11 mirando resistências em 16,5 ou 18,76.</t>
  </si>
  <si>
    <t>SANB11 está em tendência de baixa pela média de 200 dias, a parece ter completado movimento de repique de alta de curto prazo e pode estar retomando o movimento baixista. Abaixo dos 29,39 pode seguir em queda na direção dos suportes 25,18 ou 23,58. Teria sinal de repique altista fechando acima dos 30,33 mirando resistências em 33,51 ou 38,66.</t>
  </si>
  <si>
    <t>SMTO3 está em tendência de alta pelas médias de 21 e 200 dias e vai mantendo sinal de força altista. Acima dos 19,5 pode buscar projeções nos 23,05 ou 28,8. Teria sinal de realização na perda dos 18,61 mirando os 13,75 ou 11,97. O IFR sobrecomprado alerta realizações se perder 18,61.</t>
  </si>
  <si>
    <t>SHUL4 apesar de estar em tendência de baixa no longo prazo pela média de 200 dias, no curto prazo está com sinal de recuperação favorecendo repiques de alta. Acima dos 4,63 pode seguir repique altista na direção resistências nos 4,91 ou 5,37. Caso perca os 4,5 teria sinal de baixa projetando de 4,17 a 4,02.</t>
  </si>
  <si>
    <t>S1TX34 apesar de estar em tendência de alta no longo prazo pela média de 200 dias, no curto prazo está em realização. Abaixo dos 76,79 pode seguir em baixa no curto prazo mirando suportes em 70,45 ou 62,65. Teria sinal de retomada altista fechando acima dos 83,04 mirando resistências em 95,69 ou 111,28.</t>
  </si>
  <si>
    <t>SEER3 está em tendência de alta pelas médias de 21 e 200 dias e vai mantendo sinal de força altista. Acima dos 12 pode buscar projeções nos 12,62 ou 14,11. Teria sinal de realização na perda dos 11,7 mirando os 10,2 ou 9,45. O padrão de volume favorece a alta.</t>
  </si>
  <si>
    <t>CSNA3 apesar de estar em tendência de baixa no longo prazo pela média de 200 dias, no curto prazo está com sinal de recuperação favorecendo repiques de alta. Acima dos 5,54 pode seguir repique altista na direção resistências nos 6,37 ou 7,72. Caso perca os 5,18 teria sinal de baixa projetando de 4,19 a 3,77. O padrão de volume favorece a alta. O IFR sobrecomprado alerta realizações se perder 5,18.</t>
  </si>
  <si>
    <t>SIMH3 está em tendência de baixa pelas médias de 21 e 200 dias, mas começa a dar sinais de repiques de alta. Acima dos 6,64 teria sinal de repique altista mirando resistências nos 7,9 ou 9,32. Já uma perda dos 6,38 traria de volta o sinal de baixa projetando de 5,59 a 4,87.</t>
  </si>
  <si>
    <t>SLCE3 está em tendência de alta pelas médias de 21 e 200 dias, mas começa a dar sinal de possível realização. Abaixo dos 15,89 poderia realizar na direção dos suportes 13 ou 11,97. Caso supere os 16,32 retomaria sinal de alta com projeções nos 18,37 ou 21,69. O IFR sobrecomprado alerta realizações se perder 15,89.</t>
  </si>
  <si>
    <t>SMFT3 está em clara tendência de baixa pelas médias de 21 e 200 dias e segue em movimento de baixa. Abaixo dos 16,45 pode buscar suportes 15,19 ou 13,94. Teria sinal de repique altista fechando acima dos 17,56 mirando resistências em 20,51 ou 23,01.</t>
  </si>
  <si>
    <t>SPCX34 apesar de estar em tendência de baixa no longo prazo pela média de 200 dias, no curto prazo está com sinal de recuperação favorecendo repiques de alta. Acima dos 48,96 pode seguir repique altista na direção resistências nos 51,86 ou 61,97. Caso perca os 47,68 teria sinal de baixa projetando de 35,49 a 30,43.</t>
  </si>
  <si>
    <t>STOC34 está em clara tendência de baixa pelas médias de 21 e 200 dias e segue em movimento de baixa. Abaixo dos 47,27 pode buscar suportes 43,81 ou 40,35. Teria sinal de repique altista fechando acima dos 50,68 mirando resistências em 58,46 ou 65,37.</t>
  </si>
  <si>
    <t>M2ST34 apesar de estar em tendência de baixa no longo prazo pela média de 200 dias, no curto prazo está com sinal de recuperação favorecendo repiques de alta. Acima dos 10,33 pode seguir repique altista na direção resistências nos 12,64 ou 16,38. Caso perca os 9,18 teria sinal de baixa projetando de 6,59 a 5,43. O padrão de volume favorece a alta. O IFR sobrecomprado alerta realizações se perder 9,18.</t>
  </si>
  <si>
    <t>SUZB3 apesar de estar em tendência de baixa no longo prazo pela média de 200 dias, no curto prazo está com sinal de recuperação favorecendo repiques de alta. Acima dos 46,98 pode seguir repique altista na direção resistências nos 51,24 ou 58,14. Caso perca os 45,53 teria sinal de baixa projetando de 40,08 a 37,94. O padrão de volume favorece a alta. O IFR sobrecomprado alerta realizações se perder 45,53.</t>
  </si>
  <si>
    <t>TAEE3 está em tendência de baixa pela média de 200 dias, a parece ter completado movimento de repique de alta de curto prazo e pode estar retomando o movimento baixista. Abaixo dos 12,71 pode seguir em queda na direção dos suportes 12,12 ou 11,73. Teria sinal de repique altista fechando acima dos 12,9 mirando resistências em 13,38 ou 14,15.</t>
  </si>
  <si>
    <t>TAEE4 está em tendência de baixa pela média de 200 dias, a parece ter completado movimento de repique de alta de curto prazo e pode estar retomando o movimento baixista. Abaixo dos 12,98 pode seguir em queda na direção dos suportes 12,31 ou 11,97. Teria sinal de repique altista fechando acima dos 13,41 mirando resistências em 14,08 ou 15,18.</t>
  </si>
  <si>
    <t>TAEE11 está em tendência de baixa pela média de 200 dias, a parece ter completado movimento de repique de alta de curto prazo e pode estar retomando o movimento baixista. Abaixo dos 38,58 pode seguir em queda na direção dos suportes 36,69 ou 35,7. Teria sinal de repique altista fechando acima dos 39,87 mirando resistências em 41,83 ou 45,01.</t>
  </si>
  <si>
    <t>TSMC34 está em tendência de alta pelas médias de 21 e 200 dias e vai mantendo sinal de força altista. Acima dos 282,56 pode buscar projeções nos 304,43 ou 339,83. Teria sinal de realização na perda dos 271,2 mirando os 247,16 ou 236,22.</t>
  </si>
  <si>
    <t>TASA4 está em tendência de alta pelas médias de 21 e 200 dias, mas começa a dar sinal de possível realização. Abaixo dos 5,51 poderia realizar na direção dos suportes 4,5 ou 4,11. Caso supere os 5,74 retomaria sinal de alta com projeções nos 6,5 ou 7,74. O IFR sobrecomprado alerta realizações se perder 5,51.</t>
  </si>
  <si>
    <t>TGMA3 está em tendência de alta pelas médias de 21 e 200 dias, mas começa a dar sinal de possível realização. Abaixo dos 35 poderia realizar na direção dos suportes 28,43 ou 26,21. Caso supere os 35,59 retomaria sinal de alta com projeções nos 40,01 ou 47,17. O IFR sobrecomprado alerta realizações se perder 35.</t>
  </si>
  <si>
    <t>VIVT3 está em clara tendência de baixa pelas médias de 21 e 200 dias e segue em movimento de baixa. Abaixo dos 28,88 pode buscar suportes 27,56 ou 26,25. Teria sinal de repique altista fechando acima dos 29,86 mirando resistências em 33,13 ou 35,75.</t>
  </si>
  <si>
    <t>TEND3 está em tendência de alta pelas médias de 21 e 200 dias e vai mantendo sinal de força altista. Acima dos 34,68 pode buscar projeções nos 38,43 ou 44,5. Teria sinal de realização na perda dos 31,37 mirando os 28,61 ou 26,73. O padrão de volume favorece a alta.</t>
  </si>
  <si>
    <t>TSLA34 apesar de estar em tendência de baixa no longo prazo pela média de 200 dias, no curto prazo está com sinal de recuperação favorecendo repiques de alta. Acima dos 58,86 pode seguir repique altista na direção resistências nos 65,59 ou 76,49. Caso perca os 55,66 teria sinal de baixa projetando de 47,96 a 44,59. O padrão de volume favorece a alta.</t>
  </si>
  <si>
    <t>TIMS3 está em clara tendência de baixa pelas médias de 21 e 200 dias e segue em movimento de baixa. Abaixo dos 18,3 pode buscar suportes 17,85 ou 17,25. Teria sinal de repique altista fechando acima dos 18,75 mirando resistências em 19,79 ou 20,98.</t>
  </si>
  <si>
    <t>TOTS3 apesar de estar em tendência de baixa no longo prazo pela média de 200 dias, no curto prazo está com sinal de recuperação favorecendo repiques de alta. Acima dos 34,97 pode seguir repique altista na direção resistências nos 38,71 ou 44,77. Caso perca os 32,39 teria sinal de baixa projetando de 28,91 a 27,03. O padrão de volume favorece a alta. O IFR sobrecomprado alerta realizações se perder 32,39.</t>
  </si>
  <si>
    <t>TFCO4 está em clara tendência de baixa pelas médias de 21 e 200 dias e segue em movimento de baixa. Abaixo dos 12,55 pode buscar suportes 11,73 ou 10,91. Teria sinal de repique altista fechando acima dos 13,15 mirando resistências em 15,2 ou 16,83.</t>
  </si>
  <si>
    <t>TUPY3 está em tendência de alta pelas médias de 21 e 200 dias e vai mantendo sinal de força altista. Acima dos 15,6 pode buscar projeções nos 16,12 ou 17,72. Teria sinal de realização na perda dos 14,89 mirando os 13,53 ou 12,72.</t>
  </si>
  <si>
    <t>UGPA3 está em tendência de alta pelas médias de 21 e 200 dias, mas começa a dar sinal de possível realização. Abaixo dos 33,01 poderia realizar na direção dos suportes 29,39 ou 27,9. Caso supere os 34,21 retomaria sinal de alta com projeções nos 37,18 ou 42.</t>
  </si>
  <si>
    <t>FIQE3 está em tendência de baixa pelas médias de 21 e 200 dias, mas começa a dar sinais de repiques de alta. Acima dos 4,71 teria sinal de repique altista mirando resistências nos 5,53 ou 6,31. Já uma perda dos 4,64 traria de volta o sinal de baixa projetando de 4,26 a 3,86.</t>
  </si>
  <si>
    <t>UNIP6 está em clara tendência de baixa pelas médias de 21 e 200 dias e segue em movimento de baixa. Abaixo dos 55,11 pode buscar suportes 52,11 ou 49,12. Teria sinal de repique altista fechando acima dos 57 mirando resistências em 64,79 ou 70,77. O IFR sobrevendido alerta para recuperações se superar 57</t>
  </si>
  <si>
    <t>USIM3 está em tendência de baixa pela média de 200 dias, a parece ter completado movimento de repique de alta de curto prazo e pode estar retomando o movimento baixista. Abaixo dos 6,6 pode seguir em queda na direção dos suportes 5,31 ou 4,61. Teria sinal de repique altista fechando acima dos 6,88 mirando resistências em 7,57 ou 8,96.</t>
  </si>
  <si>
    <t>USIM5 apesar de estar em tendência de baixa no longo prazo pela média de 200 dias, no curto prazo está com sinal de recuperação favorecendo repiques de alta. Acima dos 7,41 pode seguir repique altista na direção resistências nos 8,46 ou 9,96. Caso perca os 7,09 teria sinal de baixa projetando de 6,02 a 5,26.</t>
  </si>
  <si>
    <t>VALE3 está em tendência de alta pelas médias de 21 e 200 dias e vai mantendo sinal de força altista. Acima dos 79,58 pode buscar projeções nos 85,07 ou 93,96. Teria sinal de realização na perda dos 77,88 mirando os 70,69 ou 67,94. O IFR sobrecomprado alerta realizações se perder 77,88.</t>
  </si>
  <si>
    <t>VLID3 está em clara tendência de baixa pelas médias de 21 e 200 dias e segue em movimento de baixa. Abaixo dos 17,22 pode buscar suportes 16,06 ou 15,23. Teria sinal de repique altista fechando acima dos 17,53 mirando resistências em 18,74 ou 20,39.</t>
  </si>
  <si>
    <t>VAMO3 está em tendência de baixa pela média de 200 dias, a parece ter completado movimento de repique de alta de curto prazo e pode estar retomando o movimento baixista. Abaixo dos 3 pode seguir em queda na direção dos suportes 2,46 ou 2,15. Teria sinal de repique altista fechando acima dos 3,08 mirando resistências em 3,45 ou 4,06.</t>
  </si>
  <si>
    <t>VBBR3 apesar de estar em tendência de alta no longo prazo pela média de 200 dias, no curto prazo está em realização. Abaixo dos 32,73 pode seguir em baixa no curto prazo mirando suportes em 31,52 ou 30,31. Teria sinal de retomada altista fechando acima dos 33,72 mirando resistências em 36,63 ou 39,04.</t>
  </si>
  <si>
    <t>VTRU3 apesar de estar em tendência de baixa no longo prazo pela média de 200 dias, no curto prazo está com sinal de recuperação favorecendo repiques de alta. Acima dos 14,02 pode seguir repique altista na direção resistências nos 15,21 ou 17,14. Caso perca os 13,32 teria sinal de baixa projetando de 12,09 a 11,49.</t>
  </si>
  <si>
    <t>VIVA3 está em tendência de baixa pela média de 200 dias, a parece ter completado movimento de repique de alta de curto prazo e pode estar retomando o movimento baixista. Abaixo dos 22,38 pode seguir em queda na direção dos suportes 20,2 ou 19,22. Teria sinal de repique altista fechando acima dos 23,37 mirando resistências em 25,32 ou 28,49.</t>
  </si>
  <si>
    <t>VULC3 está em tendência de baixa pelas médias de 21 e 200 dias, mas começa a dar sinais de repiques de alta. Acima dos 13,51 teria sinal de repique altista mirando resistências nos 14,46 ou 15,26. Já uma perda dos 13,16 traria de volta o sinal de baixa projetando de 12,75 a 12,35.</t>
  </si>
  <si>
    <t>DISB34 está em tendência de alta pelas médias de 21 e 200 dias, mas começa a dar sinal de possível realização. Abaixo dos 36,85 poderia realizar na direção dos suportes 31,9 ou 29,89. Caso supere os 38,39 retomaria sinal de alta com projeções nos 42,4 ou 48,89.</t>
  </si>
  <si>
    <t>WEGE3 está em tendência de alta pelas médias de 21 e 200 dias, mas começa a dar sinal de possível realização. Abaixo dos 49,99 poderia realizar na direção dos suportes 45,81 ou 44,17. Caso supere os 51,11 retomaria sinal de alta com projeções nos 54,38 ou 59,68. O IFR sobrecomprado alerta realizações se perder 49,99.</t>
  </si>
  <si>
    <t>W1DC34 apesar de estar em tendência de alta no longo prazo pela média de 200 dias, no curto prazo está em realização. Abaixo dos 2287 pode seguir em baixa no curto prazo mirando suportes em 2098,53 ou 1849,5. Teria sinal de retomada altista fechando acima dos 2523,45 mirando resistências em 2904,45 ou 3402,5.</t>
  </si>
  <si>
    <t>WIZC3 está em tendência de baixa pela média de 200 dias, a parece ter completado movimento de repique de alta de curto prazo e pode estar retomando o movimento baixista. Abaixo dos 7,79 pode seguir em queda na direção dos suportes 7,37 ou 7,02. Teria sinal de repique altista fechando acima dos 7,91 mirando resistências em 8,49 ou 9,18.</t>
  </si>
  <si>
    <t>YDUQ3 apesar de estar em tendência de baixa no longo prazo pela média de 200 dias, no curto prazo está com sinal de recuperação favorecendo repiques de alta. Acima dos 8,93 pode seguir repique altista na direção resistências nos 10,11 ou 12,02. Caso perca os 8,57 teria sinal de baixa projetando de 7,02 a 6,42.</t>
  </si>
  <si>
    <t>DOLA11 está em tendência de alta pelas médias de 21 e 200 dias e vai mantendo sinal de força altista. Acima dos 10,26 pode buscar projeções nos 10,57 ou 10,92. Teria sinal de realização na perda dos 10,19 mirando os 9,99 ou 9,81. O padrão de volume favorece a alta.</t>
  </si>
  <si>
    <t>BOVB11 está em tendência de alta pelas médias de 21 e 200 dias e vai mantendo sinal de força altista. Acima dos 179,83 pode buscar projeções nos 184,99 ou 194,9. Teria sinal de realização na perda dos 177,53 mirando os 168,95 ou 163,99.</t>
  </si>
  <si>
    <t>COIN11 apesar de estar em tendência de baixa no longo prazo pela média de 200 dias, no curto prazo está com sinal de recuperação favorecendo repiques de alta. Acima dos 44,59 pode seguir repique altista na direção resistências nos 49,5 ou 57,46. Caso perca os 43,58 teria sinal de baixa projetando de 36,63 a 34,17. O IFR sobrecomprado alerta realizações se perder 43,58.</t>
  </si>
  <si>
    <t>BCPX39 está em tendência de alta pelas médias de 21 e 200 dias e vai mantendo sinal de força altista. Acima dos 50,02 pode buscar projeções nos 56,62 ou 67,31. Teria sinal de realização na perda dos 48,69 mirando os 39,33 ou 36,02. O IFR sobrecomprado alerta realizações se perder 48,69.</t>
  </si>
  <si>
    <t>BSIL39 está em tendência de alta pelas médias de 21 e 200 dias e vai mantendo sinal de força altista. Acima dos 53,37 pode buscar projeções nos 63,55 ou 80,03. Teria sinal de realização na perda dos 51,29 mirando os 36,89 ou 31,79. O padrão de volume favorece a alta. O IFR sobrecomprado alerta realizações se perder 51,29.</t>
  </si>
  <si>
    <t>BITH11 está em tendência de alta pelas médias de 21 e 200 dias e vai mantendo sinal de força altista. Acima dos 93,82 pode buscar projeções nos 107,87 ou 130,61. Teria sinal de realização na perda dos 91,4 mirando os 71,08 ou 64,05. O padrão de volume favorece a alta. O IFR sobrecomprado alerta realizações se perder 91,4.</t>
  </si>
  <si>
    <t>ETHE11 está em tendência de alta pelas médias de 21 e 200 dias e vai mantendo sinal de força altista. Acima dos 38,41 pode buscar projeções nos 45,54 ou 57,09. Teria sinal de realização na perda dos 36,97 mirando os 26,86 ou 23,29. O padrão de volume favorece a alta. O IFR sobrecomprado alerta realizações se perder 36,97.</t>
  </si>
  <si>
    <t>HASH11 está em tendência de alta pelas médias de 21 e 200 dias e vai mantendo sinal de força altista. Acima dos 54,55 pode buscar projeções nos 62,92 ou 76,47. Teria sinal de realização na perda dos 53,1 mirando os 41 ou 36,81. O padrão de volume favorece a alta. O IFR sobrecomprado alerta realizações se perder 53,1.</t>
  </si>
  <si>
    <t>CHIP11 está em tendência de alta pelas médias de 21 e 200 dias e vai mantendo sinal de força altista. Acima dos 36,49 pode buscar projeções nos 38,33 ou 41,84. Teria sinal de realização na perda dos 35,71 mirando os 32,64 ou 30,88.</t>
  </si>
  <si>
    <t>WRLD11 está em tendência de alta pelas médias de 21 e 200 dias e vai mantendo sinal de força altista. Acima dos 151,3 pode buscar projeções nos 154,02 ou 162,03. Teria sinal de realização na perda dos 150 mirando os 141,05 ou 137,04. O padrão de volume favorece a alta.</t>
  </si>
  <si>
    <t>UTLL11 está em tendência de baixa pela média de 200 dias, a parece ter completado movimento de repique de alta de curto prazo e pode estar retomando o movimento baixista. Abaixo dos 117 pode seguir em queda na direção dos suportes 109,58 ou 104,54. Teria sinal de repique altista fechando acima dos 119,01 mirando resistências em 125,86 ou 135,92.</t>
  </si>
  <si>
    <t>IBIT39 está em tendência de alta pelas médias de 21 e 200 dias e vai mantendo sinal de força altista. Acima dos 79,05 pode buscar projeções nos 90,94 ou 110,19. Teria sinal de realização na perda dos 76,68 mirando os 59,8 ou 53,85. O padrão de volume favorece a alta. O IFR sobrecomprado alerta realizações se perder 76,68.</t>
  </si>
  <si>
    <t>BOVA11 está em tendência de alta pelas médias de 21 e 200 dias e vai mantendo sinal de força altista. Acima dos 172,8 pode buscar projeções nos 177,75 ou 187,44. Teria sinal de realização na perda dos 170,82 mirando os 162,07 ou 157,22. O padrão de volume favorece a alta.</t>
  </si>
  <si>
    <t>BIVB39 está em tendência de alta pelas médias de 21 e 200 dias e vai mantendo sinal de força altista. Acima dos 100,4 pode buscar projeções nos 102,35 ou 107,74. Teria sinal de realização na perda dos 99,62 mirando os 93,62 ou 90,92.</t>
  </si>
  <si>
    <t>BACW39 está em tendência de alta pelas médias de 21 e 200 dias e vai mantendo sinal de força altista. Acima dos 83,68 pode buscar projeções nos 85,03 ou 89,04. Teria sinal de realização na perda dos 83,09 mirando os 78,53 ou 76,52. O padrão de volume favorece a alta.</t>
  </si>
  <si>
    <t>IVVB11 está em tendência de alta pelas médias de 21 e 200 dias e vai mantendo sinal de força altista. Acima dos 452,16 pode buscar projeções nos 461,49 ou 486,3. Teria sinal de realização na perda dos 447,55 mirando os 421,34 ou 408,93.</t>
  </si>
  <si>
    <t>BSLV39 apesar de estar em tendência de baixa no longo prazo pela média de 200 dias, no curto prazo está com sinal de recuperação favorecendo repiques de alta. Acima dos 108,7 pode seguir repique altista na direção resistências nos 122,51 ou 144,86. Caso perca os 105,05 teria sinal de baixa projetando de 86,35 a 79,44.</t>
  </si>
  <si>
    <t>SMAL11 apesar de estar em tendência de baixa no longo prazo pela média de 200 dias, no curto prazo está com sinal de recuperação favorecendo repiques de alta. Acima dos 105,8 pode seguir repique altista na direção resistências nos 110,2 ou 117,45. Caso perca os 104,43 teria sinal de baixa projetando de 98,46 a 94,83. O padrão de volume favorece a alta.</t>
  </si>
  <si>
    <t>BOVV11 está em tendência de alta pelas médias de 21 e 200 dias e vai mantendo sinal de força altista. Acima dos 181,18 pode buscar projeções nos 186,27 ou 196,25. Teria sinal de realização na perda dos 179,25 mirando os 170,12 ou 165,12. O padrão de volume favorece a alta.</t>
  </si>
  <si>
    <t>DIVO11 apesar de estar em tendência de baixa no longo prazo pela média de 200 dias, no curto prazo está com sinal de recuperação favorecendo repiques de alta. Acima dos 125,19 pode seguir repique altista na direção resistências nos 131,44 ou 139,57. Caso perca os 123,89 teria sinal de baixa projetando de 118,28 a 114,21.</t>
  </si>
  <si>
    <t>FIND11 está em tendência de baixa pela média de 200 dias, a parece ter completado movimento de repique de alta de curto prazo e pode estar retomando o movimento baixista. Abaixo dos 172,04 pode seguir em queda na direção dos suportes 161,06 ou 153,46. Teria sinal de repique altista fechando acima dos 173,72 mirando resistências em 185,65 ou 200,84.</t>
  </si>
  <si>
    <t>SPXR11 está em tendência de alta pelas médias de 21 e 200 dias e vai mantendo sinal de força altista. Acima dos 75,96 pode buscar projeções nos 77,2 ou 80,7. Teria sinal de realização na perda dos 75,23 mirando os 71,53 ou 69,77.</t>
  </si>
  <si>
    <t>SPXI11 está em tendência de alta pelas médias de 21 e 200 dias e vai mantendo sinal de força altista. Acima dos 54,89 pode buscar projeções nos 56,08 ou 59,06. Teria sinal de realização na perda dos 54,47 mirando os 51,25 ou 49,75. O padrão de volume favorece a alta.</t>
  </si>
  <si>
    <t>TECK11 está em tendência de alta pelas médias de 21 e 200 dias e vai mantendo sinal de força altista. Acima dos 125,25 pode buscar projeções nos 127,83 ou 138,91. Teria sinal de realização na perda dos 123,09 mirando os 109,89 ou 104,34.</t>
  </si>
  <si>
    <t>QBTC11 está em tendência de alta pelas médias de 21 e 200 dias e vai mantendo sinal de força altista. Acima dos 25,3 pode buscar projeções nos 29,1 ou 35,25. Teria sinal de realização na perda dos 24,62 mirando os 19,15 ou 17,24. O padrão de volume favorece a alta. O IFR sobrecomprado alerta realizações se perder 24,62.</t>
  </si>
  <si>
    <t>SOLH11 está em tendência de alta pelas médias de 21 e 200 dias e vai mantendo sinal de força altista. Acima dos 15,77 pode buscar projeções nos 19,21 ou 24,78. Teria sinal de realização na perda dos 14,44 mirando os 10,2 ou 8,47. O padrão de volume favorece a alta. O IFR sobrecomprado alerta realizações se perder 14,44.</t>
  </si>
  <si>
    <t>SPXU11 está em tendência de alta pelas médias de 21 e 200 dias e vai mantendo sinal de força altista. Acima dos 17,15 pode buscar projeções nos 17,55 ou 18,52. Teria sinal de realização na perda dos 17,02 mirando os 15,98 ou 15,49.</t>
  </si>
  <si>
    <t>BOVX11 está em tendência de alta pelas médias de 21 e 200 dias e vai mantendo sinal de força altista. Acima dos 18,05 pode buscar projeções nos 18,55 ou 19,55. Teria sinal de realização na perda dos 17,83 mirando os 16,92 ou 16,41.</t>
  </si>
  <si>
    <t>NASD11 está em tendência de alta pelas médias de 21 e 200 dias e vai mantendo sinal de força altista. Acima dos 21,34 pode buscar projeções nos 21,99 ou 23,46. Teria sinal de realização na perda dos 21,11 mirando os 19,61 ou 18,87. O padrão de volume favorece a alta.</t>
  </si>
  <si>
    <t>GOLD11 está em tendência de alta pelas médias de 21 e 200 dias e vai mantendo sinal de força altista. Acima dos 24,8 pode buscar projeções nos 25,19 ou 27,66. Teria sinal de realização na perda dos 24,47 mirando os 21,19 ou 19,95. O IFR sobrecomprado alerta realizações se perder 24,47.</t>
  </si>
  <si>
    <t>GOLX11 apesar de estar em tendência de baixa no longo prazo pela média de 200 dias, no curto prazo está com sinal de recuperação favorecendo repiques de alta. Acima dos 54,93 pode seguir repique altista na direção resistências nos 56 ou 61,56. Caso perca os 54,27 teria sinal de baixa projetando de 47 a 44,21. O padrão de volume favorece a alta. O IFR sobrecomprado alerta realizações se perder 54,27.</t>
  </si>
  <si>
    <t>SPXH11 apesar de estar em tendência de baixa no longo prazo pela média de 200 dias, no curto prazo está com sinal de recuperação favorecendo repiques de alta. Acima dos 74,94 pode seguir repique altista na direção resistências nos 86,92 ou 106,31. Caso perca os 55,55 teria sinal de baixa projetando de 49,55 a 43,56. O padrão de volume favorece a alta.</t>
  </si>
  <si>
    <t>UTEC11 está em tendência de alta pelas médias de 21 e 200 dias e vai mantendo sinal de força altista. Acima dos 29,83 pode buscar projeções nos 30,59 ou 32,79. Teria sinal de realização na perda dos 29,14 mirando os 27,02 ou 25,91. O padrão de volume favorece a alta.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</si>
</sst>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C17" sqref="C17:R279"/>
    </sheetView>
  </sheetViews>
  <sheetFormatPr defaultColWidth="8.88671875" defaultRowHeight="15" customHeight="1" x14ac:dyDescent="0.3"/>
  <cols>
    <col min="2" max="2" width="1.44140625" style="1" customWidth="1"/>
    <col min="3" max="3" width="13.6640625" style="1" customWidth="1"/>
    <col min="4" max="4" width="8.44140625" style="1" bestFit="1" customWidth="1"/>
    <col min="5" max="5" width="6.5546875" style="1" customWidth="1"/>
    <col min="6" max="6" width="6.33203125" style="1" customWidth="1"/>
    <col min="7" max="8" width="6.5546875" style="1" bestFit="1" customWidth="1"/>
    <col min="9" max="9" width="1.5546875" style="1" customWidth="1"/>
    <col min="10" max="10" width="6.6640625" style="1" customWidth="1"/>
    <col min="11" max="11" width="7.5546875" style="1" bestFit="1" customWidth="1"/>
    <col min="12" max="12" width="7.5546875" style="1" customWidth="1"/>
    <col min="13" max="13" width="1.109375" style="1" customWidth="1"/>
    <col min="14" max="14" width="6.6640625" style="1" customWidth="1"/>
    <col min="15" max="15" width="11.44140625" style="18" bestFit="1" customWidth="1"/>
    <col min="16" max="16" width="8.109375" style="18" bestFit="1" customWidth="1"/>
    <col min="17" max="17" width="7.44140625" style="1" customWidth="1"/>
    <col min="18" max="18" width="55.88671875" style="1" customWidth="1"/>
    <col min="19" max="19" width="2.33203125" style="1" customWidth="1"/>
    <col min="20" max="260" width="8.88671875" style="1" customWidth="1"/>
  </cols>
  <sheetData>
    <row r="1" spans="2:28" ht="15" customHeight="1" x14ac:dyDescent="0.3">
      <c r="B1" s="2"/>
      <c r="C1" s="26"/>
      <c r="D1" s="27"/>
      <c r="E1" s="27"/>
      <c r="F1" s="27"/>
      <c r="G1" s="27"/>
      <c r="H1" s="27"/>
      <c r="I1" s="27"/>
      <c r="J1" s="27"/>
      <c r="K1" s="27"/>
      <c r="L1" s="27"/>
      <c r="M1" s="27"/>
      <c r="N1" s="27"/>
      <c r="O1" s="28"/>
      <c r="P1" s="53"/>
      <c r="Q1" s="27"/>
      <c r="R1" s="29"/>
      <c r="S1" s="25"/>
    </row>
    <row r="2" spans="2:28" ht="15" customHeight="1" x14ac:dyDescent="0.3">
      <c r="B2" s="3"/>
      <c r="C2" s="26"/>
      <c r="D2" s="27"/>
      <c r="E2" s="27"/>
      <c r="F2" s="27"/>
      <c r="G2" s="27"/>
      <c r="H2" s="27"/>
      <c r="I2" s="27"/>
      <c r="J2" s="27"/>
      <c r="K2" s="27"/>
      <c r="L2" s="27"/>
      <c r="M2" s="27"/>
      <c r="N2" s="27"/>
      <c r="O2" s="28"/>
      <c r="P2" s="53"/>
      <c r="Q2" s="27"/>
      <c r="R2" s="29"/>
      <c r="S2" s="20"/>
    </row>
    <row r="3" spans="2:28" ht="15" customHeight="1" x14ac:dyDescent="0.3">
      <c r="B3" s="3"/>
      <c r="C3" s="26"/>
      <c r="D3" s="27"/>
      <c r="E3" s="27"/>
      <c r="F3" s="27"/>
      <c r="G3" s="27"/>
      <c r="H3" s="27"/>
      <c r="I3" s="27"/>
      <c r="J3" s="27"/>
      <c r="K3" s="27"/>
      <c r="L3" s="27"/>
      <c r="M3" s="27"/>
      <c r="N3" s="27"/>
      <c r="O3" s="28"/>
      <c r="P3" s="53"/>
      <c r="Q3" s="27"/>
      <c r="R3" s="29"/>
      <c r="S3" s="20"/>
      <c r="W3" s="50">
        <f>W7-W10</f>
        <v>160</v>
      </c>
      <c r="X3" s="50">
        <f>X7-X10</f>
        <v>61</v>
      </c>
      <c r="Y3" s="51">
        <f>W3/(X3+W3)</f>
        <v>0.72398190045248867</v>
      </c>
      <c r="Z3" s="35" t="s">
        <v>11</v>
      </c>
    </row>
    <row r="4" spans="2:28" ht="15" customHeight="1" x14ac:dyDescent="0.3">
      <c r="B4" s="3"/>
      <c r="C4" s="26"/>
      <c r="D4" s="27"/>
      <c r="E4" s="27"/>
      <c r="F4" s="27"/>
      <c r="G4" s="27"/>
      <c r="H4" s="27"/>
      <c r="I4" s="27"/>
      <c r="J4" s="27"/>
      <c r="K4" s="27"/>
      <c r="L4" s="27"/>
      <c r="M4" s="27"/>
      <c r="N4" s="27"/>
      <c r="O4" s="28"/>
      <c r="P4" s="53"/>
      <c r="Q4" s="27"/>
      <c r="R4" s="29"/>
      <c r="S4" s="20"/>
      <c r="Y4" s="52">
        <f>U10</f>
        <v>0.63157894736842102</v>
      </c>
      <c r="Z4" s="35" t="s">
        <v>16</v>
      </c>
    </row>
    <row r="5" spans="2:28" ht="15" customHeight="1" x14ac:dyDescent="0.3">
      <c r="B5" s="3"/>
      <c r="C5" s="26"/>
      <c r="D5" s="27"/>
      <c r="E5" s="27"/>
      <c r="F5" s="27"/>
      <c r="G5" s="27"/>
      <c r="H5" s="27"/>
      <c r="I5" s="27"/>
      <c r="J5" s="27"/>
      <c r="K5" s="27"/>
      <c r="L5" s="27"/>
      <c r="M5" s="27"/>
      <c r="N5" s="27"/>
      <c r="O5" s="28"/>
      <c r="P5" s="53"/>
      <c r="Q5" s="27"/>
      <c r="R5" s="29"/>
      <c r="S5" s="20"/>
    </row>
    <row r="6" spans="2:28" ht="15" customHeight="1" x14ac:dyDescent="0.3">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3">
      <c r="B7" s="3"/>
      <c r="C7" s="26"/>
      <c r="D7" s="27"/>
      <c r="E7" s="27"/>
      <c r="F7" s="27"/>
      <c r="G7" s="27"/>
      <c r="H7" s="27"/>
      <c r="I7" s="27"/>
      <c r="J7" s="27"/>
      <c r="K7" s="27"/>
      <c r="L7" s="27"/>
      <c r="M7" s="27"/>
      <c r="N7" s="27"/>
      <c r="O7" s="28"/>
      <c r="P7" s="53"/>
      <c r="Q7" s="27"/>
      <c r="R7" s="29"/>
      <c r="S7" s="20"/>
      <c r="V7" s="32"/>
      <c r="W7" s="33">
        <f>COUNTIF($Q$17:$Q$352,"ALTA")</f>
        <v>184</v>
      </c>
      <c r="X7" s="33">
        <f>COUNTIF($Q$17:$Q$352,"Baixa")</f>
        <v>75</v>
      </c>
      <c r="Y7" s="33"/>
      <c r="Z7" s="33">
        <f>W7+X7</f>
        <v>259</v>
      </c>
    </row>
    <row r="8" spans="2:28" ht="15" customHeight="1" x14ac:dyDescent="0.3">
      <c r="B8" s="3"/>
      <c r="C8" s="26"/>
      <c r="D8" s="27"/>
      <c r="E8" s="27"/>
      <c r="F8" s="27"/>
      <c r="G8" s="27"/>
      <c r="H8" s="27"/>
      <c r="I8" s="27"/>
      <c r="J8" s="27"/>
      <c r="K8" s="27"/>
      <c r="L8" s="27"/>
      <c r="M8" s="27"/>
      <c r="N8" s="27"/>
      <c r="O8" s="28"/>
      <c r="P8" s="53"/>
      <c r="Q8" s="27"/>
      <c r="R8" s="29"/>
      <c r="S8" s="20"/>
      <c r="W8" s="34">
        <f>W7/Z7</f>
        <v>0.71042471042471045</v>
      </c>
      <c r="X8" s="34">
        <f>X7/Z7</f>
        <v>0.28957528957528955</v>
      </c>
      <c r="Y8" s="33"/>
      <c r="Z8" s="33"/>
    </row>
    <row r="9" spans="2:28" ht="15" customHeight="1" x14ac:dyDescent="0.3">
      <c r="B9" s="3"/>
      <c r="C9" s="26"/>
      <c r="D9" s="27"/>
      <c r="E9" s="27"/>
      <c r="F9" s="27"/>
      <c r="G9" s="27"/>
      <c r="H9" s="27"/>
      <c r="I9" s="27"/>
      <c r="J9" s="27"/>
      <c r="K9" s="27"/>
      <c r="L9" s="27"/>
      <c r="M9" s="27"/>
      <c r="N9" s="27"/>
      <c r="O9" s="28"/>
      <c r="P9" s="53"/>
      <c r="Q9" s="27"/>
      <c r="R9" s="29"/>
      <c r="S9" s="20"/>
      <c r="U9" s="43">
        <f>COUNTIF(D17:D352,"*34*")</f>
        <v>38</v>
      </c>
      <c r="V9" s="49" t="s">
        <v>14</v>
      </c>
      <c r="W9" s="45">
        <f>SUMIF(D17:D352,"=*34*",E17:E352)/U9</f>
        <v>5.8684210526315788</v>
      </c>
      <c r="X9" s="43"/>
      <c r="Y9" s="18"/>
      <c r="Z9" s="18"/>
    </row>
    <row r="10" spans="2:28" ht="15" customHeight="1" x14ac:dyDescent="0.3">
      <c r="B10" s="3"/>
      <c r="C10" s="26"/>
      <c r="D10" s="27"/>
      <c r="E10" s="27"/>
      <c r="F10" s="27"/>
      <c r="G10" s="27"/>
      <c r="H10" s="27"/>
      <c r="I10" s="27"/>
      <c r="J10" s="27"/>
      <c r="K10" s="27"/>
      <c r="L10" s="27"/>
      <c r="M10" s="27"/>
      <c r="N10" s="27"/>
      <c r="O10" s="28"/>
      <c r="P10" s="53"/>
      <c r="Q10" s="27"/>
      <c r="R10" s="29"/>
      <c r="S10" s="20"/>
      <c r="U10" s="46">
        <f>W10/U9</f>
        <v>0.63157894736842102</v>
      </c>
      <c r="V10" s="44" t="s">
        <v>9</v>
      </c>
      <c r="W10" s="47">
        <f>COUNTIFS(D17:D352,"=*34*",Q17:Q352,"Alta")</f>
        <v>24</v>
      </c>
      <c r="X10" s="48">
        <f>U9-W10</f>
        <v>14</v>
      </c>
    </row>
    <row r="11" spans="2:28" ht="31.5" customHeight="1" x14ac:dyDescent="0.3">
      <c r="B11" s="3"/>
      <c r="C11" s="62" t="s">
        <v>2</v>
      </c>
      <c r="D11" s="62"/>
      <c r="E11" s="62"/>
      <c r="F11" s="62"/>
      <c r="G11" s="62"/>
      <c r="H11" s="62"/>
      <c r="I11" s="62"/>
      <c r="J11" s="62"/>
      <c r="K11" s="62"/>
      <c r="L11" s="62"/>
      <c r="M11" s="62"/>
      <c r="N11" s="62"/>
      <c r="O11" s="62"/>
      <c r="P11" s="62"/>
      <c r="Q11" s="62"/>
      <c r="R11" s="63"/>
      <c r="S11" s="4"/>
    </row>
    <row r="12" spans="2:28" ht="136.5" customHeight="1" x14ac:dyDescent="0.3">
      <c r="B12" s="3"/>
      <c r="C12" s="64" t="s">
        <v>23</v>
      </c>
      <c r="D12" s="65"/>
      <c r="E12" s="65"/>
      <c r="F12" s="65"/>
      <c r="G12" s="65"/>
      <c r="H12" s="65"/>
      <c r="I12" s="65"/>
      <c r="J12" s="65"/>
      <c r="K12" s="65"/>
      <c r="L12" s="65"/>
      <c r="M12" s="65"/>
      <c r="N12" s="65"/>
      <c r="O12" s="65"/>
      <c r="P12" s="65"/>
      <c r="Q12" s="65"/>
      <c r="R12" s="66"/>
      <c r="S12" s="20"/>
    </row>
    <row r="13" spans="2:28" ht="15" customHeight="1" x14ac:dyDescent="0.3">
      <c r="B13" s="3"/>
      <c r="C13" s="39"/>
      <c r="D13" s="40"/>
      <c r="E13" s="40"/>
      <c r="F13" s="40"/>
      <c r="G13" s="40"/>
      <c r="H13" s="40"/>
      <c r="I13" s="40"/>
      <c r="J13" s="40"/>
      <c r="K13" s="40"/>
      <c r="L13" s="40"/>
      <c r="M13" s="40"/>
      <c r="N13" s="40"/>
      <c r="O13" s="40"/>
      <c r="P13" s="40"/>
      <c r="Q13" s="41"/>
      <c r="R13" s="42"/>
      <c r="S13" s="20"/>
    </row>
    <row r="14" spans="2:28" ht="15" customHeight="1" x14ac:dyDescent="0.3">
      <c r="B14" s="3"/>
      <c r="C14" s="39"/>
      <c r="D14" s="40"/>
      <c r="E14" s="40"/>
      <c r="F14" s="40"/>
      <c r="G14" s="40"/>
      <c r="H14" s="40"/>
      <c r="I14" s="40"/>
      <c r="J14" s="40"/>
      <c r="K14" s="40"/>
      <c r="L14" s="40"/>
      <c r="M14" s="40"/>
      <c r="N14" s="40"/>
      <c r="O14" s="40"/>
      <c r="P14" s="40"/>
      <c r="Q14" s="41"/>
      <c r="R14" s="42"/>
      <c r="S14" s="20"/>
    </row>
    <row r="15" spans="2:28" ht="38.4" customHeight="1" x14ac:dyDescent="0.3">
      <c r="B15" s="3"/>
      <c r="C15" s="21"/>
      <c r="D15" s="30" t="s">
        <v>7</v>
      </c>
      <c r="E15" s="22"/>
      <c r="F15" s="22"/>
      <c r="G15" s="22"/>
      <c r="H15" s="22"/>
      <c r="I15" s="22"/>
      <c r="J15" s="22" t="s">
        <v>3</v>
      </c>
      <c r="K15" s="22"/>
      <c r="L15" s="22"/>
      <c r="M15" s="22"/>
      <c r="N15" s="22"/>
      <c r="O15" s="23"/>
      <c r="P15" s="23"/>
      <c r="Q15" s="22"/>
      <c r="R15" s="24">
        <v>46262</v>
      </c>
      <c r="S15" s="20"/>
      <c r="V15" s="1" t="s">
        <v>15</v>
      </c>
    </row>
    <row r="16" spans="2:28" ht="25.2" customHeight="1" x14ac:dyDescent="0.3">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e vai mantendo sinal de força altista. Acima dos 19,61 pode buscar projeções nos 22,31 ou 26,69. Teria sinal de realização na perda dos 18,39 mirando os 15,23 ou 13,87.</v>
      </c>
    </row>
    <row r="17" spans="2:260" s="12" customFormat="1" ht="65.099999999999994" customHeight="1" x14ac:dyDescent="0.3">
      <c r="B17" s="3"/>
      <c r="C17" s="9" t="s">
        <v>24</v>
      </c>
      <c r="D17" s="16" t="s">
        <v>25</v>
      </c>
      <c r="E17" s="16">
        <v>5</v>
      </c>
      <c r="F17" s="15">
        <v>11.1</v>
      </c>
      <c r="G17" s="15">
        <v>8.67</v>
      </c>
      <c r="H17" s="15">
        <v>6.25</v>
      </c>
      <c r="I17" s="14"/>
      <c r="J17" s="15">
        <v>17.45</v>
      </c>
      <c r="K17" s="15">
        <v>22.29</v>
      </c>
      <c r="L17" s="15">
        <v>30.13</v>
      </c>
      <c r="M17" s="54"/>
      <c r="N17" s="15">
        <v>47.601573397000003</v>
      </c>
      <c r="O17" s="15">
        <v>34.027972087000002</v>
      </c>
      <c r="P17" s="15" t="s">
        <v>26</v>
      </c>
      <c r="Q17" s="16" t="s">
        <v>29</v>
      </c>
      <c r="R17" s="37" t="s">
        <v>536</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3">
      <c r="B18" s="3"/>
      <c r="C18" s="19" t="s">
        <v>27</v>
      </c>
      <c r="D18" s="17" t="s">
        <v>28</v>
      </c>
      <c r="E18" s="17">
        <v>3</v>
      </c>
      <c r="F18" s="14">
        <v>22.93</v>
      </c>
      <c r="G18" s="14">
        <v>22.02</v>
      </c>
      <c r="H18" s="14">
        <v>21.11</v>
      </c>
      <c r="I18" s="14"/>
      <c r="J18" s="14">
        <v>23.19</v>
      </c>
      <c r="K18" s="14">
        <v>25</v>
      </c>
      <c r="L18" s="14">
        <v>27.95</v>
      </c>
      <c r="M18" s="54"/>
      <c r="N18" s="14">
        <v>53.211224948000002</v>
      </c>
      <c r="O18" s="31">
        <v>11.062111173</v>
      </c>
      <c r="P18" s="31" t="s">
        <v>26</v>
      </c>
      <c r="Q18" s="17" t="s">
        <v>26</v>
      </c>
      <c r="R18" s="38" t="s">
        <v>537</v>
      </c>
      <c r="S18" s="10"/>
      <c r="T18" s="11"/>
      <c r="U18" s="11"/>
      <c r="V18" s="11"/>
      <c r="W18" s="36">
        <f>SUM(E17:E352)/X18</f>
        <v>5.4486692015209126</v>
      </c>
      <c r="X18" s="11">
        <f>COUNT(E17:E352)</f>
        <v>263</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3">
      <c r="B19" s="3"/>
      <c r="C19" s="9" t="s">
        <v>454</v>
      </c>
      <c r="D19" s="16" t="s">
        <v>30</v>
      </c>
      <c r="E19" s="16">
        <v>3</v>
      </c>
      <c r="F19" s="15">
        <v>303.73</v>
      </c>
      <c r="G19" s="15">
        <v>246.64</v>
      </c>
      <c r="H19" s="15">
        <v>189.56</v>
      </c>
      <c r="I19" s="14"/>
      <c r="J19" s="15">
        <v>313.10000000000002</v>
      </c>
      <c r="K19" s="15">
        <v>427.26</v>
      </c>
      <c r="L19" s="15">
        <v>611.99</v>
      </c>
      <c r="M19" s="54"/>
      <c r="N19" s="15">
        <v>46.842540991</v>
      </c>
      <c r="O19" s="15">
        <v>21.371269329</v>
      </c>
      <c r="P19" s="15" t="s">
        <v>29</v>
      </c>
      <c r="Q19" s="16" t="s">
        <v>26</v>
      </c>
      <c r="R19" s="37" t="s">
        <v>538</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3">
      <c r="B20" s="3"/>
      <c r="C20" s="19" t="s">
        <v>31</v>
      </c>
      <c r="D20" s="17" t="s">
        <v>32</v>
      </c>
      <c r="E20" s="17">
        <v>0</v>
      </c>
      <c r="F20" s="14">
        <v>21.26</v>
      </c>
      <c r="G20" s="14">
        <v>18.46</v>
      </c>
      <c r="H20" s="14">
        <v>15.66</v>
      </c>
      <c r="I20" s="14"/>
      <c r="J20" s="14">
        <v>21.83</v>
      </c>
      <c r="K20" s="14">
        <v>27.42</v>
      </c>
      <c r="L20" s="14">
        <v>36.479999999999997</v>
      </c>
      <c r="M20" s="54"/>
      <c r="N20" s="14">
        <v>34.494749743</v>
      </c>
      <c r="O20" s="31">
        <v>10.089878946999999</v>
      </c>
      <c r="P20" s="31" t="s">
        <v>26</v>
      </c>
      <c r="Q20" s="17" t="s">
        <v>26</v>
      </c>
      <c r="R20" s="38" t="s">
        <v>539</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3">
      <c r="B21" s="3"/>
      <c r="C21" s="9" t="s">
        <v>466</v>
      </c>
      <c r="D21" s="16" t="s">
        <v>467</v>
      </c>
      <c r="E21" s="16">
        <v>4</v>
      </c>
      <c r="F21" s="15">
        <v>5.09</v>
      </c>
      <c r="G21" s="15">
        <v>4.3600000000000003</v>
      </c>
      <c r="H21" s="15">
        <v>3.63</v>
      </c>
      <c r="I21" s="14"/>
      <c r="J21" s="15">
        <v>6.78</v>
      </c>
      <c r="K21" s="15">
        <v>8.23</v>
      </c>
      <c r="L21" s="15">
        <v>10.59</v>
      </c>
      <c r="M21" s="54"/>
      <c r="N21" s="15">
        <v>60.532659396</v>
      </c>
      <c r="O21" s="15">
        <v>2.1794931304</v>
      </c>
      <c r="P21" s="15" t="s">
        <v>26</v>
      </c>
      <c r="Q21" s="16" t="s">
        <v>29</v>
      </c>
      <c r="R21" s="37" t="s">
        <v>540</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3">
      <c r="B22" s="3"/>
      <c r="C22" s="19" t="s">
        <v>33</v>
      </c>
      <c r="D22" s="17" t="s">
        <v>34</v>
      </c>
      <c r="E22" s="17">
        <v>4</v>
      </c>
      <c r="F22" s="14">
        <v>26.18</v>
      </c>
      <c r="G22" s="14">
        <v>24.42</v>
      </c>
      <c r="H22" s="14">
        <v>22.67</v>
      </c>
      <c r="I22" s="14"/>
      <c r="J22" s="14">
        <v>30.58</v>
      </c>
      <c r="K22" s="14">
        <v>34.08</v>
      </c>
      <c r="L22" s="14">
        <v>39.74</v>
      </c>
      <c r="M22" s="54"/>
      <c r="N22" s="14">
        <v>52.634145128</v>
      </c>
      <c r="O22" s="31">
        <v>105.62051173</v>
      </c>
      <c r="P22" s="31" t="s">
        <v>26</v>
      </c>
      <c r="Q22" s="17" t="s">
        <v>29</v>
      </c>
      <c r="R22" s="38" t="s">
        <v>541</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3">
      <c r="B23" s="3"/>
      <c r="C23" s="9" t="s">
        <v>35</v>
      </c>
      <c r="D23" s="16" t="s">
        <v>36</v>
      </c>
      <c r="E23" s="16">
        <v>10</v>
      </c>
      <c r="F23" s="15">
        <v>13.51</v>
      </c>
      <c r="G23" s="15">
        <v>12.35</v>
      </c>
      <c r="H23" s="15">
        <v>11.2</v>
      </c>
      <c r="I23" s="14"/>
      <c r="J23" s="15">
        <v>14.53</v>
      </c>
      <c r="K23" s="15">
        <v>16.829999999999998</v>
      </c>
      <c r="L23" s="15">
        <v>20.56</v>
      </c>
      <c r="M23" s="54"/>
      <c r="N23" s="15">
        <v>76.506522984</v>
      </c>
      <c r="O23" s="15">
        <v>21.811740913000001</v>
      </c>
      <c r="P23" s="15" t="s">
        <v>29</v>
      </c>
      <c r="Q23" s="16" t="s">
        <v>29</v>
      </c>
      <c r="R23" s="37" t="s">
        <v>542</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3">
      <c r="B24" s="3"/>
      <c r="C24" s="19" t="s">
        <v>37</v>
      </c>
      <c r="D24" s="17" t="s">
        <v>38</v>
      </c>
      <c r="E24" s="17">
        <v>3</v>
      </c>
      <c r="F24" s="14">
        <v>145.4</v>
      </c>
      <c r="G24" s="14">
        <v>133.91</v>
      </c>
      <c r="H24" s="14">
        <v>122.42</v>
      </c>
      <c r="I24" s="14"/>
      <c r="J24" s="14">
        <v>147.22999999999999</v>
      </c>
      <c r="K24" s="14">
        <v>170.2</v>
      </c>
      <c r="L24" s="14">
        <v>207.38</v>
      </c>
      <c r="M24" s="54"/>
      <c r="N24" s="14">
        <v>42.762521919000001</v>
      </c>
      <c r="O24" s="31">
        <v>37.413371003999998</v>
      </c>
      <c r="P24" s="31" t="s">
        <v>29</v>
      </c>
      <c r="Q24" s="17" t="s">
        <v>26</v>
      </c>
      <c r="R24" s="38" t="s">
        <v>543</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3">
      <c r="B25" s="3"/>
      <c r="C25" s="9" t="s">
        <v>39</v>
      </c>
      <c r="D25" s="16" t="s">
        <v>40</v>
      </c>
      <c r="E25" s="16">
        <v>4</v>
      </c>
      <c r="F25" s="15">
        <v>32.42</v>
      </c>
      <c r="G25" s="15">
        <v>30.94</v>
      </c>
      <c r="H25" s="15">
        <v>29.47</v>
      </c>
      <c r="I25" s="14"/>
      <c r="J25" s="15">
        <v>35.369999999999997</v>
      </c>
      <c r="K25" s="15">
        <v>38.31</v>
      </c>
      <c r="L25" s="15">
        <v>43.09</v>
      </c>
      <c r="M25" s="54"/>
      <c r="N25" s="15">
        <v>58.863009845999997</v>
      </c>
      <c r="O25" s="15">
        <v>35.044078913</v>
      </c>
      <c r="P25" s="15" t="s">
        <v>26</v>
      </c>
      <c r="Q25" s="16" t="s">
        <v>29</v>
      </c>
      <c r="R25" s="37" t="s">
        <v>544</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3">
      <c r="B26" s="3"/>
      <c r="C26" s="19" t="s">
        <v>41</v>
      </c>
      <c r="D26" s="17" t="s">
        <v>42</v>
      </c>
      <c r="E26" s="17">
        <v>3</v>
      </c>
      <c r="F26" s="14">
        <v>65.92</v>
      </c>
      <c r="G26" s="14">
        <v>61.33</v>
      </c>
      <c r="H26" s="14">
        <v>56.74</v>
      </c>
      <c r="I26" s="14"/>
      <c r="J26" s="14">
        <v>67.13</v>
      </c>
      <c r="K26" s="14">
        <v>76.3</v>
      </c>
      <c r="L26" s="14">
        <v>91.14</v>
      </c>
      <c r="M26" s="54"/>
      <c r="N26" s="14">
        <v>41.276951081</v>
      </c>
      <c r="O26" s="31">
        <v>57.114268842999998</v>
      </c>
      <c r="P26" s="31" t="s">
        <v>29</v>
      </c>
      <c r="Q26" s="17" t="s">
        <v>26</v>
      </c>
      <c r="R26" s="38" t="s">
        <v>545</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3">
      <c r="B27" s="3"/>
      <c r="C27" s="9" t="s">
        <v>43</v>
      </c>
      <c r="D27" s="16" t="s">
        <v>44</v>
      </c>
      <c r="E27" s="16">
        <v>4</v>
      </c>
      <c r="F27" s="15">
        <v>14.98</v>
      </c>
      <c r="G27" s="15">
        <v>14.14</v>
      </c>
      <c r="H27" s="15">
        <v>13.3</v>
      </c>
      <c r="I27" s="14"/>
      <c r="J27" s="15">
        <v>15.19</v>
      </c>
      <c r="K27" s="15">
        <v>16.86</v>
      </c>
      <c r="L27" s="15">
        <v>19.57</v>
      </c>
      <c r="M27" s="54"/>
      <c r="N27" s="15">
        <v>46.210355292000003</v>
      </c>
      <c r="O27" s="15">
        <v>466.14130570000003</v>
      </c>
      <c r="P27" s="15" t="s">
        <v>29</v>
      </c>
      <c r="Q27" s="16" t="s">
        <v>26</v>
      </c>
      <c r="R27" s="37" t="s">
        <v>546</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3">
      <c r="B28" s="3"/>
      <c r="C28" s="19" t="s">
        <v>45</v>
      </c>
      <c r="D28" s="17" t="s">
        <v>46</v>
      </c>
      <c r="E28" s="17">
        <v>6</v>
      </c>
      <c r="F28" s="14">
        <v>4.79</v>
      </c>
      <c r="G28" s="14">
        <v>3.91</v>
      </c>
      <c r="H28" s="14">
        <v>3.03</v>
      </c>
      <c r="I28" s="14"/>
      <c r="J28" s="14">
        <v>6.21</v>
      </c>
      <c r="K28" s="14">
        <v>7.96</v>
      </c>
      <c r="L28" s="14">
        <v>10.8</v>
      </c>
      <c r="M28" s="54"/>
      <c r="N28" s="14">
        <v>74.499867851999994</v>
      </c>
      <c r="O28" s="31">
        <v>6.5484572608999994</v>
      </c>
      <c r="P28" s="31" t="s">
        <v>26</v>
      </c>
      <c r="Q28" s="17" t="s">
        <v>29</v>
      </c>
      <c r="R28" s="38" t="s">
        <v>547</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3">
      <c r="B29" s="3"/>
      <c r="C29" s="9" t="s">
        <v>47</v>
      </c>
      <c r="D29" s="16" t="s">
        <v>48</v>
      </c>
      <c r="E29" s="16">
        <v>7</v>
      </c>
      <c r="F29" s="15">
        <v>2.7</v>
      </c>
      <c r="G29" s="15">
        <v>1.97</v>
      </c>
      <c r="H29" s="15">
        <v>1.24</v>
      </c>
      <c r="I29" s="14"/>
      <c r="J29" s="15">
        <v>4.28</v>
      </c>
      <c r="K29" s="15">
        <v>5.73</v>
      </c>
      <c r="L29" s="15">
        <v>8.09</v>
      </c>
      <c r="M29" s="54"/>
      <c r="N29" s="15">
        <v>77.919382936999995</v>
      </c>
      <c r="O29" s="15">
        <v>21.694067522000001</v>
      </c>
      <c r="P29" s="15" t="s">
        <v>26</v>
      </c>
      <c r="Q29" s="16" t="s">
        <v>29</v>
      </c>
      <c r="R29" s="37" t="s">
        <v>548</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3">
      <c r="B30" s="3"/>
      <c r="C30" s="19" t="s">
        <v>49</v>
      </c>
      <c r="D30" s="17" t="s">
        <v>50</v>
      </c>
      <c r="E30" s="17">
        <v>9</v>
      </c>
      <c r="F30" s="14">
        <v>79.77</v>
      </c>
      <c r="G30" s="14">
        <v>72.91</v>
      </c>
      <c r="H30" s="14">
        <v>66.05</v>
      </c>
      <c r="I30" s="14"/>
      <c r="J30" s="14">
        <v>87.99</v>
      </c>
      <c r="K30" s="14">
        <v>101.7</v>
      </c>
      <c r="L30" s="14">
        <v>123.9</v>
      </c>
      <c r="M30" s="54"/>
      <c r="N30" s="14">
        <v>57.455474858000002</v>
      </c>
      <c r="O30" s="31">
        <v>28.167217951999998</v>
      </c>
      <c r="P30" s="31" t="s">
        <v>29</v>
      </c>
      <c r="Q30" s="17" t="s">
        <v>29</v>
      </c>
      <c r="R30" s="38" t="s">
        <v>549</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3">
      <c r="B31" s="3"/>
      <c r="C31" s="9" t="s">
        <v>51</v>
      </c>
      <c r="D31" s="16" t="s">
        <v>52</v>
      </c>
      <c r="E31" s="16">
        <v>4</v>
      </c>
      <c r="F31" s="15">
        <v>3.62</v>
      </c>
      <c r="G31" s="15">
        <v>2.68</v>
      </c>
      <c r="H31" s="15">
        <v>1.74</v>
      </c>
      <c r="I31" s="14"/>
      <c r="J31" s="15">
        <v>5.69</v>
      </c>
      <c r="K31" s="15">
        <v>7.56</v>
      </c>
      <c r="L31" s="15">
        <v>10.59</v>
      </c>
      <c r="M31" s="54"/>
      <c r="N31" s="15">
        <v>68.711215499999994</v>
      </c>
      <c r="O31" s="15">
        <v>3.7490138261000001</v>
      </c>
      <c r="P31" s="15" t="s">
        <v>26</v>
      </c>
      <c r="Q31" s="16" t="s">
        <v>29</v>
      </c>
      <c r="R31" s="37" t="s">
        <v>550</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3">
      <c r="B32" s="3"/>
      <c r="C32" s="19" t="s">
        <v>53</v>
      </c>
      <c r="D32" s="17" t="s">
        <v>54</v>
      </c>
      <c r="E32" s="17">
        <v>1</v>
      </c>
      <c r="F32" s="14">
        <v>8.15</v>
      </c>
      <c r="G32" s="14">
        <v>7.44</v>
      </c>
      <c r="H32" s="14">
        <v>6.74</v>
      </c>
      <c r="I32" s="14"/>
      <c r="J32" s="14">
        <v>8.4499999999999993</v>
      </c>
      <c r="K32" s="14">
        <v>9.85</v>
      </c>
      <c r="L32" s="14">
        <v>12.12</v>
      </c>
      <c r="M32" s="54"/>
      <c r="N32" s="14">
        <v>47.689273991</v>
      </c>
      <c r="O32" s="31">
        <v>86.520944696000001</v>
      </c>
      <c r="P32" s="31" t="s">
        <v>26</v>
      </c>
      <c r="Q32" s="17" t="s">
        <v>26</v>
      </c>
      <c r="R32" s="38" t="s">
        <v>551</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3">
      <c r="B33" s="3"/>
      <c r="C33" s="9" t="s">
        <v>55</v>
      </c>
      <c r="D33" s="16" t="s">
        <v>56</v>
      </c>
      <c r="E33" s="16">
        <v>7</v>
      </c>
      <c r="F33" s="15">
        <v>151.5</v>
      </c>
      <c r="G33" s="15">
        <v>128.36000000000001</v>
      </c>
      <c r="H33" s="15">
        <v>105.22</v>
      </c>
      <c r="I33" s="14"/>
      <c r="J33" s="15">
        <v>156.66</v>
      </c>
      <c r="K33" s="15">
        <v>202.93</v>
      </c>
      <c r="L33" s="15">
        <v>277.8</v>
      </c>
      <c r="M33" s="54"/>
      <c r="N33" s="15">
        <v>80.942494608000004</v>
      </c>
      <c r="O33" s="15">
        <v>122.75541938000001</v>
      </c>
      <c r="P33" s="15" t="s">
        <v>29</v>
      </c>
      <c r="Q33" s="16" t="s">
        <v>29</v>
      </c>
      <c r="R33" s="37" t="s">
        <v>552</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3">
      <c r="B34" s="3"/>
      <c r="C34" s="19" t="s">
        <v>57</v>
      </c>
      <c r="D34" s="17" t="s">
        <v>58</v>
      </c>
      <c r="E34" s="17">
        <v>7</v>
      </c>
      <c r="F34" s="14">
        <v>10.82</v>
      </c>
      <c r="G34" s="14">
        <v>9.4700000000000006</v>
      </c>
      <c r="H34" s="14">
        <v>8.1300000000000008</v>
      </c>
      <c r="I34" s="14"/>
      <c r="J34" s="14">
        <v>14.32</v>
      </c>
      <c r="K34" s="14">
        <v>17</v>
      </c>
      <c r="L34" s="14">
        <v>21.34</v>
      </c>
      <c r="M34" s="54"/>
      <c r="N34" s="14">
        <v>62.425188345999999</v>
      </c>
      <c r="O34" s="31">
        <v>36.678626608999998</v>
      </c>
      <c r="P34" s="31" t="s">
        <v>26</v>
      </c>
      <c r="Q34" s="17" t="s">
        <v>29</v>
      </c>
      <c r="R34" s="38" t="s">
        <v>553</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3">
      <c r="B35" s="3"/>
      <c r="C35" s="9" t="s">
        <v>59</v>
      </c>
      <c r="D35" s="16" t="s">
        <v>60</v>
      </c>
      <c r="E35" s="16">
        <v>4</v>
      </c>
      <c r="F35" s="15">
        <v>52.6</v>
      </c>
      <c r="G35" s="15">
        <v>47.94</v>
      </c>
      <c r="H35" s="15">
        <v>43.29</v>
      </c>
      <c r="I35" s="14"/>
      <c r="J35" s="15">
        <v>63.69</v>
      </c>
      <c r="K35" s="15">
        <v>72.989999999999995</v>
      </c>
      <c r="L35" s="15">
        <v>88.04</v>
      </c>
      <c r="M35" s="54"/>
      <c r="N35" s="15">
        <v>56.422276226999998</v>
      </c>
      <c r="O35" s="15">
        <v>651.98161430000005</v>
      </c>
      <c r="P35" s="15" t="s">
        <v>26</v>
      </c>
      <c r="Q35" s="16" t="s">
        <v>29</v>
      </c>
      <c r="R35" s="37" t="s">
        <v>554</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3">
      <c r="B36" s="3"/>
      <c r="C36" s="19" t="s">
        <v>59</v>
      </c>
      <c r="D36" s="17" t="s">
        <v>61</v>
      </c>
      <c r="E36" s="17">
        <v>4</v>
      </c>
      <c r="F36" s="14">
        <v>52.13</v>
      </c>
      <c r="G36" s="14">
        <v>48.21</v>
      </c>
      <c r="H36" s="14">
        <v>44.3</v>
      </c>
      <c r="I36" s="14"/>
      <c r="J36" s="14">
        <v>60.67</v>
      </c>
      <c r="K36" s="14">
        <v>68.489999999999995</v>
      </c>
      <c r="L36" s="14">
        <v>81.150000000000006</v>
      </c>
      <c r="M36" s="54"/>
      <c r="N36" s="14">
        <v>55.086071386999997</v>
      </c>
      <c r="O36" s="31">
        <v>106.33016347</v>
      </c>
      <c r="P36" s="31" t="s">
        <v>26</v>
      </c>
      <c r="Q36" s="17" t="s">
        <v>29</v>
      </c>
      <c r="R36" s="38" t="s">
        <v>555</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3">
      <c r="B37" s="3"/>
      <c r="C37" s="9" t="s">
        <v>62</v>
      </c>
      <c r="D37" s="16" t="s">
        <v>63</v>
      </c>
      <c r="E37" s="16">
        <v>7</v>
      </c>
      <c r="F37" s="15">
        <v>8.1199999999999992</v>
      </c>
      <c r="G37" s="15">
        <v>3.86</v>
      </c>
      <c r="H37" s="15">
        <v>-0.38</v>
      </c>
      <c r="I37" s="14"/>
      <c r="J37" s="15">
        <v>15</v>
      </c>
      <c r="K37" s="15">
        <v>23.5</v>
      </c>
      <c r="L37" s="15">
        <v>37.270000000000003</v>
      </c>
      <c r="M37" s="54"/>
      <c r="N37" s="15">
        <v>53.616006071000001</v>
      </c>
      <c r="O37" s="15">
        <v>9.9745083913000006</v>
      </c>
      <c r="P37" s="15" t="s">
        <v>29</v>
      </c>
      <c r="Q37" s="16" t="s">
        <v>29</v>
      </c>
      <c r="R37" s="37" t="s">
        <v>556</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3">
      <c r="B38" s="3"/>
      <c r="C38" s="19" t="s">
        <v>62</v>
      </c>
      <c r="D38" s="17" t="s">
        <v>64</v>
      </c>
      <c r="E38" s="17">
        <v>7</v>
      </c>
      <c r="F38" s="14">
        <v>1.71</v>
      </c>
      <c r="G38" s="14">
        <v>1.07</v>
      </c>
      <c r="H38" s="14">
        <v>0.44</v>
      </c>
      <c r="I38" s="14"/>
      <c r="J38" s="14">
        <v>3.2</v>
      </c>
      <c r="K38" s="14">
        <v>4.46</v>
      </c>
      <c r="L38" s="14">
        <v>6.51</v>
      </c>
      <c r="M38" s="54"/>
      <c r="N38" s="14">
        <v>58.583552304999998</v>
      </c>
      <c r="O38" s="31">
        <v>12.689459391</v>
      </c>
      <c r="P38" s="31" t="s">
        <v>26</v>
      </c>
      <c r="Q38" s="17" t="s">
        <v>29</v>
      </c>
      <c r="R38" s="38" t="s">
        <v>557</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3">
      <c r="B39" s="3"/>
      <c r="C39" s="9" t="s">
        <v>474</v>
      </c>
      <c r="D39" s="16" t="s">
        <v>475</v>
      </c>
      <c r="E39" s="16">
        <v>7</v>
      </c>
      <c r="F39" s="15">
        <v>1.46</v>
      </c>
      <c r="G39" s="15">
        <v>0.61</v>
      </c>
      <c r="H39" s="15">
        <v>-0.23</v>
      </c>
      <c r="I39" s="14"/>
      <c r="J39" s="15">
        <v>3.8</v>
      </c>
      <c r="K39" s="15">
        <v>5.49</v>
      </c>
      <c r="L39" s="15">
        <v>8.24</v>
      </c>
      <c r="M39" s="54"/>
      <c r="N39" s="15">
        <v>58.361831899000002</v>
      </c>
      <c r="O39" s="15">
        <v>2.5229730435</v>
      </c>
      <c r="P39" s="15" t="s">
        <v>26</v>
      </c>
      <c r="Q39" s="16" t="s">
        <v>29</v>
      </c>
      <c r="R39" s="37" t="s">
        <v>558</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3">
      <c r="B40" s="3"/>
      <c r="C40" s="19" t="s">
        <v>65</v>
      </c>
      <c r="D40" s="17" t="s">
        <v>66</v>
      </c>
      <c r="E40" s="17">
        <v>2</v>
      </c>
      <c r="F40" s="14">
        <v>18.91</v>
      </c>
      <c r="G40" s="14">
        <v>8.24</v>
      </c>
      <c r="H40" s="14">
        <v>-2.42</v>
      </c>
      <c r="I40" s="14"/>
      <c r="J40" s="14">
        <v>19.55</v>
      </c>
      <c r="K40" s="14">
        <v>40.880000000000003</v>
      </c>
      <c r="L40" s="14">
        <v>75.39</v>
      </c>
      <c r="M40" s="54"/>
      <c r="N40" s="14">
        <v>26.096820798</v>
      </c>
      <c r="O40" s="31">
        <v>2.6907913477999998</v>
      </c>
      <c r="P40" s="31" t="s">
        <v>26</v>
      </c>
      <c r="Q40" s="17" t="s">
        <v>26</v>
      </c>
      <c r="R40" s="38" t="s">
        <v>559</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3">
      <c r="B41" s="3"/>
      <c r="C41" s="9" t="s">
        <v>67</v>
      </c>
      <c r="D41" s="16" t="s">
        <v>68</v>
      </c>
      <c r="E41" s="16">
        <v>0</v>
      </c>
      <c r="F41" s="15">
        <v>14.72</v>
      </c>
      <c r="G41" s="15">
        <v>11.94</v>
      </c>
      <c r="H41" s="15">
        <v>9.17</v>
      </c>
      <c r="I41" s="14"/>
      <c r="J41" s="15">
        <v>15.03</v>
      </c>
      <c r="K41" s="15">
        <v>20.57</v>
      </c>
      <c r="L41" s="15">
        <v>29.55</v>
      </c>
      <c r="M41" s="54"/>
      <c r="N41" s="15">
        <v>36.372420906999999</v>
      </c>
      <c r="O41" s="15">
        <v>43.442241086999999</v>
      </c>
      <c r="P41" s="15" t="s">
        <v>26</v>
      </c>
      <c r="Q41" s="16" t="s">
        <v>26</v>
      </c>
      <c r="R41" s="37" t="s">
        <v>560</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3">
      <c r="B42" s="3"/>
      <c r="C42" s="19" t="s">
        <v>69</v>
      </c>
      <c r="D42" s="17" t="s">
        <v>70</v>
      </c>
      <c r="E42" s="17">
        <v>7</v>
      </c>
      <c r="F42" s="14">
        <v>15.6</v>
      </c>
      <c r="G42" s="14">
        <v>14.12</v>
      </c>
      <c r="H42" s="14">
        <v>12.64</v>
      </c>
      <c r="I42" s="14"/>
      <c r="J42" s="14">
        <v>18.78</v>
      </c>
      <c r="K42" s="14">
        <v>21.73</v>
      </c>
      <c r="L42" s="14">
        <v>26.52</v>
      </c>
      <c r="M42" s="54"/>
      <c r="N42" s="14">
        <v>66.046058063000004</v>
      </c>
      <c r="O42" s="31">
        <v>512.62750696000001</v>
      </c>
      <c r="P42" s="31" t="s">
        <v>29</v>
      </c>
      <c r="Q42" s="17" t="s">
        <v>29</v>
      </c>
      <c r="R42" s="38" t="s">
        <v>561</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3">
      <c r="B43" s="3"/>
      <c r="C43" s="9" t="s">
        <v>71</v>
      </c>
      <c r="D43" s="16" t="s">
        <v>72</v>
      </c>
      <c r="E43" s="16">
        <v>7</v>
      </c>
      <c r="F43" s="15">
        <v>5.0999999999999996</v>
      </c>
      <c r="G43" s="15">
        <v>4.8600000000000003</v>
      </c>
      <c r="H43" s="15">
        <v>4.63</v>
      </c>
      <c r="I43" s="14"/>
      <c r="J43" s="15">
        <v>5.47</v>
      </c>
      <c r="K43" s="15">
        <v>5.93</v>
      </c>
      <c r="L43" s="15">
        <v>6.69</v>
      </c>
      <c r="M43" s="54"/>
      <c r="N43" s="15">
        <v>55.375210482999996</v>
      </c>
      <c r="O43" s="15">
        <v>4.9221416086999996</v>
      </c>
      <c r="P43" s="15" t="s">
        <v>29</v>
      </c>
      <c r="Q43" s="16" t="s">
        <v>29</v>
      </c>
      <c r="R43" s="37" t="s">
        <v>562</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3">
      <c r="B44" s="3"/>
      <c r="C44" s="19" t="s">
        <v>73</v>
      </c>
      <c r="D44" s="17" t="s">
        <v>74</v>
      </c>
      <c r="E44" s="17">
        <v>4</v>
      </c>
      <c r="F44" s="14">
        <v>13.7</v>
      </c>
      <c r="G44" s="14">
        <v>12.79</v>
      </c>
      <c r="H44" s="14">
        <v>11.88</v>
      </c>
      <c r="I44" s="14"/>
      <c r="J44" s="14">
        <v>15.95</v>
      </c>
      <c r="K44" s="14">
        <v>17.760000000000002</v>
      </c>
      <c r="L44" s="14">
        <v>20.7</v>
      </c>
      <c r="M44" s="54"/>
      <c r="N44" s="14">
        <v>55.897819155000001</v>
      </c>
      <c r="O44" s="31">
        <v>16.642736261</v>
      </c>
      <c r="P44" s="31" t="s">
        <v>26</v>
      </c>
      <c r="Q44" s="17" t="s">
        <v>29</v>
      </c>
      <c r="R44" s="38" t="s">
        <v>563</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3">
      <c r="B45" s="3"/>
      <c r="C45" s="9" t="s">
        <v>75</v>
      </c>
      <c r="D45" s="16" t="s">
        <v>76</v>
      </c>
      <c r="E45" s="16">
        <v>9</v>
      </c>
      <c r="F45" s="15">
        <v>39.200000000000003</v>
      </c>
      <c r="G45" s="15">
        <v>36.47</v>
      </c>
      <c r="H45" s="15">
        <v>33.74</v>
      </c>
      <c r="I45" s="14"/>
      <c r="J45" s="15">
        <v>40.76</v>
      </c>
      <c r="K45" s="15">
        <v>46.21</v>
      </c>
      <c r="L45" s="15">
        <v>55.03</v>
      </c>
      <c r="M45" s="54"/>
      <c r="N45" s="15">
        <v>67.583055701000006</v>
      </c>
      <c r="O45" s="15">
        <v>241.87856382999999</v>
      </c>
      <c r="P45" s="15" t="s">
        <v>29</v>
      </c>
      <c r="Q45" s="16" t="s">
        <v>29</v>
      </c>
      <c r="R45" s="37" t="s">
        <v>564</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3">
      <c r="B46" s="3"/>
      <c r="C46" s="19" t="s">
        <v>77</v>
      </c>
      <c r="D46" s="17" t="s">
        <v>78</v>
      </c>
      <c r="E46" s="17">
        <v>10</v>
      </c>
      <c r="F46" s="14">
        <v>23.82</v>
      </c>
      <c r="G46" s="14">
        <v>22.29</v>
      </c>
      <c r="H46" s="14">
        <v>20.77</v>
      </c>
      <c r="I46" s="14"/>
      <c r="J46" s="14">
        <v>26.93</v>
      </c>
      <c r="K46" s="14">
        <v>29.97</v>
      </c>
      <c r="L46" s="14">
        <v>34.9</v>
      </c>
      <c r="M46" s="54"/>
      <c r="N46" s="14">
        <v>66.488543733</v>
      </c>
      <c r="O46" s="31">
        <v>8.3987424348000008</v>
      </c>
      <c r="P46" s="31" t="s">
        <v>29</v>
      </c>
      <c r="Q46" s="17" t="s">
        <v>29</v>
      </c>
      <c r="R46" s="38" t="s">
        <v>565</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3">
      <c r="B47" s="3"/>
      <c r="C47" s="9" t="s">
        <v>79</v>
      </c>
      <c r="D47" s="16" t="s">
        <v>80</v>
      </c>
      <c r="E47" s="16">
        <v>3</v>
      </c>
      <c r="F47" s="15">
        <v>128.81</v>
      </c>
      <c r="G47" s="15">
        <v>121.72</v>
      </c>
      <c r="H47" s="15">
        <v>114.63</v>
      </c>
      <c r="I47" s="14"/>
      <c r="J47" s="15">
        <v>130.58000000000001</v>
      </c>
      <c r="K47" s="15">
        <v>144.75</v>
      </c>
      <c r="L47" s="15">
        <v>167.68</v>
      </c>
      <c r="M47" s="54"/>
      <c r="N47" s="15">
        <v>48.045475277000001</v>
      </c>
      <c r="O47" s="15">
        <v>4.0440283847999998</v>
      </c>
      <c r="P47" s="15" t="s">
        <v>29</v>
      </c>
      <c r="Q47" s="16" t="s">
        <v>26</v>
      </c>
      <c r="R47" s="37" t="s">
        <v>566</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3">
      <c r="B48" s="3"/>
      <c r="C48" s="19" t="s">
        <v>81</v>
      </c>
      <c r="D48" s="17" t="s">
        <v>82</v>
      </c>
      <c r="E48" s="17">
        <v>6</v>
      </c>
      <c r="F48" s="14">
        <v>6.63</v>
      </c>
      <c r="G48" s="14">
        <v>5.93</v>
      </c>
      <c r="H48" s="14">
        <v>5.24</v>
      </c>
      <c r="I48" s="14"/>
      <c r="J48" s="14">
        <v>7.17</v>
      </c>
      <c r="K48" s="14">
        <v>8.5500000000000007</v>
      </c>
      <c r="L48" s="14">
        <v>10.79</v>
      </c>
      <c r="M48" s="54"/>
      <c r="N48" s="14">
        <v>71.083980031999999</v>
      </c>
      <c r="O48" s="31">
        <v>4.8315286956999994</v>
      </c>
      <c r="P48" s="31" t="s">
        <v>26</v>
      </c>
      <c r="Q48" s="17" t="s">
        <v>29</v>
      </c>
      <c r="R48" s="38" t="s">
        <v>567</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3">
      <c r="B49" s="3"/>
      <c r="C49" s="9" t="s">
        <v>83</v>
      </c>
      <c r="D49" s="16" t="s">
        <v>84</v>
      </c>
      <c r="E49" s="16">
        <v>4</v>
      </c>
      <c r="F49" s="15">
        <v>12.86</v>
      </c>
      <c r="G49" s="15">
        <v>10.63</v>
      </c>
      <c r="H49" s="15">
        <v>8.41</v>
      </c>
      <c r="I49" s="14"/>
      <c r="J49" s="15">
        <v>18.89</v>
      </c>
      <c r="K49" s="15">
        <v>23.33</v>
      </c>
      <c r="L49" s="15">
        <v>30.51</v>
      </c>
      <c r="M49" s="54"/>
      <c r="N49" s="15">
        <v>54.674651306999998</v>
      </c>
      <c r="O49" s="15">
        <v>5.3849706521999998</v>
      </c>
      <c r="P49" s="15" t="s">
        <v>26</v>
      </c>
      <c r="Q49" s="16" t="s">
        <v>29</v>
      </c>
      <c r="R49" s="37" t="s">
        <v>568</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3">
      <c r="B50" s="3"/>
      <c r="C50" s="19" t="s">
        <v>85</v>
      </c>
      <c r="D50" s="17" t="s">
        <v>86</v>
      </c>
      <c r="E50" s="17">
        <v>6</v>
      </c>
      <c r="F50" s="14">
        <v>14.83</v>
      </c>
      <c r="G50" s="14">
        <v>13.89</v>
      </c>
      <c r="H50" s="14">
        <v>12.95</v>
      </c>
      <c r="I50" s="14"/>
      <c r="J50" s="14">
        <v>16.899999999999999</v>
      </c>
      <c r="K50" s="14">
        <v>18.77</v>
      </c>
      <c r="L50" s="14">
        <v>21.82</v>
      </c>
      <c r="M50" s="54"/>
      <c r="N50" s="14">
        <v>55.938040979</v>
      </c>
      <c r="O50" s="31">
        <v>99.084833000000003</v>
      </c>
      <c r="P50" s="31" t="s">
        <v>26</v>
      </c>
      <c r="Q50" s="17" t="s">
        <v>29</v>
      </c>
      <c r="R50" s="38" t="s">
        <v>569</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3">
      <c r="B51" s="3"/>
      <c r="C51" s="9" t="s">
        <v>85</v>
      </c>
      <c r="D51" s="16" t="s">
        <v>87</v>
      </c>
      <c r="E51" s="16">
        <v>1</v>
      </c>
      <c r="F51" s="15">
        <v>16.8</v>
      </c>
      <c r="G51" s="15">
        <v>15.57</v>
      </c>
      <c r="H51" s="15">
        <v>14.35</v>
      </c>
      <c r="I51" s="14"/>
      <c r="J51" s="15">
        <v>17.04</v>
      </c>
      <c r="K51" s="15">
        <v>19.48</v>
      </c>
      <c r="L51" s="15">
        <v>23.44</v>
      </c>
      <c r="M51" s="54"/>
      <c r="N51" s="15">
        <v>52.724643059000002</v>
      </c>
      <c r="O51" s="15">
        <v>605.16885357000001</v>
      </c>
      <c r="P51" s="15" t="s">
        <v>26</v>
      </c>
      <c r="Q51" s="16" t="s">
        <v>26</v>
      </c>
      <c r="R51" s="37" t="s">
        <v>570</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3">
      <c r="B52" s="3"/>
      <c r="C52" s="19" t="s">
        <v>88</v>
      </c>
      <c r="D52" s="17" t="s">
        <v>89</v>
      </c>
      <c r="E52" s="17">
        <v>9</v>
      </c>
      <c r="F52" s="14">
        <v>21.79</v>
      </c>
      <c r="G52" s="14">
        <v>20.47</v>
      </c>
      <c r="H52" s="14">
        <v>19.149999999999999</v>
      </c>
      <c r="I52" s="14"/>
      <c r="J52" s="14">
        <v>24.24</v>
      </c>
      <c r="K52" s="14">
        <v>26.87</v>
      </c>
      <c r="L52" s="14">
        <v>31.13</v>
      </c>
      <c r="M52" s="54"/>
      <c r="N52" s="14">
        <v>72.270545415000001</v>
      </c>
      <c r="O52" s="31">
        <v>36.050306129999996</v>
      </c>
      <c r="P52" s="31" t="s">
        <v>29</v>
      </c>
      <c r="Q52" s="17" t="s">
        <v>29</v>
      </c>
      <c r="R52" s="38" t="s">
        <v>571</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3">
      <c r="B53" s="3"/>
      <c r="C53" s="9" t="s">
        <v>90</v>
      </c>
      <c r="D53" s="16" t="s">
        <v>91</v>
      </c>
      <c r="E53" s="16">
        <v>5</v>
      </c>
      <c r="F53" s="15">
        <v>13.85</v>
      </c>
      <c r="G53" s="15">
        <v>12.58</v>
      </c>
      <c r="H53" s="15">
        <v>11.31</v>
      </c>
      <c r="I53" s="14"/>
      <c r="J53" s="15">
        <v>14.17</v>
      </c>
      <c r="K53" s="15">
        <v>16.7</v>
      </c>
      <c r="L53" s="15">
        <v>20.81</v>
      </c>
      <c r="M53" s="54"/>
      <c r="N53" s="15">
        <v>48.193348397999998</v>
      </c>
      <c r="O53" s="15">
        <v>68.663555347999988</v>
      </c>
      <c r="P53" s="15" t="s">
        <v>29</v>
      </c>
      <c r="Q53" s="16" t="s">
        <v>26</v>
      </c>
      <c r="R53" s="37" t="s">
        <v>572</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3">
      <c r="B54" s="3"/>
      <c r="C54" s="19" t="s">
        <v>11</v>
      </c>
      <c r="D54" s="17" t="s">
        <v>92</v>
      </c>
      <c r="E54" s="17">
        <v>6</v>
      </c>
      <c r="F54" s="14">
        <v>19.32</v>
      </c>
      <c r="G54" s="14">
        <v>17.73</v>
      </c>
      <c r="H54" s="14">
        <v>16.14</v>
      </c>
      <c r="I54" s="14"/>
      <c r="J54" s="14">
        <v>22.92</v>
      </c>
      <c r="K54" s="14">
        <v>26.09</v>
      </c>
      <c r="L54" s="14">
        <v>31.23</v>
      </c>
      <c r="M54" s="54"/>
      <c r="N54" s="14">
        <v>63.474480876999998</v>
      </c>
      <c r="O54" s="31">
        <v>529.16088621999995</v>
      </c>
      <c r="P54" s="31" t="s">
        <v>26</v>
      </c>
      <c r="Q54" s="17" t="s">
        <v>29</v>
      </c>
      <c r="R54" s="38" t="s">
        <v>573</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3">
      <c r="B55" s="3"/>
      <c r="C55" s="9" t="s">
        <v>93</v>
      </c>
      <c r="D55" s="16" t="s">
        <v>94</v>
      </c>
      <c r="E55" s="16">
        <v>4</v>
      </c>
      <c r="F55" s="15">
        <v>18.84</v>
      </c>
      <c r="G55" s="15">
        <v>18.190000000000001</v>
      </c>
      <c r="H55" s="15">
        <v>17.54</v>
      </c>
      <c r="I55" s="14"/>
      <c r="J55" s="15">
        <v>19.96</v>
      </c>
      <c r="K55" s="15">
        <v>21.25</v>
      </c>
      <c r="L55" s="15">
        <v>23.35</v>
      </c>
      <c r="M55" s="54"/>
      <c r="N55" s="15">
        <v>62.458085529000002</v>
      </c>
      <c r="O55" s="15">
        <v>2.0400135217000002</v>
      </c>
      <c r="P55" s="15" t="s">
        <v>26</v>
      </c>
      <c r="Q55" s="16" t="s">
        <v>29</v>
      </c>
      <c r="R55" s="37" t="s">
        <v>574</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3">
      <c r="B56" s="3"/>
      <c r="C56" s="19" t="s">
        <v>95</v>
      </c>
      <c r="D56" s="17" t="s">
        <v>96</v>
      </c>
      <c r="E56" s="17">
        <v>3</v>
      </c>
      <c r="F56" s="14">
        <v>3.6</v>
      </c>
      <c r="G56" s="14">
        <v>0.55000000000000004</v>
      </c>
      <c r="H56" s="14">
        <v>-2.4900000000000002</v>
      </c>
      <c r="I56" s="14"/>
      <c r="J56" s="14">
        <v>4.3099999999999996</v>
      </c>
      <c r="K56" s="14">
        <v>10.4</v>
      </c>
      <c r="L56" s="14">
        <v>20.260000000000002</v>
      </c>
      <c r="M56" s="54"/>
      <c r="N56" s="14">
        <v>35.496265141000002</v>
      </c>
      <c r="O56" s="31">
        <v>45.724734435000002</v>
      </c>
      <c r="P56" s="31" t="s">
        <v>26</v>
      </c>
      <c r="Q56" s="17" t="s">
        <v>26</v>
      </c>
      <c r="R56" s="38" t="s">
        <v>575</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3">
      <c r="B57" s="3"/>
      <c r="C57" s="9" t="s">
        <v>97</v>
      </c>
      <c r="D57" s="16" t="s">
        <v>98</v>
      </c>
      <c r="E57" s="16">
        <v>0</v>
      </c>
      <c r="F57" s="15">
        <v>17.5</v>
      </c>
      <c r="G57" s="15">
        <v>16.18</v>
      </c>
      <c r="H57" s="15">
        <v>14.86</v>
      </c>
      <c r="I57" s="14"/>
      <c r="J57" s="15">
        <v>17.89</v>
      </c>
      <c r="K57" s="15">
        <v>20.52</v>
      </c>
      <c r="L57" s="15">
        <v>24.78</v>
      </c>
      <c r="M57" s="54"/>
      <c r="N57" s="15">
        <v>25.624515880000001</v>
      </c>
      <c r="O57" s="15">
        <v>138.92879357000001</v>
      </c>
      <c r="P57" s="15" t="s">
        <v>26</v>
      </c>
      <c r="Q57" s="16" t="s">
        <v>26</v>
      </c>
      <c r="R57" s="37" t="s">
        <v>576</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3">
      <c r="B58" s="3"/>
      <c r="C58" s="19" t="s">
        <v>99</v>
      </c>
      <c r="D58" s="17" t="s">
        <v>100</v>
      </c>
      <c r="E58" s="17">
        <v>5</v>
      </c>
      <c r="F58" s="14">
        <v>26.51</v>
      </c>
      <c r="G58" s="14">
        <v>23.44</v>
      </c>
      <c r="H58" s="14">
        <v>20.37</v>
      </c>
      <c r="I58" s="14"/>
      <c r="J58" s="14">
        <v>27.37</v>
      </c>
      <c r="K58" s="14">
        <v>33.5</v>
      </c>
      <c r="L58" s="14">
        <v>43.42</v>
      </c>
      <c r="M58" s="54"/>
      <c r="N58" s="14">
        <v>44.553745126999999</v>
      </c>
      <c r="O58" s="31">
        <v>5.6665360643000007</v>
      </c>
      <c r="P58" s="31" t="s">
        <v>29</v>
      </c>
      <c r="Q58" s="17" t="s">
        <v>26</v>
      </c>
      <c r="R58" s="38" t="s">
        <v>577</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3">
      <c r="B59" s="3"/>
      <c r="C59" s="9" t="s">
        <v>101</v>
      </c>
      <c r="D59" s="16" t="s">
        <v>102</v>
      </c>
      <c r="E59" s="16">
        <v>4</v>
      </c>
      <c r="F59" s="15">
        <v>53.39</v>
      </c>
      <c r="G59" s="15">
        <v>49.53</v>
      </c>
      <c r="H59" s="15">
        <v>45.67</v>
      </c>
      <c r="I59" s="14"/>
      <c r="J59" s="15">
        <v>60.5</v>
      </c>
      <c r="K59" s="15">
        <v>68.209999999999994</v>
      </c>
      <c r="L59" s="15">
        <v>80.680000000000007</v>
      </c>
      <c r="M59" s="54"/>
      <c r="N59" s="15">
        <v>58.406147634</v>
      </c>
      <c r="O59" s="15">
        <v>632.73160390999999</v>
      </c>
      <c r="P59" s="15" t="s">
        <v>26</v>
      </c>
      <c r="Q59" s="16" t="s">
        <v>29</v>
      </c>
      <c r="R59" s="37" t="s">
        <v>578</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3">
      <c r="B60" s="3"/>
      <c r="C60" s="19" t="s">
        <v>103</v>
      </c>
      <c r="D60" s="17" t="s">
        <v>104</v>
      </c>
      <c r="E60" s="17">
        <v>9</v>
      </c>
      <c r="F60" s="14">
        <v>19.12</v>
      </c>
      <c r="G60" s="14">
        <v>17.5</v>
      </c>
      <c r="H60" s="14">
        <v>15.89</v>
      </c>
      <c r="I60" s="14"/>
      <c r="J60" s="14">
        <v>22.14</v>
      </c>
      <c r="K60" s="14">
        <v>25.36</v>
      </c>
      <c r="L60" s="14">
        <v>30.58</v>
      </c>
      <c r="M60" s="54"/>
      <c r="N60" s="14">
        <v>62.289751054</v>
      </c>
      <c r="O60" s="31">
        <v>123.76448865</v>
      </c>
      <c r="P60" s="31" t="s">
        <v>29</v>
      </c>
      <c r="Q60" s="17" t="s">
        <v>29</v>
      </c>
      <c r="R60" s="38" t="s">
        <v>579</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3">
      <c r="B61" s="3"/>
      <c r="C61" s="9" t="s">
        <v>105</v>
      </c>
      <c r="D61" s="16" t="s">
        <v>106</v>
      </c>
      <c r="E61" s="16">
        <v>7</v>
      </c>
      <c r="F61" s="15">
        <v>4.84</v>
      </c>
      <c r="G61" s="15">
        <v>4.07</v>
      </c>
      <c r="H61" s="15">
        <v>3.31</v>
      </c>
      <c r="I61" s="14"/>
      <c r="J61" s="15">
        <v>6.56</v>
      </c>
      <c r="K61" s="15">
        <v>8.08</v>
      </c>
      <c r="L61" s="15">
        <v>10.54</v>
      </c>
      <c r="M61" s="54"/>
      <c r="N61" s="15">
        <v>63.990447410999998</v>
      </c>
      <c r="O61" s="15">
        <v>2.9031125652000003</v>
      </c>
      <c r="P61" s="15" t="s">
        <v>26</v>
      </c>
      <c r="Q61" s="16" t="s">
        <v>29</v>
      </c>
      <c r="R61" s="37" t="s">
        <v>580</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3">
      <c r="B62" s="3"/>
      <c r="C62" s="19" t="s">
        <v>107</v>
      </c>
      <c r="D62" s="17" t="s">
        <v>108</v>
      </c>
      <c r="E62" s="17">
        <v>0</v>
      </c>
      <c r="F62" s="14">
        <v>0.34</v>
      </c>
      <c r="G62" s="14">
        <v>-0.39</v>
      </c>
      <c r="H62" s="14">
        <v>-1.1299999999999999</v>
      </c>
      <c r="I62" s="14"/>
      <c r="J62" s="14">
        <v>0.37</v>
      </c>
      <c r="K62" s="14">
        <v>1.84</v>
      </c>
      <c r="L62" s="14">
        <v>4.22</v>
      </c>
      <c r="M62" s="54"/>
      <c r="N62" s="14">
        <v>14.124849984000001</v>
      </c>
      <c r="O62" s="31">
        <v>4.9389562174000003</v>
      </c>
      <c r="P62" s="31" t="s">
        <v>26</v>
      </c>
      <c r="Q62" s="17" t="s">
        <v>26</v>
      </c>
      <c r="R62" s="38" t="s">
        <v>581</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3">
      <c r="B63" s="3"/>
      <c r="C63" s="9" t="s">
        <v>109</v>
      </c>
      <c r="D63" s="16" t="s">
        <v>110</v>
      </c>
      <c r="E63" s="16">
        <v>9</v>
      </c>
      <c r="F63" s="15">
        <v>11.17</v>
      </c>
      <c r="G63" s="15">
        <v>10.93</v>
      </c>
      <c r="H63" s="15">
        <v>10.69</v>
      </c>
      <c r="I63" s="14"/>
      <c r="J63" s="15">
        <v>11.25</v>
      </c>
      <c r="K63" s="15">
        <v>11.72</v>
      </c>
      <c r="L63" s="15">
        <v>12.49</v>
      </c>
      <c r="M63" s="54"/>
      <c r="N63" s="15">
        <v>70.937195207000002</v>
      </c>
      <c r="O63" s="15">
        <v>31.832515391000001</v>
      </c>
      <c r="P63" s="15" t="s">
        <v>29</v>
      </c>
      <c r="Q63" s="16" t="s">
        <v>29</v>
      </c>
      <c r="R63" s="37" t="s">
        <v>582</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3">
      <c r="B64" s="3"/>
      <c r="C64" s="19" t="s">
        <v>111</v>
      </c>
      <c r="D64" s="17" t="s">
        <v>112</v>
      </c>
      <c r="E64" s="17">
        <v>3</v>
      </c>
      <c r="F64" s="14">
        <v>7.81</v>
      </c>
      <c r="G64" s="14">
        <v>6</v>
      </c>
      <c r="H64" s="14">
        <v>4.2</v>
      </c>
      <c r="I64" s="14"/>
      <c r="J64" s="14">
        <v>8.3000000000000007</v>
      </c>
      <c r="K64" s="14">
        <v>11.9</v>
      </c>
      <c r="L64" s="14">
        <v>17.739999999999998</v>
      </c>
      <c r="M64" s="54"/>
      <c r="N64" s="14">
        <v>48.597146905999999</v>
      </c>
      <c r="O64" s="31">
        <v>82.401060173999994</v>
      </c>
      <c r="P64" s="31" t="s">
        <v>26</v>
      </c>
      <c r="Q64" s="17" t="s">
        <v>26</v>
      </c>
      <c r="R64" s="38" t="s">
        <v>583</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3">
      <c r="B65" s="3"/>
      <c r="C65" s="9" t="s">
        <v>113</v>
      </c>
      <c r="D65" s="16" t="s">
        <v>484</v>
      </c>
      <c r="E65" s="16">
        <v>7</v>
      </c>
      <c r="F65" s="15">
        <v>15.83</v>
      </c>
      <c r="G65" s="15">
        <v>15.06</v>
      </c>
      <c r="H65" s="15">
        <v>14.3</v>
      </c>
      <c r="I65" s="14"/>
      <c r="J65" s="15">
        <v>17.100000000000001</v>
      </c>
      <c r="K65" s="15">
        <v>18.62</v>
      </c>
      <c r="L65" s="15">
        <v>21.09</v>
      </c>
      <c r="M65" s="54"/>
      <c r="N65" s="15">
        <v>53.6512046</v>
      </c>
      <c r="O65" s="15">
        <v>1.721249</v>
      </c>
      <c r="P65" s="15" t="s">
        <v>29</v>
      </c>
      <c r="Q65" s="16" t="s">
        <v>29</v>
      </c>
      <c r="R65" s="37" t="s">
        <v>584</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3">
      <c r="B66" s="3"/>
      <c r="C66" s="19" t="s">
        <v>113</v>
      </c>
      <c r="D66" s="17" t="s">
        <v>114</v>
      </c>
      <c r="E66" s="17">
        <v>1</v>
      </c>
      <c r="F66" s="14">
        <v>10.28</v>
      </c>
      <c r="G66" s="14">
        <v>9.36</v>
      </c>
      <c r="H66" s="14">
        <v>8.44</v>
      </c>
      <c r="I66" s="14"/>
      <c r="J66" s="14">
        <v>10.44</v>
      </c>
      <c r="K66" s="14">
        <v>12.27</v>
      </c>
      <c r="L66" s="14">
        <v>15.25</v>
      </c>
      <c r="M66" s="54"/>
      <c r="N66" s="14">
        <v>46.956658073</v>
      </c>
      <c r="O66" s="31">
        <v>153.02583403999998</v>
      </c>
      <c r="P66" s="31" t="s">
        <v>26</v>
      </c>
      <c r="Q66" s="17" t="s">
        <v>26</v>
      </c>
      <c r="R66" s="38" t="s">
        <v>585</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3">
      <c r="B67" s="3"/>
      <c r="C67" s="9" t="s">
        <v>115</v>
      </c>
      <c r="D67" s="16" t="s">
        <v>116</v>
      </c>
      <c r="E67" s="16">
        <v>7</v>
      </c>
      <c r="F67" s="15">
        <v>76.27</v>
      </c>
      <c r="G67" s="15">
        <v>71</v>
      </c>
      <c r="H67" s="15">
        <v>65.73</v>
      </c>
      <c r="I67" s="14"/>
      <c r="J67" s="15">
        <v>79.45</v>
      </c>
      <c r="K67" s="15">
        <v>89.98</v>
      </c>
      <c r="L67" s="15">
        <v>107.04</v>
      </c>
      <c r="M67" s="54"/>
      <c r="N67" s="15">
        <v>55.237337584000002</v>
      </c>
      <c r="O67" s="15">
        <v>2.3474422651999998</v>
      </c>
      <c r="P67" s="15" t="s">
        <v>29</v>
      </c>
      <c r="Q67" s="16" t="s">
        <v>29</v>
      </c>
      <c r="R67" s="37" t="s">
        <v>586</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3">
      <c r="B68" s="3"/>
      <c r="C68" s="19" t="s">
        <v>117</v>
      </c>
      <c r="D68" s="17" t="s">
        <v>118</v>
      </c>
      <c r="E68" s="17">
        <v>4</v>
      </c>
      <c r="F68" s="14">
        <v>2.21</v>
      </c>
      <c r="G68" s="14">
        <v>1.89</v>
      </c>
      <c r="H68" s="14">
        <v>1.58</v>
      </c>
      <c r="I68" s="14"/>
      <c r="J68" s="14">
        <v>2.99</v>
      </c>
      <c r="K68" s="14">
        <v>3.61</v>
      </c>
      <c r="L68" s="14">
        <v>4.6100000000000003</v>
      </c>
      <c r="M68" s="54"/>
      <c r="N68" s="14">
        <v>60.569711738000002</v>
      </c>
      <c r="O68" s="31">
        <v>62.121194478</v>
      </c>
      <c r="P68" s="31" t="s">
        <v>26</v>
      </c>
      <c r="Q68" s="17" t="s">
        <v>29</v>
      </c>
      <c r="R68" s="38" t="s">
        <v>587</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3">
      <c r="B69" s="3"/>
      <c r="C69" s="9" t="s">
        <v>476</v>
      </c>
      <c r="D69" s="16" t="s">
        <v>477</v>
      </c>
      <c r="E69" s="16">
        <v>7</v>
      </c>
      <c r="F69" s="15">
        <v>37.229999999999997</v>
      </c>
      <c r="G69" s="15">
        <v>32.39</v>
      </c>
      <c r="H69" s="15">
        <v>27.55</v>
      </c>
      <c r="I69" s="14"/>
      <c r="J69" s="15">
        <v>44.3</v>
      </c>
      <c r="K69" s="15">
        <v>53.97</v>
      </c>
      <c r="L69" s="15">
        <v>69.62</v>
      </c>
      <c r="M69" s="54"/>
      <c r="N69" s="15">
        <v>72.012014562000005</v>
      </c>
      <c r="O69" s="15">
        <v>5.5828779299999995</v>
      </c>
      <c r="P69" s="15" t="s">
        <v>26</v>
      </c>
      <c r="Q69" s="16" t="s">
        <v>29</v>
      </c>
      <c r="R69" s="37" t="s">
        <v>588</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3">
      <c r="B70" s="3"/>
      <c r="C70" s="19" t="s">
        <v>119</v>
      </c>
      <c r="D70" s="17" t="s">
        <v>120</v>
      </c>
      <c r="E70" s="17">
        <v>1</v>
      </c>
      <c r="F70" s="14" t="s">
        <v>121</v>
      </c>
      <c r="G70" s="14" t="s">
        <v>121</v>
      </c>
      <c r="H70" s="14" t="s">
        <v>121</v>
      </c>
      <c r="I70" s="14"/>
      <c r="J70" s="14" t="s">
        <v>121</v>
      </c>
      <c r="K70" s="14" t="s">
        <v>121</v>
      </c>
      <c r="L70" s="14" t="s">
        <v>121</v>
      </c>
      <c r="M70" s="54"/>
      <c r="N70" s="14" t="s">
        <v>121</v>
      </c>
      <c r="O70" s="31" t="s">
        <v>121</v>
      </c>
      <c r="P70" s="31" t="s">
        <v>121</v>
      </c>
      <c r="Q70" s="17" t="s">
        <v>121</v>
      </c>
      <c r="R70" s="38" t="s">
        <v>122</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3">
      <c r="B71" s="3"/>
      <c r="C71" s="9" t="s">
        <v>123</v>
      </c>
      <c r="D71" s="16" t="s">
        <v>124</v>
      </c>
      <c r="E71" s="16">
        <v>5</v>
      </c>
      <c r="F71" s="15">
        <v>54.66</v>
      </c>
      <c r="G71" s="15">
        <v>48.85</v>
      </c>
      <c r="H71" s="15">
        <v>43.05</v>
      </c>
      <c r="I71" s="14"/>
      <c r="J71" s="15">
        <v>55.57</v>
      </c>
      <c r="K71" s="15">
        <v>67.17</v>
      </c>
      <c r="L71" s="15">
        <v>85.94</v>
      </c>
      <c r="M71" s="54"/>
      <c r="N71" s="15">
        <v>37.793197767000002</v>
      </c>
      <c r="O71" s="15">
        <v>248.62764613000002</v>
      </c>
      <c r="P71" s="15" t="s">
        <v>29</v>
      </c>
      <c r="Q71" s="16" t="s">
        <v>26</v>
      </c>
      <c r="R71" s="37" t="s">
        <v>589</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3">
      <c r="B72" s="3"/>
      <c r="C72" s="19" t="s">
        <v>125</v>
      </c>
      <c r="D72" s="17" t="s">
        <v>126</v>
      </c>
      <c r="E72" s="17">
        <v>7</v>
      </c>
      <c r="F72" s="14">
        <v>14.5</v>
      </c>
      <c r="G72" s="14">
        <v>13.52</v>
      </c>
      <c r="H72" s="14">
        <v>12.54</v>
      </c>
      <c r="I72" s="14"/>
      <c r="J72" s="14">
        <v>16.57</v>
      </c>
      <c r="K72" s="14">
        <v>18.52</v>
      </c>
      <c r="L72" s="14">
        <v>21.69</v>
      </c>
      <c r="M72" s="54"/>
      <c r="N72" s="14">
        <v>59.985612556</v>
      </c>
      <c r="O72" s="31">
        <v>235.07668648000001</v>
      </c>
      <c r="P72" s="31" t="s">
        <v>29</v>
      </c>
      <c r="Q72" s="17" t="s">
        <v>29</v>
      </c>
      <c r="R72" s="38" t="s">
        <v>590</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3">
      <c r="B73" s="3"/>
      <c r="C73" s="9" t="s">
        <v>127</v>
      </c>
      <c r="D73" s="16" t="s">
        <v>128</v>
      </c>
      <c r="E73" s="16">
        <v>4</v>
      </c>
      <c r="F73" s="15">
        <v>3.65</v>
      </c>
      <c r="G73" s="15">
        <v>2.9</v>
      </c>
      <c r="H73" s="15">
        <v>2.16</v>
      </c>
      <c r="I73" s="14"/>
      <c r="J73" s="15">
        <v>5.49</v>
      </c>
      <c r="K73" s="15">
        <v>6.97</v>
      </c>
      <c r="L73" s="15">
        <v>9.3699999999999992</v>
      </c>
      <c r="M73" s="54"/>
      <c r="N73" s="15">
        <v>57.370690734</v>
      </c>
      <c r="O73" s="15">
        <v>110.18198973</v>
      </c>
      <c r="P73" s="15" t="s">
        <v>26</v>
      </c>
      <c r="Q73" s="16" t="s">
        <v>29</v>
      </c>
      <c r="R73" s="37" t="s">
        <v>591</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3">
      <c r="B74" s="3"/>
      <c r="C74" s="19" t="s">
        <v>129</v>
      </c>
      <c r="D74" s="17" t="s">
        <v>130</v>
      </c>
      <c r="E74" s="17">
        <v>4</v>
      </c>
      <c r="F74" s="14">
        <v>43.89</v>
      </c>
      <c r="G74" s="14">
        <v>40.69</v>
      </c>
      <c r="H74" s="14">
        <v>37.5</v>
      </c>
      <c r="I74" s="14"/>
      <c r="J74" s="14">
        <v>50.57</v>
      </c>
      <c r="K74" s="14">
        <v>56.95</v>
      </c>
      <c r="L74" s="14">
        <v>67.290000000000006</v>
      </c>
      <c r="M74" s="54"/>
      <c r="N74" s="14">
        <v>54.947665544000003</v>
      </c>
      <c r="O74" s="31">
        <v>65.804707651999991</v>
      </c>
      <c r="P74" s="31" t="s">
        <v>26</v>
      </c>
      <c r="Q74" s="17" t="s">
        <v>29</v>
      </c>
      <c r="R74" s="38" t="s">
        <v>592</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3">
      <c r="B75" s="3"/>
      <c r="C75" s="9" t="s">
        <v>518</v>
      </c>
      <c r="D75" s="16" t="s">
        <v>519</v>
      </c>
      <c r="E75" s="16">
        <v>10</v>
      </c>
      <c r="F75" s="15">
        <v>48.23</v>
      </c>
      <c r="G75" s="15">
        <v>39.229999999999997</v>
      </c>
      <c r="H75" s="15">
        <v>30.23</v>
      </c>
      <c r="I75" s="14"/>
      <c r="J75" s="15">
        <v>53.94</v>
      </c>
      <c r="K75" s="15">
        <v>71.930000000000007</v>
      </c>
      <c r="L75" s="15">
        <v>101.05</v>
      </c>
      <c r="M75" s="54"/>
      <c r="N75" s="15">
        <v>67.729742904000005</v>
      </c>
      <c r="O75" s="15">
        <v>1.0704903574</v>
      </c>
      <c r="P75" s="15" t="s">
        <v>29</v>
      </c>
      <c r="Q75" s="16" t="s">
        <v>29</v>
      </c>
      <c r="R75" s="37" t="s">
        <v>593</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3">
      <c r="B76" s="3"/>
      <c r="C76" s="19" t="s">
        <v>502</v>
      </c>
      <c r="D76" s="17" t="s">
        <v>503</v>
      </c>
      <c r="E76" s="17">
        <v>6</v>
      </c>
      <c r="F76" s="14">
        <v>4.5599999999999996</v>
      </c>
      <c r="G76" s="14">
        <v>3.85</v>
      </c>
      <c r="H76" s="14">
        <v>3.14</v>
      </c>
      <c r="I76" s="14"/>
      <c r="J76" s="14">
        <v>5.68</v>
      </c>
      <c r="K76" s="14">
        <v>7.09</v>
      </c>
      <c r="L76" s="14">
        <v>9.39</v>
      </c>
      <c r="M76" s="54"/>
      <c r="N76" s="14">
        <v>74.190689061</v>
      </c>
      <c r="O76" s="31">
        <v>1.4417511739</v>
      </c>
      <c r="P76" s="31" t="s">
        <v>26</v>
      </c>
      <c r="Q76" s="17" t="s">
        <v>29</v>
      </c>
      <c r="R76" s="38" t="s">
        <v>594</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3">
      <c r="B77" s="3"/>
      <c r="C77" s="9" t="s">
        <v>131</v>
      </c>
      <c r="D77" s="16" t="s">
        <v>132</v>
      </c>
      <c r="E77" s="16">
        <v>9</v>
      </c>
      <c r="F77" s="15">
        <v>5.87</v>
      </c>
      <c r="G77" s="15">
        <v>5.22</v>
      </c>
      <c r="H77" s="15">
        <v>4.57</v>
      </c>
      <c r="I77" s="14"/>
      <c r="J77" s="15">
        <v>6.17</v>
      </c>
      <c r="K77" s="15">
        <v>7.46</v>
      </c>
      <c r="L77" s="15">
        <v>9.5500000000000007</v>
      </c>
      <c r="M77" s="54"/>
      <c r="N77" s="15">
        <v>60.836322846000002</v>
      </c>
      <c r="O77" s="15">
        <v>39.409417000000005</v>
      </c>
      <c r="P77" s="15" t="s">
        <v>29</v>
      </c>
      <c r="Q77" s="16" t="s">
        <v>29</v>
      </c>
      <c r="R77" s="37" t="s">
        <v>595</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3">
      <c r="B78" s="3"/>
      <c r="C78" s="19" t="s">
        <v>133</v>
      </c>
      <c r="D78" s="17" t="s">
        <v>134</v>
      </c>
      <c r="E78" s="17">
        <v>9</v>
      </c>
      <c r="F78" s="14">
        <v>31.43</v>
      </c>
      <c r="G78" s="14">
        <v>29.16</v>
      </c>
      <c r="H78" s="14">
        <v>26.9</v>
      </c>
      <c r="I78" s="14"/>
      <c r="J78" s="14">
        <v>35.22</v>
      </c>
      <c r="K78" s="14">
        <v>39.74</v>
      </c>
      <c r="L78" s="14">
        <v>47.06</v>
      </c>
      <c r="M78" s="54"/>
      <c r="N78" s="14">
        <v>61.670784367000003</v>
      </c>
      <c r="O78" s="31">
        <v>116.04281626000001</v>
      </c>
      <c r="P78" s="31" t="s">
        <v>29</v>
      </c>
      <c r="Q78" s="17" t="s">
        <v>29</v>
      </c>
      <c r="R78" s="38" t="s">
        <v>596</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3">
      <c r="B79" s="3"/>
      <c r="C79" s="9" t="s">
        <v>135</v>
      </c>
      <c r="D79" s="16" t="s">
        <v>136</v>
      </c>
      <c r="E79" s="16">
        <v>4</v>
      </c>
      <c r="F79" s="15">
        <v>1.73</v>
      </c>
      <c r="G79" s="15">
        <v>1.26</v>
      </c>
      <c r="H79" s="15">
        <v>0.79</v>
      </c>
      <c r="I79" s="14"/>
      <c r="J79" s="15">
        <v>2.57</v>
      </c>
      <c r="K79" s="15">
        <v>3.5</v>
      </c>
      <c r="L79" s="15">
        <v>5.01</v>
      </c>
      <c r="M79" s="54"/>
      <c r="N79" s="15">
        <v>79.284361122000007</v>
      </c>
      <c r="O79" s="15">
        <v>21.029162957</v>
      </c>
      <c r="P79" s="15" t="s">
        <v>26</v>
      </c>
      <c r="Q79" s="16" t="s">
        <v>29</v>
      </c>
      <c r="R79" s="37" t="s">
        <v>597</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3">
      <c r="B80" s="3"/>
      <c r="C80" s="19" t="s">
        <v>137</v>
      </c>
      <c r="D80" s="17" t="s">
        <v>138</v>
      </c>
      <c r="E80" s="17">
        <v>4</v>
      </c>
      <c r="F80" s="14">
        <v>23.48</v>
      </c>
      <c r="G80" s="14">
        <v>21.11</v>
      </c>
      <c r="H80" s="14">
        <v>18.739999999999998</v>
      </c>
      <c r="I80" s="14"/>
      <c r="J80" s="14">
        <v>27.42</v>
      </c>
      <c r="K80" s="14">
        <v>32.15</v>
      </c>
      <c r="L80" s="14">
        <v>39.81</v>
      </c>
      <c r="M80" s="54"/>
      <c r="N80" s="14">
        <v>65.006879182000006</v>
      </c>
      <c r="O80" s="31">
        <v>170.21037765</v>
      </c>
      <c r="P80" s="31" t="s">
        <v>26</v>
      </c>
      <c r="Q80" s="17" t="s">
        <v>29</v>
      </c>
      <c r="R80" s="38" t="s">
        <v>598</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3">
      <c r="B81" s="3"/>
      <c r="C81" s="9" t="s">
        <v>137</v>
      </c>
      <c r="D81" s="16" t="s">
        <v>139</v>
      </c>
      <c r="E81" s="16">
        <v>4</v>
      </c>
      <c r="F81" s="15">
        <v>22.1</v>
      </c>
      <c r="G81" s="15">
        <v>20.04</v>
      </c>
      <c r="H81" s="15">
        <v>17.98</v>
      </c>
      <c r="I81" s="14"/>
      <c r="J81" s="15">
        <v>24.8</v>
      </c>
      <c r="K81" s="15">
        <v>28.91</v>
      </c>
      <c r="L81" s="15">
        <v>35.57</v>
      </c>
      <c r="M81" s="54"/>
      <c r="N81" s="15">
        <v>59.975052343000002</v>
      </c>
      <c r="O81" s="15">
        <v>10.773893826</v>
      </c>
      <c r="P81" s="15" t="s">
        <v>26</v>
      </c>
      <c r="Q81" s="16" t="s">
        <v>29</v>
      </c>
      <c r="R81" s="37" t="s">
        <v>599</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3">
      <c r="B82" s="3"/>
      <c r="C82" s="19" t="s">
        <v>140</v>
      </c>
      <c r="D82" s="17" t="s">
        <v>141</v>
      </c>
      <c r="E82" s="17">
        <v>6</v>
      </c>
      <c r="F82" s="14">
        <v>2.61</v>
      </c>
      <c r="G82" s="14">
        <v>2.13</v>
      </c>
      <c r="H82" s="14">
        <v>1.65</v>
      </c>
      <c r="I82" s="14"/>
      <c r="J82" s="14">
        <v>3.55</v>
      </c>
      <c r="K82" s="14">
        <v>4.5</v>
      </c>
      <c r="L82" s="14">
        <v>6.05</v>
      </c>
      <c r="M82" s="54"/>
      <c r="N82" s="14">
        <v>56.915125717000002</v>
      </c>
      <c r="O82" s="31">
        <v>3.1350681304000001</v>
      </c>
      <c r="P82" s="31" t="s">
        <v>26</v>
      </c>
      <c r="Q82" s="17" t="s">
        <v>29</v>
      </c>
      <c r="R82" s="38" t="s">
        <v>600</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3">
      <c r="B83" s="3"/>
      <c r="C83" s="9" t="s">
        <v>504</v>
      </c>
      <c r="D83" s="16" t="s">
        <v>505</v>
      </c>
      <c r="E83" s="16">
        <v>5</v>
      </c>
      <c r="F83" s="15">
        <v>123.73</v>
      </c>
      <c r="G83" s="15">
        <v>97.16</v>
      </c>
      <c r="H83" s="15">
        <v>70.59</v>
      </c>
      <c r="I83" s="14"/>
      <c r="J83" s="15">
        <v>129.96</v>
      </c>
      <c r="K83" s="15">
        <v>183.09</v>
      </c>
      <c r="L83" s="15">
        <v>269.07</v>
      </c>
      <c r="M83" s="54"/>
      <c r="N83" s="15">
        <v>51.035148190000001</v>
      </c>
      <c r="O83" s="15">
        <v>1.2792844209000001</v>
      </c>
      <c r="P83" s="15" t="s">
        <v>29</v>
      </c>
      <c r="Q83" s="16" t="s">
        <v>26</v>
      </c>
      <c r="R83" s="37" t="s">
        <v>601</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3">
      <c r="B84" s="3"/>
      <c r="C84" s="19" t="s">
        <v>485</v>
      </c>
      <c r="D84" s="17" t="s">
        <v>486</v>
      </c>
      <c r="E84" s="17">
        <v>9</v>
      </c>
      <c r="F84" s="14">
        <v>95</v>
      </c>
      <c r="G84" s="14">
        <v>74.63</v>
      </c>
      <c r="H84" s="14">
        <v>54.27</v>
      </c>
      <c r="I84" s="14"/>
      <c r="J84" s="14">
        <v>106.1</v>
      </c>
      <c r="K84" s="14">
        <v>146.82</v>
      </c>
      <c r="L84" s="14">
        <v>212.73</v>
      </c>
      <c r="M84" s="54"/>
      <c r="N84" s="14">
        <v>58.272738509</v>
      </c>
      <c r="O84" s="31">
        <v>2.0894850148000002</v>
      </c>
      <c r="P84" s="31" t="s">
        <v>29</v>
      </c>
      <c r="Q84" s="17" t="s">
        <v>29</v>
      </c>
      <c r="R84" s="38" t="s">
        <v>602</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3">
      <c r="B85" s="3"/>
      <c r="C85" s="9" t="s">
        <v>142</v>
      </c>
      <c r="D85" s="16" t="s">
        <v>143</v>
      </c>
      <c r="E85" s="16">
        <v>6</v>
      </c>
      <c r="F85" s="15">
        <v>18.149999999999999</v>
      </c>
      <c r="G85" s="15">
        <v>17.510000000000002</v>
      </c>
      <c r="H85" s="15">
        <v>16.88</v>
      </c>
      <c r="I85" s="14"/>
      <c r="J85" s="15">
        <v>18.72</v>
      </c>
      <c r="K85" s="15">
        <v>19.98</v>
      </c>
      <c r="L85" s="15">
        <v>22.02</v>
      </c>
      <c r="M85" s="54"/>
      <c r="N85" s="15">
        <v>40.739226123999998</v>
      </c>
      <c r="O85" s="15">
        <v>9.5347970435000011</v>
      </c>
      <c r="P85" s="15" t="s">
        <v>29</v>
      </c>
      <c r="Q85" s="16" t="s">
        <v>26</v>
      </c>
      <c r="R85" s="37" t="s">
        <v>603</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3">
      <c r="B86" s="3"/>
      <c r="C86" s="19" t="s">
        <v>144</v>
      </c>
      <c r="D86" s="17" t="s">
        <v>145</v>
      </c>
      <c r="E86" s="17">
        <v>10</v>
      </c>
      <c r="F86" s="14">
        <v>5.05</v>
      </c>
      <c r="G86" s="14">
        <v>4.6100000000000003</v>
      </c>
      <c r="H86" s="14">
        <v>4.18</v>
      </c>
      <c r="I86" s="14"/>
      <c r="J86" s="14">
        <v>5.93</v>
      </c>
      <c r="K86" s="14">
        <v>6.79</v>
      </c>
      <c r="L86" s="14">
        <v>8.19</v>
      </c>
      <c r="M86" s="54"/>
      <c r="N86" s="14">
        <v>63.385044641</v>
      </c>
      <c r="O86" s="31">
        <v>9.8497520870000006</v>
      </c>
      <c r="P86" s="31" t="s">
        <v>29</v>
      </c>
      <c r="Q86" s="17" t="s">
        <v>29</v>
      </c>
      <c r="R86" s="38" t="s">
        <v>604</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3">
      <c r="B87" s="3"/>
      <c r="C87" s="9" t="s">
        <v>146</v>
      </c>
      <c r="D87" s="16" t="s">
        <v>147</v>
      </c>
      <c r="E87" s="16">
        <v>4</v>
      </c>
      <c r="F87" s="15">
        <v>11.97</v>
      </c>
      <c r="G87" s="15">
        <v>10.72</v>
      </c>
      <c r="H87" s="15">
        <v>9.48</v>
      </c>
      <c r="I87" s="14"/>
      <c r="J87" s="15">
        <v>14.31</v>
      </c>
      <c r="K87" s="15">
        <v>16.79</v>
      </c>
      <c r="L87" s="15">
        <v>20.8</v>
      </c>
      <c r="M87" s="54"/>
      <c r="N87" s="15">
        <v>59.941503054000002</v>
      </c>
      <c r="O87" s="15">
        <v>8.5855747826000002</v>
      </c>
      <c r="P87" s="15" t="s">
        <v>26</v>
      </c>
      <c r="Q87" s="16" t="s">
        <v>29</v>
      </c>
      <c r="R87" s="37" t="s">
        <v>605</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3">
      <c r="B88" s="3"/>
      <c r="C88" s="19" t="s">
        <v>148</v>
      </c>
      <c r="D88" s="17" t="s">
        <v>149</v>
      </c>
      <c r="E88" s="17">
        <v>1</v>
      </c>
      <c r="F88" s="14">
        <v>10.83</v>
      </c>
      <c r="G88" s="14">
        <v>9.51</v>
      </c>
      <c r="H88" s="14">
        <v>8.1999999999999993</v>
      </c>
      <c r="I88" s="14"/>
      <c r="J88" s="14">
        <v>11.08</v>
      </c>
      <c r="K88" s="14">
        <v>13.7</v>
      </c>
      <c r="L88" s="14">
        <v>17.940000000000001</v>
      </c>
      <c r="M88" s="54"/>
      <c r="N88" s="14">
        <v>49.753595722999997</v>
      </c>
      <c r="O88" s="31">
        <v>95.075285129999997</v>
      </c>
      <c r="P88" s="31" t="s">
        <v>26</v>
      </c>
      <c r="Q88" s="17" t="s">
        <v>26</v>
      </c>
      <c r="R88" s="38" t="s">
        <v>606</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3">
      <c r="B89" s="3"/>
      <c r="C89" s="9" t="s">
        <v>150</v>
      </c>
      <c r="D89" s="16" t="s">
        <v>151</v>
      </c>
      <c r="E89" s="16">
        <v>6</v>
      </c>
      <c r="F89" s="15">
        <v>6.88</v>
      </c>
      <c r="G89" s="15">
        <v>5.81</v>
      </c>
      <c r="H89" s="15">
        <v>4.74</v>
      </c>
      <c r="I89" s="14"/>
      <c r="J89" s="15">
        <v>9.2899999999999991</v>
      </c>
      <c r="K89" s="15">
        <v>11.42</v>
      </c>
      <c r="L89" s="15">
        <v>14.87</v>
      </c>
      <c r="M89" s="54"/>
      <c r="N89" s="15">
        <v>64.486467966999996</v>
      </c>
      <c r="O89" s="15">
        <v>35.538291303999998</v>
      </c>
      <c r="P89" s="15" t="s">
        <v>26</v>
      </c>
      <c r="Q89" s="16" t="s">
        <v>29</v>
      </c>
      <c r="R89" s="37" t="s">
        <v>607</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3">
      <c r="B90" s="3"/>
      <c r="C90" s="19" t="s">
        <v>152</v>
      </c>
      <c r="D90" s="17" t="s">
        <v>153</v>
      </c>
      <c r="E90" s="17">
        <v>3</v>
      </c>
      <c r="F90" s="14">
        <v>202.03</v>
      </c>
      <c r="G90" s="14">
        <v>176.88</v>
      </c>
      <c r="H90" s="14">
        <v>151.74</v>
      </c>
      <c r="I90" s="14"/>
      <c r="J90" s="14">
        <v>205.61</v>
      </c>
      <c r="K90" s="14">
        <v>255.89</v>
      </c>
      <c r="L90" s="14">
        <v>337.25</v>
      </c>
      <c r="M90" s="54"/>
      <c r="N90" s="14">
        <v>41.441616873999997</v>
      </c>
      <c r="O90" s="31">
        <v>11.234106035</v>
      </c>
      <c r="P90" s="31" t="s">
        <v>29</v>
      </c>
      <c r="Q90" s="17" t="s">
        <v>26</v>
      </c>
      <c r="R90" s="38" t="s">
        <v>608</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3">
      <c r="B91" s="3"/>
      <c r="C91" s="9" t="s">
        <v>154</v>
      </c>
      <c r="D91" s="16" t="s">
        <v>155</v>
      </c>
      <c r="E91" s="16">
        <v>4</v>
      </c>
      <c r="F91" s="15">
        <v>150</v>
      </c>
      <c r="G91" s="15" t="s">
        <v>121</v>
      </c>
      <c r="H91" s="15" t="s">
        <v>121</v>
      </c>
      <c r="I91" s="14"/>
      <c r="J91" s="15" t="s">
        <v>121</v>
      </c>
      <c r="K91" s="15" t="s">
        <v>121</v>
      </c>
      <c r="L91" s="15" t="s">
        <v>121</v>
      </c>
      <c r="M91" s="54"/>
      <c r="N91" s="15">
        <v>94.064508982000007</v>
      </c>
      <c r="O91" s="15">
        <v>1.0764285713999999</v>
      </c>
      <c r="P91" s="15" t="s">
        <v>26</v>
      </c>
      <c r="Q91" s="16" t="s">
        <v>29</v>
      </c>
      <c r="R91" s="37" t="s">
        <v>121</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3">
      <c r="B92" s="3"/>
      <c r="C92" s="19" t="s">
        <v>156</v>
      </c>
      <c r="D92" s="17" t="s">
        <v>157</v>
      </c>
      <c r="E92" s="17">
        <v>9</v>
      </c>
      <c r="F92" s="14">
        <v>96.25</v>
      </c>
      <c r="G92" s="14">
        <v>85.44</v>
      </c>
      <c r="H92" s="14">
        <v>74.64</v>
      </c>
      <c r="I92" s="14"/>
      <c r="J92" s="14">
        <v>102.79</v>
      </c>
      <c r="K92" s="14">
        <v>124.39</v>
      </c>
      <c r="L92" s="14">
        <v>159.34</v>
      </c>
      <c r="M92" s="54"/>
      <c r="N92" s="14">
        <v>58.114725153000002</v>
      </c>
      <c r="O92" s="31">
        <v>515.06019283000001</v>
      </c>
      <c r="P92" s="31" t="s">
        <v>29</v>
      </c>
      <c r="Q92" s="17" t="s">
        <v>29</v>
      </c>
      <c r="R92" s="38" t="s">
        <v>609</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3">
      <c r="B93" s="3"/>
      <c r="C93" s="9" t="s">
        <v>158</v>
      </c>
      <c r="D93" s="16" t="s">
        <v>159</v>
      </c>
      <c r="E93" s="16">
        <v>4</v>
      </c>
      <c r="F93" s="15">
        <v>46.78</v>
      </c>
      <c r="G93" s="15">
        <v>42.76</v>
      </c>
      <c r="H93" s="15">
        <v>38.74</v>
      </c>
      <c r="I93" s="14"/>
      <c r="J93" s="15">
        <v>55.38</v>
      </c>
      <c r="K93" s="15">
        <v>63.41</v>
      </c>
      <c r="L93" s="15">
        <v>76.42</v>
      </c>
      <c r="M93" s="54"/>
      <c r="N93" s="15">
        <v>63.291165608</v>
      </c>
      <c r="O93" s="15">
        <v>187.24702178000001</v>
      </c>
      <c r="P93" s="15" t="s">
        <v>26</v>
      </c>
      <c r="Q93" s="16" t="s">
        <v>29</v>
      </c>
      <c r="R93" s="37" t="s">
        <v>610</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3">
      <c r="B94" s="3"/>
      <c r="C94" s="19" t="s">
        <v>160</v>
      </c>
      <c r="D94" s="17" t="s">
        <v>161</v>
      </c>
      <c r="E94" s="17">
        <v>7</v>
      </c>
      <c r="F94" s="14">
        <v>26.03</v>
      </c>
      <c r="G94" s="14">
        <v>24.67</v>
      </c>
      <c r="H94" s="14">
        <v>23.31</v>
      </c>
      <c r="I94" s="14"/>
      <c r="J94" s="14">
        <v>27.95</v>
      </c>
      <c r="K94" s="14">
        <v>30.66</v>
      </c>
      <c r="L94" s="14">
        <v>35.049999999999997</v>
      </c>
      <c r="M94" s="54"/>
      <c r="N94" s="14">
        <v>57.944805913000003</v>
      </c>
      <c r="O94" s="31">
        <v>266.64352013000001</v>
      </c>
      <c r="P94" s="31" t="s">
        <v>29</v>
      </c>
      <c r="Q94" s="17" t="s">
        <v>29</v>
      </c>
      <c r="R94" s="38" t="s">
        <v>611</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3">
      <c r="B95" s="3"/>
      <c r="C95" s="9" t="s">
        <v>162</v>
      </c>
      <c r="D95" s="16" t="s">
        <v>163</v>
      </c>
      <c r="E95" s="16">
        <v>5</v>
      </c>
      <c r="F95" s="15">
        <v>28.4</v>
      </c>
      <c r="G95" s="15">
        <v>25.59</v>
      </c>
      <c r="H95" s="15">
        <v>22.79</v>
      </c>
      <c r="I95" s="14"/>
      <c r="J95" s="15">
        <v>35.86</v>
      </c>
      <c r="K95" s="15">
        <v>41.46</v>
      </c>
      <c r="L95" s="15">
        <v>50.54</v>
      </c>
      <c r="M95" s="54"/>
      <c r="N95" s="15">
        <v>59.987909072000001</v>
      </c>
      <c r="O95" s="15">
        <v>116.91731182000001</v>
      </c>
      <c r="P95" s="15" t="s">
        <v>26</v>
      </c>
      <c r="Q95" s="16" t="s">
        <v>29</v>
      </c>
      <c r="R95" s="37" t="s">
        <v>612</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3">
      <c r="B96" s="3"/>
      <c r="C96" s="19" t="s">
        <v>164</v>
      </c>
      <c r="D96" s="17" t="s">
        <v>165</v>
      </c>
      <c r="E96" s="17">
        <v>4</v>
      </c>
      <c r="F96" s="14">
        <v>36.39</v>
      </c>
      <c r="G96" s="14">
        <v>33.04</v>
      </c>
      <c r="H96" s="14">
        <v>29.69</v>
      </c>
      <c r="I96" s="14"/>
      <c r="J96" s="14">
        <v>44.44</v>
      </c>
      <c r="K96" s="14">
        <v>51.13</v>
      </c>
      <c r="L96" s="14">
        <v>61.96</v>
      </c>
      <c r="M96" s="54"/>
      <c r="N96" s="14">
        <v>53.526939884000001</v>
      </c>
      <c r="O96" s="31">
        <v>379.68986882999997</v>
      </c>
      <c r="P96" s="31" t="s">
        <v>26</v>
      </c>
      <c r="Q96" s="17" t="s">
        <v>29</v>
      </c>
      <c r="R96" s="38" t="s">
        <v>613</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3">
      <c r="B97" s="3"/>
      <c r="C97" s="9" t="s">
        <v>487</v>
      </c>
      <c r="D97" s="16" t="s">
        <v>488</v>
      </c>
      <c r="E97" s="16">
        <v>9</v>
      </c>
      <c r="F97" s="15">
        <v>20.85</v>
      </c>
      <c r="G97" s="15">
        <v>18.059999999999999</v>
      </c>
      <c r="H97" s="15">
        <v>15.28</v>
      </c>
      <c r="I97" s="14"/>
      <c r="J97" s="15">
        <v>28.03</v>
      </c>
      <c r="K97" s="15">
        <v>33.590000000000003</v>
      </c>
      <c r="L97" s="15">
        <v>42.59</v>
      </c>
      <c r="M97" s="54"/>
      <c r="N97" s="15">
        <v>55.026761540000003</v>
      </c>
      <c r="O97" s="15">
        <v>1.5699853912999999</v>
      </c>
      <c r="P97" s="15" t="s">
        <v>29</v>
      </c>
      <c r="Q97" s="16" t="s">
        <v>29</v>
      </c>
      <c r="R97" s="37" t="s">
        <v>614</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3">
      <c r="B98" s="3"/>
      <c r="C98" s="19" t="s">
        <v>166</v>
      </c>
      <c r="D98" s="17" t="s">
        <v>167</v>
      </c>
      <c r="E98" s="17">
        <v>1</v>
      </c>
      <c r="F98" s="14">
        <v>4.33</v>
      </c>
      <c r="G98" s="14">
        <v>3.54</v>
      </c>
      <c r="H98" s="14">
        <v>2.76</v>
      </c>
      <c r="I98" s="14"/>
      <c r="J98" s="14">
        <v>4.46</v>
      </c>
      <c r="K98" s="14">
        <v>6.02</v>
      </c>
      <c r="L98" s="14">
        <v>8.5500000000000007</v>
      </c>
      <c r="M98" s="54"/>
      <c r="N98" s="14">
        <v>46.689998201999998</v>
      </c>
      <c r="O98" s="31">
        <v>4.3034414782999999</v>
      </c>
      <c r="P98" s="31" t="s">
        <v>26</v>
      </c>
      <c r="Q98" s="17" t="s">
        <v>26</v>
      </c>
      <c r="R98" s="38" t="s">
        <v>615</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3">
      <c r="B99" s="3"/>
      <c r="C99" s="9" t="s">
        <v>168</v>
      </c>
      <c r="D99" s="16" t="s">
        <v>169</v>
      </c>
      <c r="E99" s="16">
        <v>7</v>
      </c>
      <c r="F99" s="15">
        <v>11.4</v>
      </c>
      <c r="G99" s="15">
        <v>9.7100000000000009</v>
      </c>
      <c r="H99" s="15">
        <v>8.0299999999999994</v>
      </c>
      <c r="I99" s="14"/>
      <c r="J99" s="15">
        <v>15.52</v>
      </c>
      <c r="K99" s="15">
        <v>18.88</v>
      </c>
      <c r="L99" s="15">
        <v>24.33</v>
      </c>
      <c r="M99" s="54"/>
      <c r="N99" s="15">
        <v>63.616119062999999</v>
      </c>
      <c r="O99" s="15">
        <v>27.914833782999999</v>
      </c>
      <c r="P99" s="15" t="s">
        <v>26</v>
      </c>
      <c r="Q99" s="16" t="s">
        <v>29</v>
      </c>
      <c r="R99" s="37" t="s">
        <v>616</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3">
      <c r="B100" s="3"/>
      <c r="C100" s="19" t="s">
        <v>170</v>
      </c>
      <c r="D100" s="17" t="s">
        <v>171</v>
      </c>
      <c r="E100" s="17">
        <v>2</v>
      </c>
      <c r="F100" s="14">
        <v>5.13</v>
      </c>
      <c r="G100" s="14">
        <v>4.04</v>
      </c>
      <c r="H100" s="14">
        <v>2.96</v>
      </c>
      <c r="I100" s="14"/>
      <c r="J100" s="14">
        <v>5.3</v>
      </c>
      <c r="K100" s="14">
        <v>7.46</v>
      </c>
      <c r="L100" s="14">
        <v>10.96</v>
      </c>
      <c r="M100" s="54"/>
      <c r="N100" s="14">
        <v>52.211792930000001</v>
      </c>
      <c r="O100" s="31">
        <v>6.6932859564999996</v>
      </c>
      <c r="P100" s="31" t="s">
        <v>26</v>
      </c>
      <c r="Q100" s="17" t="s">
        <v>26</v>
      </c>
      <c r="R100" s="38" t="s">
        <v>617</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3">
      <c r="B101" s="3"/>
      <c r="C101" s="9" t="s">
        <v>172</v>
      </c>
      <c r="D101" s="16" t="s">
        <v>173</v>
      </c>
      <c r="E101" s="16">
        <v>9</v>
      </c>
      <c r="F101" s="15">
        <v>18.45</v>
      </c>
      <c r="G101" s="15">
        <v>16.809999999999999</v>
      </c>
      <c r="H101" s="15">
        <v>15.17</v>
      </c>
      <c r="I101" s="14"/>
      <c r="J101" s="15">
        <v>19.3</v>
      </c>
      <c r="K101" s="15">
        <v>22.57</v>
      </c>
      <c r="L101" s="15">
        <v>27.88</v>
      </c>
      <c r="M101" s="54"/>
      <c r="N101" s="15">
        <v>71.986177905999995</v>
      </c>
      <c r="O101" s="15">
        <v>76.256120129999999</v>
      </c>
      <c r="P101" s="15" t="s">
        <v>29</v>
      </c>
      <c r="Q101" s="16" t="s">
        <v>29</v>
      </c>
      <c r="R101" s="37" t="s">
        <v>618</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3">
      <c r="B102" s="3"/>
      <c r="C102" s="19" t="s">
        <v>174</v>
      </c>
      <c r="D102" s="17" t="s">
        <v>175</v>
      </c>
      <c r="E102" s="17">
        <v>7</v>
      </c>
      <c r="F102" s="14">
        <v>22.9</v>
      </c>
      <c r="G102" s="14">
        <v>21.39</v>
      </c>
      <c r="H102" s="14">
        <v>19.88</v>
      </c>
      <c r="I102" s="14"/>
      <c r="J102" s="14">
        <v>23.76</v>
      </c>
      <c r="K102" s="14">
        <v>26.77</v>
      </c>
      <c r="L102" s="14">
        <v>31.65</v>
      </c>
      <c r="M102" s="54"/>
      <c r="N102" s="14">
        <v>69.449964038999994</v>
      </c>
      <c r="O102" s="31">
        <v>4.9706483913000001</v>
      </c>
      <c r="P102" s="31" t="s">
        <v>29</v>
      </c>
      <c r="Q102" s="17" t="s">
        <v>29</v>
      </c>
      <c r="R102" s="38" t="s">
        <v>619</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3">
      <c r="B103" s="3"/>
      <c r="C103" s="9" t="s">
        <v>520</v>
      </c>
      <c r="D103" s="16" t="s">
        <v>521</v>
      </c>
      <c r="E103" s="16">
        <v>7</v>
      </c>
      <c r="F103" s="15">
        <v>134.57</v>
      </c>
      <c r="G103" s="15">
        <v>120.34</v>
      </c>
      <c r="H103" s="15">
        <v>106.12</v>
      </c>
      <c r="I103" s="14"/>
      <c r="J103" s="15">
        <v>137.68</v>
      </c>
      <c r="K103" s="15">
        <v>166.12</v>
      </c>
      <c r="L103" s="15">
        <v>212.14</v>
      </c>
      <c r="M103" s="54"/>
      <c r="N103" s="15">
        <v>73.694829616000007</v>
      </c>
      <c r="O103" s="15">
        <v>1.7987412412999999</v>
      </c>
      <c r="P103" s="15" t="s">
        <v>29</v>
      </c>
      <c r="Q103" s="16" t="s">
        <v>29</v>
      </c>
      <c r="R103" s="37" t="s">
        <v>620</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3">
      <c r="B104" s="3"/>
      <c r="C104" s="19" t="s">
        <v>176</v>
      </c>
      <c r="D104" s="17" t="s">
        <v>177</v>
      </c>
      <c r="E104" s="17">
        <v>6</v>
      </c>
      <c r="F104" s="14">
        <v>22.62</v>
      </c>
      <c r="G104" s="14">
        <v>20.79</v>
      </c>
      <c r="H104" s="14">
        <v>18.97</v>
      </c>
      <c r="I104" s="14"/>
      <c r="J104" s="14">
        <v>24.14</v>
      </c>
      <c r="K104" s="14">
        <v>27.78</v>
      </c>
      <c r="L104" s="14">
        <v>33.67</v>
      </c>
      <c r="M104" s="54"/>
      <c r="N104" s="14">
        <v>56.602448662</v>
      </c>
      <c r="O104" s="31">
        <v>273.27554683</v>
      </c>
      <c r="P104" s="31" t="s">
        <v>29</v>
      </c>
      <c r="Q104" s="17" t="s">
        <v>26</v>
      </c>
      <c r="R104" s="38" t="s">
        <v>621</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3">
      <c r="B105" s="3"/>
      <c r="C105" s="9" t="s">
        <v>178</v>
      </c>
      <c r="D105" s="16" t="s">
        <v>179</v>
      </c>
      <c r="E105" s="16">
        <v>6</v>
      </c>
      <c r="F105" s="15">
        <v>9.83</v>
      </c>
      <c r="G105" s="15">
        <v>9.0500000000000007</v>
      </c>
      <c r="H105" s="15">
        <v>8.2799999999999994</v>
      </c>
      <c r="I105" s="14"/>
      <c r="J105" s="15">
        <v>10.55</v>
      </c>
      <c r="K105" s="15">
        <v>12.09</v>
      </c>
      <c r="L105" s="15">
        <v>14.58</v>
      </c>
      <c r="M105" s="54"/>
      <c r="N105" s="15">
        <v>52.926282157999999</v>
      </c>
      <c r="O105" s="15">
        <v>109.26708791</v>
      </c>
      <c r="P105" s="15" t="s">
        <v>29</v>
      </c>
      <c r="Q105" s="16" t="s">
        <v>26</v>
      </c>
      <c r="R105" s="37" t="s">
        <v>622</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3">
      <c r="B106" s="3"/>
      <c r="C106" s="19" t="s">
        <v>180</v>
      </c>
      <c r="D106" s="17" t="s">
        <v>181</v>
      </c>
      <c r="E106" s="17">
        <v>4</v>
      </c>
      <c r="F106" s="14">
        <v>12.3</v>
      </c>
      <c r="G106" s="14">
        <v>10.78</v>
      </c>
      <c r="H106" s="14">
        <v>9.27</v>
      </c>
      <c r="I106" s="14"/>
      <c r="J106" s="14">
        <v>15.76</v>
      </c>
      <c r="K106" s="14">
        <v>18.78</v>
      </c>
      <c r="L106" s="14">
        <v>23.68</v>
      </c>
      <c r="M106" s="54"/>
      <c r="N106" s="14">
        <v>68.559964023999996</v>
      </c>
      <c r="O106" s="31">
        <v>40.349575391000002</v>
      </c>
      <c r="P106" s="31" t="s">
        <v>26</v>
      </c>
      <c r="Q106" s="17" t="s">
        <v>29</v>
      </c>
      <c r="R106" s="38" t="s">
        <v>623</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3">
      <c r="B107" s="3"/>
      <c r="C107" s="9" t="s">
        <v>182</v>
      </c>
      <c r="D107" s="16" t="s">
        <v>183</v>
      </c>
      <c r="E107" s="16">
        <v>2</v>
      </c>
      <c r="F107" s="15">
        <v>3.46</v>
      </c>
      <c r="G107" s="15">
        <v>3.1</v>
      </c>
      <c r="H107" s="15">
        <v>2.75</v>
      </c>
      <c r="I107" s="14"/>
      <c r="J107" s="15">
        <v>3.52</v>
      </c>
      <c r="K107" s="15">
        <v>4.22</v>
      </c>
      <c r="L107" s="15">
        <v>5.36</v>
      </c>
      <c r="M107" s="54"/>
      <c r="N107" s="15">
        <v>46.700303044000002</v>
      </c>
      <c r="O107" s="15">
        <v>12.197016087</v>
      </c>
      <c r="P107" s="15" t="s">
        <v>26</v>
      </c>
      <c r="Q107" s="16" t="s">
        <v>26</v>
      </c>
      <c r="R107" s="37" t="s">
        <v>624</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3">
      <c r="B108" s="3"/>
      <c r="C108" s="19" t="s">
        <v>184</v>
      </c>
      <c r="D108" s="17" t="s">
        <v>185</v>
      </c>
      <c r="E108" s="17">
        <v>10</v>
      </c>
      <c r="F108" s="14">
        <v>4.55</v>
      </c>
      <c r="G108" s="14">
        <v>4.1100000000000003</v>
      </c>
      <c r="H108" s="14">
        <v>3.67</v>
      </c>
      <c r="I108" s="14"/>
      <c r="J108" s="14">
        <v>4.8499999999999996</v>
      </c>
      <c r="K108" s="14">
        <v>5.72</v>
      </c>
      <c r="L108" s="14">
        <v>7.14</v>
      </c>
      <c r="M108" s="54"/>
      <c r="N108" s="14">
        <v>82.035679912999996</v>
      </c>
      <c r="O108" s="31">
        <v>25.834099347999999</v>
      </c>
      <c r="P108" s="31" t="s">
        <v>29</v>
      </c>
      <c r="Q108" s="17" t="s">
        <v>29</v>
      </c>
      <c r="R108" s="38" t="s">
        <v>625</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3">
      <c r="B109" s="3"/>
      <c r="C109" s="9" t="s">
        <v>186</v>
      </c>
      <c r="D109" s="16" t="s">
        <v>187</v>
      </c>
      <c r="E109" s="16">
        <v>2</v>
      </c>
      <c r="F109" s="15">
        <v>8.2100000000000009</v>
      </c>
      <c r="G109" s="15">
        <v>6.99</v>
      </c>
      <c r="H109" s="15">
        <v>5.77</v>
      </c>
      <c r="I109" s="14"/>
      <c r="J109" s="15">
        <v>8.43</v>
      </c>
      <c r="K109" s="15">
        <v>10.86</v>
      </c>
      <c r="L109" s="15">
        <v>14.8</v>
      </c>
      <c r="M109" s="54"/>
      <c r="N109" s="15">
        <v>39.675667670000003</v>
      </c>
      <c r="O109" s="15">
        <v>18.826828347999999</v>
      </c>
      <c r="P109" s="15" t="s">
        <v>26</v>
      </c>
      <c r="Q109" s="16" t="s">
        <v>26</v>
      </c>
      <c r="R109" s="37" t="s">
        <v>626</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3">
      <c r="B110" s="3"/>
      <c r="C110" s="19" t="s">
        <v>188</v>
      </c>
      <c r="D110" s="17" t="s">
        <v>189</v>
      </c>
      <c r="E110" s="17">
        <v>2</v>
      </c>
      <c r="F110" s="14" t="s">
        <v>121</v>
      </c>
      <c r="G110" s="14" t="s">
        <v>121</v>
      </c>
      <c r="H110" s="14" t="s">
        <v>121</v>
      </c>
      <c r="I110" s="14"/>
      <c r="J110" s="14" t="s">
        <v>121</v>
      </c>
      <c r="K110" s="14" t="s">
        <v>121</v>
      </c>
      <c r="L110" s="14" t="s">
        <v>121</v>
      </c>
      <c r="M110" s="54"/>
      <c r="N110" s="14" t="s">
        <v>121</v>
      </c>
      <c r="O110" s="31" t="s">
        <v>121</v>
      </c>
      <c r="P110" s="31" t="s">
        <v>121</v>
      </c>
      <c r="Q110" s="17" t="s">
        <v>121</v>
      </c>
      <c r="R110" s="38" t="s">
        <v>122</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3">
      <c r="B111" s="3"/>
      <c r="C111" s="9" t="s">
        <v>506</v>
      </c>
      <c r="D111" s="16" t="s">
        <v>507</v>
      </c>
      <c r="E111" s="16">
        <v>7</v>
      </c>
      <c r="F111" s="15">
        <v>2.59</v>
      </c>
      <c r="G111" s="15">
        <v>2.12</v>
      </c>
      <c r="H111" s="15">
        <v>1.66</v>
      </c>
      <c r="I111" s="14"/>
      <c r="J111" s="15">
        <v>3.45</v>
      </c>
      <c r="K111" s="15">
        <v>4.37</v>
      </c>
      <c r="L111" s="15">
        <v>5.86</v>
      </c>
      <c r="M111" s="54"/>
      <c r="N111" s="15">
        <v>86.324693703999998</v>
      </c>
      <c r="O111" s="15">
        <v>1.1940423478</v>
      </c>
      <c r="P111" s="15" t="s">
        <v>26</v>
      </c>
      <c r="Q111" s="16" t="s">
        <v>29</v>
      </c>
      <c r="R111" s="37" t="s">
        <v>627</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3">
      <c r="B112" s="3"/>
      <c r="C112" s="19" t="s">
        <v>460</v>
      </c>
      <c r="D112" s="17" t="s">
        <v>461</v>
      </c>
      <c r="E112" s="17">
        <v>4</v>
      </c>
      <c r="F112" s="14">
        <v>3.47</v>
      </c>
      <c r="G112" s="14">
        <v>3.21</v>
      </c>
      <c r="H112" s="14">
        <v>2.96</v>
      </c>
      <c r="I112" s="14"/>
      <c r="J112" s="14">
        <v>3.72</v>
      </c>
      <c r="K112" s="14">
        <v>4.22</v>
      </c>
      <c r="L112" s="14">
        <v>5.03</v>
      </c>
      <c r="M112" s="54"/>
      <c r="N112" s="14">
        <v>63.475639653000002</v>
      </c>
      <c r="O112" s="31">
        <v>5.0444655217000003</v>
      </c>
      <c r="P112" s="31" t="s">
        <v>26</v>
      </c>
      <c r="Q112" s="17" t="s">
        <v>29</v>
      </c>
      <c r="R112" s="38" t="s">
        <v>628</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3">
      <c r="B113" s="3"/>
      <c r="C113" s="9" t="s">
        <v>190</v>
      </c>
      <c r="D113" s="16" t="s">
        <v>191</v>
      </c>
      <c r="E113" s="16">
        <v>1</v>
      </c>
      <c r="F113" s="15">
        <v>21.25</v>
      </c>
      <c r="G113" s="15">
        <v>20.05</v>
      </c>
      <c r="H113" s="15">
        <v>18.850000000000001</v>
      </c>
      <c r="I113" s="14"/>
      <c r="J113" s="15">
        <v>22</v>
      </c>
      <c r="K113" s="15">
        <v>24.39</v>
      </c>
      <c r="L113" s="15">
        <v>28.26</v>
      </c>
      <c r="M113" s="54"/>
      <c r="N113" s="15">
        <v>48.509777137999997</v>
      </c>
      <c r="O113" s="15">
        <v>63.211572435000001</v>
      </c>
      <c r="P113" s="15" t="s">
        <v>26</v>
      </c>
      <c r="Q113" s="16" t="s">
        <v>26</v>
      </c>
      <c r="R113" s="37" t="s">
        <v>629</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3">
      <c r="B114" s="3"/>
      <c r="C114" s="19" t="s">
        <v>192</v>
      </c>
      <c r="D114" s="17" t="s">
        <v>193</v>
      </c>
      <c r="E114" s="17">
        <v>4</v>
      </c>
      <c r="F114" s="14">
        <v>24.18</v>
      </c>
      <c r="G114" s="14">
        <v>22.24</v>
      </c>
      <c r="H114" s="14">
        <v>20.3</v>
      </c>
      <c r="I114" s="14"/>
      <c r="J114" s="14">
        <v>28.83</v>
      </c>
      <c r="K114" s="14">
        <v>32.700000000000003</v>
      </c>
      <c r="L114" s="14">
        <v>38.96</v>
      </c>
      <c r="M114" s="54"/>
      <c r="N114" s="14">
        <v>52.395209813000001</v>
      </c>
      <c r="O114" s="31">
        <v>52.828282303999998</v>
      </c>
      <c r="P114" s="31" t="s">
        <v>26</v>
      </c>
      <c r="Q114" s="17" t="s">
        <v>29</v>
      </c>
      <c r="R114" s="38" t="s">
        <v>630</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3">
      <c r="B115" s="3"/>
      <c r="C115" s="9" t="s">
        <v>194</v>
      </c>
      <c r="D115" s="16" t="s">
        <v>195</v>
      </c>
      <c r="E115" s="16">
        <v>6</v>
      </c>
      <c r="F115" s="15">
        <v>75.98</v>
      </c>
      <c r="G115" s="15">
        <v>58.6</v>
      </c>
      <c r="H115" s="15">
        <v>41.22</v>
      </c>
      <c r="I115" s="14"/>
      <c r="J115" s="15">
        <v>79.87</v>
      </c>
      <c r="K115" s="15">
        <v>114.62</v>
      </c>
      <c r="L115" s="15">
        <v>170.85</v>
      </c>
      <c r="M115" s="54"/>
      <c r="N115" s="15">
        <v>44.207647860999998</v>
      </c>
      <c r="O115" s="15">
        <v>30.797329033999997</v>
      </c>
      <c r="P115" s="15" t="s">
        <v>29</v>
      </c>
      <c r="Q115" s="16" t="s">
        <v>26</v>
      </c>
      <c r="R115" s="37" t="s">
        <v>631</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3">
      <c r="B116" s="3"/>
      <c r="C116" s="19" t="s">
        <v>196</v>
      </c>
      <c r="D116" s="17" t="s">
        <v>197</v>
      </c>
      <c r="E116" s="17">
        <v>9</v>
      </c>
      <c r="F116" s="14">
        <v>14.31</v>
      </c>
      <c r="G116" s="14">
        <v>13.21</v>
      </c>
      <c r="H116" s="14">
        <v>12.12</v>
      </c>
      <c r="I116" s="14"/>
      <c r="J116" s="14">
        <v>15.65</v>
      </c>
      <c r="K116" s="14">
        <v>17.829999999999998</v>
      </c>
      <c r="L116" s="14">
        <v>21.37</v>
      </c>
      <c r="M116" s="54"/>
      <c r="N116" s="14">
        <v>59.713614739999997</v>
      </c>
      <c r="O116" s="31">
        <v>22.330209348</v>
      </c>
      <c r="P116" s="31" t="s">
        <v>29</v>
      </c>
      <c r="Q116" s="17" t="s">
        <v>29</v>
      </c>
      <c r="R116" s="38" t="s">
        <v>632</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3">
      <c r="B117" s="3"/>
      <c r="C117" s="9" t="s">
        <v>198</v>
      </c>
      <c r="D117" s="16" t="s">
        <v>199</v>
      </c>
      <c r="E117" s="16">
        <v>1</v>
      </c>
      <c r="F117" s="15">
        <v>27.66</v>
      </c>
      <c r="G117" s="15">
        <v>23.26</v>
      </c>
      <c r="H117" s="15">
        <v>18.86</v>
      </c>
      <c r="I117" s="14"/>
      <c r="J117" s="15">
        <v>28.73</v>
      </c>
      <c r="K117" s="15">
        <v>37.520000000000003</v>
      </c>
      <c r="L117" s="15">
        <v>51.75</v>
      </c>
      <c r="M117" s="54"/>
      <c r="N117" s="15">
        <v>49.200928431999998</v>
      </c>
      <c r="O117" s="15">
        <v>68.412760489999997</v>
      </c>
      <c r="P117" s="15" t="s">
        <v>26</v>
      </c>
      <c r="Q117" s="16" t="s">
        <v>26</v>
      </c>
      <c r="R117" s="37" t="s">
        <v>633</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3">
      <c r="B118" s="3"/>
      <c r="C118" s="19" t="s">
        <v>200</v>
      </c>
      <c r="D118" s="17" t="s">
        <v>201</v>
      </c>
      <c r="E118" s="17">
        <v>0</v>
      </c>
      <c r="F118" s="14">
        <v>9.0399999999999991</v>
      </c>
      <c r="G118" s="14">
        <v>8.5299999999999994</v>
      </c>
      <c r="H118" s="14">
        <v>8.0299999999999994</v>
      </c>
      <c r="I118" s="14"/>
      <c r="J118" s="14">
        <v>9.16</v>
      </c>
      <c r="K118" s="14">
        <v>10.16</v>
      </c>
      <c r="L118" s="14">
        <v>11.79</v>
      </c>
      <c r="M118" s="54"/>
      <c r="N118" s="14">
        <v>45.283532198000003</v>
      </c>
      <c r="O118" s="31">
        <v>7.4999693913000005</v>
      </c>
      <c r="P118" s="31" t="s">
        <v>26</v>
      </c>
      <c r="Q118" s="17" t="s">
        <v>26</v>
      </c>
      <c r="R118" s="38" t="s">
        <v>634</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3">
      <c r="B119" s="3"/>
      <c r="C119" s="9" t="s">
        <v>202</v>
      </c>
      <c r="D119" s="16" t="s">
        <v>203</v>
      </c>
      <c r="E119" s="16">
        <v>2</v>
      </c>
      <c r="F119" s="15">
        <v>7.68</v>
      </c>
      <c r="G119" s="15">
        <v>7.34</v>
      </c>
      <c r="H119" s="15">
        <v>7</v>
      </c>
      <c r="I119" s="14"/>
      <c r="J119" s="15">
        <v>7.84</v>
      </c>
      <c r="K119" s="15">
        <v>8.51</v>
      </c>
      <c r="L119" s="15">
        <v>9.59</v>
      </c>
      <c r="M119" s="54"/>
      <c r="N119" s="15">
        <v>43.199915013000002</v>
      </c>
      <c r="O119" s="15">
        <v>4.5052032174000001</v>
      </c>
      <c r="P119" s="15" t="s">
        <v>26</v>
      </c>
      <c r="Q119" s="16" t="s">
        <v>26</v>
      </c>
      <c r="R119" s="37" t="s">
        <v>635</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3">
      <c r="B120" s="3"/>
      <c r="C120" s="19" t="s">
        <v>204</v>
      </c>
      <c r="D120" s="17" t="s">
        <v>205</v>
      </c>
      <c r="E120" s="17">
        <v>10</v>
      </c>
      <c r="F120" s="14">
        <v>53.44</v>
      </c>
      <c r="G120" s="14">
        <v>50.54</v>
      </c>
      <c r="H120" s="14">
        <v>47.64</v>
      </c>
      <c r="I120" s="14"/>
      <c r="J120" s="14">
        <v>58.02</v>
      </c>
      <c r="K120" s="14">
        <v>63.81</v>
      </c>
      <c r="L120" s="14">
        <v>73.19</v>
      </c>
      <c r="M120" s="54"/>
      <c r="N120" s="14">
        <v>69.061487464999999</v>
      </c>
      <c r="O120" s="31">
        <v>32.631183260999997</v>
      </c>
      <c r="P120" s="31" t="s">
        <v>29</v>
      </c>
      <c r="Q120" s="17" t="s">
        <v>29</v>
      </c>
      <c r="R120" s="38" t="s">
        <v>636</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3">
      <c r="B121" s="3"/>
      <c r="C121" s="9" t="s">
        <v>206</v>
      </c>
      <c r="D121" s="16" t="s">
        <v>207</v>
      </c>
      <c r="E121" s="16">
        <v>4</v>
      </c>
      <c r="F121" s="15">
        <v>26.6</v>
      </c>
      <c r="G121" s="15">
        <v>24.86</v>
      </c>
      <c r="H121" s="15">
        <v>23.13</v>
      </c>
      <c r="I121" s="14"/>
      <c r="J121" s="15">
        <v>30.73</v>
      </c>
      <c r="K121" s="15">
        <v>34.19</v>
      </c>
      <c r="L121" s="15">
        <v>39.799999999999997</v>
      </c>
      <c r="M121" s="54"/>
      <c r="N121" s="15">
        <v>60.016810573000001</v>
      </c>
      <c r="O121" s="15">
        <v>76.811705173999997</v>
      </c>
      <c r="P121" s="15" t="s">
        <v>26</v>
      </c>
      <c r="Q121" s="16" t="s">
        <v>29</v>
      </c>
      <c r="R121" s="37" t="s">
        <v>637</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3">
      <c r="B122" s="3"/>
      <c r="C122" s="19" t="s">
        <v>208</v>
      </c>
      <c r="D122" s="17" t="s">
        <v>209</v>
      </c>
      <c r="E122" s="17">
        <v>1</v>
      </c>
      <c r="F122" s="14">
        <v>12.77</v>
      </c>
      <c r="G122" s="14">
        <v>12.12</v>
      </c>
      <c r="H122" s="14">
        <v>11.47</v>
      </c>
      <c r="I122" s="14"/>
      <c r="J122" s="14">
        <v>12.91</v>
      </c>
      <c r="K122" s="14">
        <v>14.2</v>
      </c>
      <c r="L122" s="14">
        <v>16.3</v>
      </c>
      <c r="M122" s="54"/>
      <c r="N122" s="14">
        <v>51.266532496000004</v>
      </c>
      <c r="O122" s="31">
        <v>279.85326208999999</v>
      </c>
      <c r="P122" s="31" t="s">
        <v>26</v>
      </c>
      <c r="Q122" s="17" t="s">
        <v>26</v>
      </c>
      <c r="R122" s="38" t="s">
        <v>638</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3">
      <c r="B123" s="3"/>
      <c r="C123" s="9" t="s">
        <v>210</v>
      </c>
      <c r="D123" s="16" t="s">
        <v>211</v>
      </c>
      <c r="E123" s="16">
        <v>4</v>
      </c>
      <c r="F123" s="15">
        <v>42.05</v>
      </c>
      <c r="G123" s="15">
        <v>39.590000000000003</v>
      </c>
      <c r="H123" s="15">
        <v>37.130000000000003</v>
      </c>
      <c r="I123" s="14"/>
      <c r="J123" s="15">
        <v>42.73</v>
      </c>
      <c r="K123" s="15">
        <v>47.64</v>
      </c>
      <c r="L123" s="15">
        <v>55.6</v>
      </c>
      <c r="M123" s="54"/>
      <c r="N123" s="15">
        <v>48.727007681000003</v>
      </c>
      <c r="O123" s="15">
        <v>84.059341609000001</v>
      </c>
      <c r="P123" s="15" t="s">
        <v>29</v>
      </c>
      <c r="Q123" s="16" t="s">
        <v>26</v>
      </c>
      <c r="R123" s="37" t="s">
        <v>639</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3">
      <c r="B124" s="3"/>
      <c r="C124" s="19" t="s">
        <v>210</v>
      </c>
      <c r="D124" s="17" t="s">
        <v>212</v>
      </c>
      <c r="E124" s="17">
        <v>0</v>
      </c>
      <c r="F124" s="14">
        <v>38.869999999999997</v>
      </c>
      <c r="G124" s="14">
        <v>36.619999999999997</v>
      </c>
      <c r="H124" s="14">
        <v>34.369999999999997</v>
      </c>
      <c r="I124" s="14"/>
      <c r="J124" s="14">
        <v>39.44</v>
      </c>
      <c r="K124" s="14">
        <v>43.93</v>
      </c>
      <c r="L124" s="14">
        <v>51.2</v>
      </c>
      <c r="M124" s="54"/>
      <c r="N124" s="14">
        <v>45.206425007999997</v>
      </c>
      <c r="O124" s="31">
        <v>990.56289557000002</v>
      </c>
      <c r="P124" s="31" t="s">
        <v>26</v>
      </c>
      <c r="Q124" s="17" t="s">
        <v>26</v>
      </c>
      <c r="R124" s="38" t="s">
        <v>640</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3">
      <c r="B125" s="3"/>
      <c r="C125" s="9" t="s">
        <v>213</v>
      </c>
      <c r="D125" s="16" t="s">
        <v>214</v>
      </c>
      <c r="E125" s="16">
        <v>6</v>
      </c>
      <c r="F125" s="15">
        <v>2.5499999999999998</v>
      </c>
      <c r="G125" s="15">
        <v>2.0699999999999998</v>
      </c>
      <c r="H125" s="15">
        <v>1.6</v>
      </c>
      <c r="I125" s="14"/>
      <c r="J125" s="15">
        <v>3.4</v>
      </c>
      <c r="K125" s="15">
        <v>4.34</v>
      </c>
      <c r="L125" s="15">
        <v>5.86</v>
      </c>
      <c r="M125" s="54"/>
      <c r="N125" s="15">
        <v>77.020983771999994</v>
      </c>
      <c r="O125" s="15">
        <v>2.3024701739000002</v>
      </c>
      <c r="P125" s="15" t="s">
        <v>26</v>
      </c>
      <c r="Q125" s="16" t="s">
        <v>29</v>
      </c>
      <c r="R125" s="37" t="s">
        <v>641</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3">
      <c r="B126" s="3"/>
      <c r="C126" s="19" t="s">
        <v>215</v>
      </c>
      <c r="D126" s="17" t="s">
        <v>216</v>
      </c>
      <c r="E126" s="17">
        <v>1</v>
      </c>
      <c r="F126" s="14">
        <v>69.08</v>
      </c>
      <c r="G126" s="14">
        <v>62.88</v>
      </c>
      <c r="H126" s="14">
        <v>56.69</v>
      </c>
      <c r="I126" s="14"/>
      <c r="J126" s="14">
        <v>71.53</v>
      </c>
      <c r="K126" s="14">
        <v>83.91</v>
      </c>
      <c r="L126" s="14">
        <v>103.94</v>
      </c>
      <c r="M126" s="54"/>
      <c r="N126" s="14">
        <v>50.935849216999998</v>
      </c>
      <c r="O126" s="31">
        <v>81.236071413000005</v>
      </c>
      <c r="P126" s="31" t="s">
        <v>26</v>
      </c>
      <c r="Q126" s="17" t="s">
        <v>26</v>
      </c>
      <c r="R126" s="38" t="s">
        <v>642</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3">
      <c r="B127" s="3"/>
      <c r="C127" s="9" t="s">
        <v>217</v>
      </c>
      <c r="D127" s="16" t="s">
        <v>218</v>
      </c>
      <c r="E127" s="16">
        <v>3</v>
      </c>
      <c r="F127" s="15">
        <v>10.33</v>
      </c>
      <c r="G127" s="15">
        <v>9.17</v>
      </c>
      <c r="H127" s="15">
        <v>8.02</v>
      </c>
      <c r="I127" s="14"/>
      <c r="J127" s="15">
        <v>10.53</v>
      </c>
      <c r="K127" s="15">
        <v>12.83</v>
      </c>
      <c r="L127" s="15">
        <v>16.559999999999999</v>
      </c>
      <c r="M127" s="54"/>
      <c r="N127" s="15">
        <v>47.576889745000003</v>
      </c>
      <c r="O127" s="15">
        <v>35.657755651999999</v>
      </c>
      <c r="P127" s="15" t="s">
        <v>29</v>
      </c>
      <c r="Q127" s="16" t="s">
        <v>26</v>
      </c>
      <c r="R127" s="37" t="s">
        <v>643</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3">
      <c r="B128" s="3"/>
      <c r="C128" s="19" t="s">
        <v>219</v>
      </c>
      <c r="D128" s="17" t="s">
        <v>220</v>
      </c>
      <c r="E128" s="17">
        <v>4</v>
      </c>
      <c r="F128" s="14">
        <v>182.31</v>
      </c>
      <c r="G128" s="14">
        <v>167.97</v>
      </c>
      <c r="H128" s="14">
        <v>153.63999999999999</v>
      </c>
      <c r="I128" s="14"/>
      <c r="J128" s="14">
        <v>184.49</v>
      </c>
      <c r="K128" s="14">
        <v>213.15</v>
      </c>
      <c r="L128" s="14">
        <v>259.52999999999997</v>
      </c>
      <c r="M128" s="54"/>
      <c r="N128" s="14">
        <v>48.175341543000002</v>
      </c>
      <c r="O128" s="31">
        <v>7.7306399695999994</v>
      </c>
      <c r="P128" s="31" t="s">
        <v>29</v>
      </c>
      <c r="Q128" s="17" t="s">
        <v>26</v>
      </c>
      <c r="R128" s="38" t="s">
        <v>644</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3">
      <c r="B129" s="3"/>
      <c r="C129" s="9" t="s">
        <v>221</v>
      </c>
      <c r="D129" s="16" t="s">
        <v>222</v>
      </c>
      <c r="E129" s="16">
        <v>4</v>
      </c>
      <c r="F129" s="15">
        <v>5.34</v>
      </c>
      <c r="G129" s="15">
        <v>4.3899999999999997</v>
      </c>
      <c r="H129" s="15">
        <v>3.44</v>
      </c>
      <c r="I129" s="14"/>
      <c r="J129" s="15">
        <v>7.75</v>
      </c>
      <c r="K129" s="15">
        <v>9.64</v>
      </c>
      <c r="L129" s="15">
        <v>12.71</v>
      </c>
      <c r="M129" s="54"/>
      <c r="N129" s="15">
        <v>53.923865579999998</v>
      </c>
      <c r="O129" s="15">
        <v>4.7072512608999997</v>
      </c>
      <c r="P129" s="15" t="s">
        <v>26</v>
      </c>
      <c r="Q129" s="16" t="s">
        <v>29</v>
      </c>
      <c r="R129" s="37" t="s">
        <v>645</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3">
      <c r="B130" s="3"/>
      <c r="C130" s="19" t="s">
        <v>223</v>
      </c>
      <c r="D130" s="17" t="s">
        <v>224</v>
      </c>
      <c r="E130" s="17">
        <v>6</v>
      </c>
      <c r="F130" s="14">
        <v>6.45</v>
      </c>
      <c r="G130" s="14">
        <v>5.67</v>
      </c>
      <c r="H130" s="14">
        <v>4.8899999999999997</v>
      </c>
      <c r="I130" s="14"/>
      <c r="J130" s="14">
        <v>8.08</v>
      </c>
      <c r="K130" s="14">
        <v>9.6300000000000008</v>
      </c>
      <c r="L130" s="14">
        <v>12.14</v>
      </c>
      <c r="M130" s="54"/>
      <c r="N130" s="14">
        <v>73.584371000000004</v>
      </c>
      <c r="O130" s="31">
        <v>7.5239793478000001</v>
      </c>
      <c r="P130" s="31" t="s">
        <v>26</v>
      </c>
      <c r="Q130" s="17" t="s">
        <v>29</v>
      </c>
      <c r="R130" s="38" t="s">
        <v>646</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3">
      <c r="B131" s="3"/>
      <c r="C131" s="9" t="s">
        <v>225</v>
      </c>
      <c r="D131" s="16" t="s">
        <v>226</v>
      </c>
      <c r="E131" s="16">
        <v>10</v>
      </c>
      <c r="F131" s="15">
        <v>3.79</v>
      </c>
      <c r="G131" s="15">
        <v>3.58</v>
      </c>
      <c r="H131" s="15">
        <v>3.37</v>
      </c>
      <c r="I131" s="14"/>
      <c r="J131" s="15">
        <v>3.9</v>
      </c>
      <c r="K131" s="15">
        <v>4.3099999999999996</v>
      </c>
      <c r="L131" s="15">
        <v>4.9800000000000004</v>
      </c>
      <c r="M131" s="54"/>
      <c r="N131" s="15">
        <v>68.898313028999993</v>
      </c>
      <c r="O131" s="15">
        <v>2.3029463912999999</v>
      </c>
      <c r="P131" s="15" t="s">
        <v>29</v>
      </c>
      <c r="Q131" s="16" t="s">
        <v>29</v>
      </c>
      <c r="R131" s="37" t="s">
        <v>647</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3">
      <c r="B132" s="3"/>
      <c r="C132" s="19" t="s">
        <v>225</v>
      </c>
      <c r="D132" s="17" t="s">
        <v>227</v>
      </c>
      <c r="E132" s="17">
        <v>8</v>
      </c>
      <c r="F132" s="14">
        <v>3.67</v>
      </c>
      <c r="G132" s="14">
        <v>3.51</v>
      </c>
      <c r="H132" s="14">
        <v>3.35</v>
      </c>
      <c r="I132" s="14"/>
      <c r="J132" s="14">
        <v>3.75</v>
      </c>
      <c r="K132" s="14">
        <v>4.0599999999999996</v>
      </c>
      <c r="L132" s="14">
        <v>4.57</v>
      </c>
      <c r="M132" s="54"/>
      <c r="N132" s="14">
        <v>70.844175117999995</v>
      </c>
      <c r="O132" s="31">
        <v>11.491667304</v>
      </c>
      <c r="P132" s="31" t="s">
        <v>29</v>
      </c>
      <c r="Q132" s="17" t="s">
        <v>29</v>
      </c>
      <c r="R132" s="38" t="s">
        <v>508</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3">
      <c r="B133" s="3"/>
      <c r="C133" s="9" t="s">
        <v>225</v>
      </c>
      <c r="D133" s="16" t="s">
        <v>228</v>
      </c>
      <c r="E133" s="16">
        <v>9</v>
      </c>
      <c r="F133" s="15">
        <v>18.489999999999998</v>
      </c>
      <c r="G133" s="15">
        <v>17.61</v>
      </c>
      <c r="H133" s="15">
        <v>16.739999999999998</v>
      </c>
      <c r="I133" s="14"/>
      <c r="J133" s="15">
        <v>18.920000000000002</v>
      </c>
      <c r="K133" s="15">
        <v>20.66</v>
      </c>
      <c r="L133" s="15">
        <v>23.48</v>
      </c>
      <c r="M133" s="54"/>
      <c r="N133" s="15">
        <v>73.709927781999994</v>
      </c>
      <c r="O133" s="15">
        <v>98.736496609</v>
      </c>
      <c r="P133" s="15" t="s">
        <v>29</v>
      </c>
      <c r="Q133" s="16" t="s">
        <v>29</v>
      </c>
      <c r="R133" s="37" t="s">
        <v>648</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3">
      <c r="B134" s="3"/>
      <c r="C134" s="19" t="s">
        <v>229</v>
      </c>
      <c r="D134" s="17" t="s">
        <v>230</v>
      </c>
      <c r="E134" s="17">
        <v>4</v>
      </c>
      <c r="F134" s="14">
        <v>10.11</v>
      </c>
      <c r="G134" s="14">
        <v>8.44</v>
      </c>
      <c r="H134" s="14">
        <v>6.77</v>
      </c>
      <c r="I134" s="14"/>
      <c r="J134" s="14">
        <v>14.5</v>
      </c>
      <c r="K134" s="14">
        <v>17.829999999999998</v>
      </c>
      <c r="L134" s="14">
        <v>23.23</v>
      </c>
      <c r="M134" s="54"/>
      <c r="N134" s="14">
        <v>56.622142912000001</v>
      </c>
      <c r="O134" s="31">
        <v>5.7154326086999996</v>
      </c>
      <c r="P134" s="31" t="s">
        <v>26</v>
      </c>
      <c r="Q134" s="17" t="s">
        <v>29</v>
      </c>
      <c r="R134" s="38" t="s">
        <v>649</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3">
      <c r="B135" s="3"/>
      <c r="C135" s="9" t="s">
        <v>231</v>
      </c>
      <c r="D135" s="16" t="s">
        <v>232</v>
      </c>
      <c r="E135" s="16">
        <v>7</v>
      </c>
      <c r="F135" s="15">
        <v>3.31</v>
      </c>
      <c r="G135" s="15">
        <v>2.44</v>
      </c>
      <c r="H135" s="15">
        <v>1.57</v>
      </c>
      <c r="I135" s="14"/>
      <c r="J135" s="15">
        <v>5.22</v>
      </c>
      <c r="K135" s="15">
        <v>6.95</v>
      </c>
      <c r="L135" s="15">
        <v>9.76</v>
      </c>
      <c r="M135" s="54"/>
      <c r="N135" s="15">
        <v>73.295712578000007</v>
      </c>
      <c r="O135" s="15">
        <v>10.550738956</v>
      </c>
      <c r="P135" s="15" t="s">
        <v>26</v>
      </c>
      <c r="Q135" s="16" t="s">
        <v>29</v>
      </c>
      <c r="R135" s="37" t="s">
        <v>650</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3">
      <c r="B136" s="3"/>
      <c r="C136" s="19" t="s">
        <v>233</v>
      </c>
      <c r="D136" s="17" t="s">
        <v>234</v>
      </c>
      <c r="E136" s="17">
        <v>1</v>
      </c>
      <c r="F136" s="14">
        <v>35.020000000000003</v>
      </c>
      <c r="G136" s="14">
        <v>29.43</v>
      </c>
      <c r="H136" s="14">
        <v>23.84</v>
      </c>
      <c r="I136" s="14"/>
      <c r="J136" s="14">
        <v>35.659999999999997</v>
      </c>
      <c r="K136" s="14">
        <v>46.83</v>
      </c>
      <c r="L136" s="14">
        <v>64.91</v>
      </c>
      <c r="M136" s="54"/>
      <c r="N136" s="14">
        <v>50.523405636</v>
      </c>
      <c r="O136" s="31">
        <v>338.52899657</v>
      </c>
      <c r="P136" s="31" t="s">
        <v>26</v>
      </c>
      <c r="Q136" s="17" t="s">
        <v>26</v>
      </c>
      <c r="R136" s="38" t="s">
        <v>651</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3">
      <c r="B137" s="3"/>
      <c r="C137" s="9" t="s">
        <v>233</v>
      </c>
      <c r="D137" s="16" t="s">
        <v>235</v>
      </c>
      <c r="E137" s="16">
        <v>1</v>
      </c>
      <c r="F137" s="15">
        <v>34.07</v>
      </c>
      <c r="G137" s="15">
        <v>28.87</v>
      </c>
      <c r="H137" s="15">
        <v>23.67</v>
      </c>
      <c r="I137" s="14"/>
      <c r="J137" s="15">
        <v>34.619999999999997</v>
      </c>
      <c r="K137" s="15">
        <v>45.01</v>
      </c>
      <c r="L137" s="15">
        <v>61.82</v>
      </c>
      <c r="M137" s="54"/>
      <c r="N137" s="15">
        <v>51.039781742999999</v>
      </c>
      <c r="O137" s="15">
        <v>3.7976457826000001</v>
      </c>
      <c r="P137" s="15" t="s">
        <v>26</v>
      </c>
      <c r="Q137" s="16" t="s">
        <v>26</v>
      </c>
      <c r="R137" s="37" t="s">
        <v>652</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3">
      <c r="B138" s="3"/>
      <c r="C138" s="19" t="s">
        <v>236</v>
      </c>
      <c r="D138" s="17" t="s">
        <v>237</v>
      </c>
      <c r="E138" s="17">
        <v>5</v>
      </c>
      <c r="F138" s="14">
        <v>23.69</v>
      </c>
      <c r="G138" s="14">
        <v>21.73</v>
      </c>
      <c r="H138" s="14">
        <v>19.78</v>
      </c>
      <c r="I138" s="14"/>
      <c r="J138" s="14">
        <v>24.3</v>
      </c>
      <c r="K138" s="14">
        <v>28.2</v>
      </c>
      <c r="L138" s="14">
        <v>34.51</v>
      </c>
      <c r="M138" s="54"/>
      <c r="N138" s="14">
        <v>51.155441617999998</v>
      </c>
      <c r="O138" s="31">
        <v>10.937268781999999</v>
      </c>
      <c r="P138" s="31" t="s">
        <v>29</v>
      </c>
      <c r="Q138" s="17" t="s">
        <v>26</v>
      </c>
      <c r="R138" s="38" t="s">
        <v>653</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3">
      <c r="B139" s="3"/>
      <c r="C139" s="9" t="s">
        <v>238</v>
      </c>
      <c r="D139" s="16" t="s">
        <v>239</v>
      </c>
      <c r="E139" s="16">
        <v>0</v>
      </c>
      <c r="F139" s="15">
        <v>10.63</v>
      </c>
      <c r="G139" s="15">
        <v>8.98</v>
      </c>
      <c r="H139" s="15">
        <v>7.34</v>
      </c>
      <c r="I139" s="14"/>
      <c r="J139" s="15">
        <v>10.88</v>
      </c>
      <c r="K139" s="15">
        <v>14.16</v>
      </c>
      <c r="L139" s="15">
        <v>19.48</v>
      </c>
      <c r="M139" s="54"/>
      <c r="N139" s="15">
        <v>31.931258982999999</v>
      </c>
      <c r="O139" s="15">
        <v>245.68072443</v>
      </c>
      <c r="P139" s="15" t="s">
        <v>26</v>
      </c>
      <c r="Q139" s="16" t="s">
        <v>26</v>
      </c>
      <c r="R139" s="37" t="s">
        <v>654</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3">
      <c r="B140" s="3"/>
      <c r="C140" s="19" t="s">
        <v>240</v>
      </c>
      <c r="D140" s="17" t="s">
        <v>241</v>
      </c>
      <c r="E140" s="17">
        <v>10</v>
      </c>
      <c r="F140" s="14">
        <v>4.0999999999999996</v>
      </c>
      <c r="G140" s="14">
        <v>3.82</v>
      </c>
      <c r="H140" s="14">
        <v>3.54</v>
      </c>
      <c r="I140" s="14"/>
      <c r="J140" s="14">
        <v>4.38</v>
      </c>
      <c r="K140" s="14">
        <v>4.93</v>
      </c>
      <c r="L140" s="14">
        <v>5.83</v>
      </c>
      <c r="M140" s="54"/>
      <c r="N140" s="14">
        <v>72.779315342999993</v>
      </c>
      <c r="O140" s="31">
        <v>13.978240956</v>
      </c>
      <c r="P140" s="31" t="s">
        <v>29</v>
      </c>
      <c r="Q140" s="17" t="s">
        <v>29</v>
      </c>
      <c r="R140" s="38" t="s">
        <v>655</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3">
      <c r="B141" s="3"/>
      <c r="C141" s="9" t="s">
        <v>242</v>
      </c>
      <c r="D141" s="16" t="s">
        <v>243</v>
      </c>
      <c r="E141" s="16">
        <v>1</v>
      </c>
      <c r="F141" s="15">
        <v>17.07</v>
      </c>
      <c r="G141" s="15">
        <v>14.62</v>
      </c>
      <c r="H141" s="15">
        <v>12.17</v>
      </c>
      <c r="I141" s="14"/>
      <c r="J141" s="15">
        <v>17.32</v>
      </c>
      <c r="K141" s="15">
        <v>22.21</v>
      </c>
      <c r="L141" s="15">
        <v>30.13</v>
      </c>
      <c r="M141" s="54"/>
      <c r="N141" s="15">
        <v>48.215830296</v>
      </c>
      <c r="O141" s="15">
        <v>11.780541869</v>
      </c>
      <c r="P141" s="15" t="s">
        <v>26</v>
      </c>
      <c r="Q141" s="16" t="s">
        <v>26</v>
      </c>
      <c r="R141" s="37" t="s">
        <v>656</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3">
      <c r="B142" s="3"/>
      <c r="C142" s="19" t="s">
        <v>244</v>
      </c>
      <c r="D142" s="17" t="s">
        <v>245</v>
      </c>
      <c r="E142" s="17">
        <v>6</v>
      </c>
      <c r="F142" s="14">
        <v>4.6500000000000004</v>
      </c>
      <c r="G142" s="14">
        <v>3.1</v>
      </c>
      <c r="H142" s="14">
        <v>1.55</v>
      </c>
      <c r="I142" s="14"/>
      <c r="J142" s="14">
        <v>8.77</v>
      </c>
      <c r="K142" s="14">
        <v>11.86</v>
      </c>
      <c r="L142" s="14">
        <v>16.87</v>
      </c>
      <c r="M142" s="54"/>
      <c r="N142" s="14">
        <v>65.760359578999996</v>
      </c>
      <c r="O142" s="31">
        <v>99.441657347999993</v>
      </c>
      <c r="P142" s="31" t="s">
        <v>26</v>
      </c>
      <c r="Q142" s="17" t="s">
        <v>29</v>
      </c>
      <c r="R142" s="38" t="s">
        <v>657</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3">
      <c r="B143" s="3"/>
      <c r="C143" s="9" t="s">
        <v>246</v>
      </c>
      <c r="D143" s="16" t="s">
        <v>247</v>
      </c>
      <c r="E143" s="16">
        <v>6</v>
      </c>
      <c r="F143" s="15">
        <v>4.05</v>
      </c>
      <c r="G143" s="15">
        <v>3.25</v>
      </c>
      <c r="H143" s="15">
        <v>2.46</v>
      </c>
      <c r="I143" s="14"/>
      <c r="J143" s="15">
        <v>6.26</v>
      </c>
      <c r="K143" s="15">
        <v>7.84</v>
      </c>
      <c r="L143" s="15">
        <v>10.39</v>
      </c>
      <c r="M143" s="54"/>
      <c r="N143" s="15">
        <v>52.529775569000002</v>
      </c>
      <c r="O143" s="15">
        <v>9.0183487826000004</v>
      </c>
      <c r="P143" s="15" t="s">
        <v>26</v>
      </c>
      <c r="Q143" s="16" t="s">
        <v>29</v>
      </c>
      <c r="R143" s="37" t="s">
        <v>658</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3">
      <c r="B144" s="3"/>
      <c r="C144" s="19" t="s">
        <v>246</v>
      </c>
      <c r="D144" s="17" t="s">
        <v>248</v>
      </c>
      <c r="E144" s="17">
        <v>6</v>
      </c>
      <c r="F144" s="14">
        <v>4.3600000000000003</v>
      </c>
      <c r="G144" s="14">
        <v>3.56</v>
      </c>
      <c r="H144" s="14">
        <v>2.77</v>
      </c>
      <c r="I144" s="14"/>
      <c r="J144" s="14">
        <v>6.49</v>
      </c>
      <c r="K144" s="14">
        <v>8.07</v>
      </c>
      <c r="L144" s="14">
        <v>10.62</v>
      </c>
      <c r="M144" s="54"/>
      <c r="N144" s="14">
        <v>57.431687435999997</v>
      </c>
      <c r="O144" s="31">
        <v>69.658439000000001</v>
      </c>
      <c r="P144" s="31" t="s">
        <v>26</v>
      </c>
      <c r="Q144" s="17" t="s">
        <v>29</v>
      </c>
      <c r="R144" s="38" t="s">
        <v>659</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3">
      <c r="B145" s="3"/>
      <c r="C145" s="9" t="s">
        <v>249</v>
      </c>
      <c r="D145" s="16" t="s">
        <v>12</v>
      </c>
      <c r="E145" s="16">
        <v>9</v>
      </c>
      <c r="F145" s="15">
        <v>18.39</v>
      </c>
      <c r="G145" s="15">
        <v>16.8</v>
      </c>
      <c r="H145" s="15">
        <v>15.22</v>
      </c>
      <c r="I145" s="14"/>
      <c r="J145" s="15">
        <v>19.61</v>
      </c>
      <c r="K145" s="15">
        <v>22.77</v>
      </c>
      <c r="L145" s="15">
        <v>27.89</v>
      </c>
      <c r="M145" s="54"/>
      <c r="N145" s="15">
        <v>65.207046946999995</v>
      </c>
      <c r="O145" s="15">
        <v>112.07812504</v>
      </c>
      <c r="P145" s="15" t="s">
        <v>29</v>
      </c>
      <c r="Q145" s="16" t="s">
        <v>29</v>
      </c>
      <c r="R145" s="37" t="s">
        <v>660</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3">
      <c r="B146" s="3"/>
      <c r="C146" s="19" t="s">
        <v>250</v>
      </c>
      <c r="D146" s="17" t="s">
        <v>251</v>
      </c>
      <c r="E146" s="17">
        <v>7</v>
      </c>
      <c r="F146" s="14">
        <v>124.48</v>
      </c>
      <c r="G146" s="14">
        <v>94.25</v>
      </c>
      <c r="H146" s="14">
        <v>64.03</v>
      </c>
      <c r="I146" s="14"/>
      <c r="J146" s="14">
        <v>171.11</v>
      </c>
      <c r="K146" s="14">
        <v>231.55</v>
      </c>
      <c r="L146" s="14">
        <v>329.35</v>
      </c>
      <c r="M146" s="54"/>
      <c r="N146" s="14">
        <v>58.324529986000002</v>
      </c>
      <c r="O146" s="31">
        <v>5.5574945839000005</v>
      </c>
      <c r="P146" s="31" t="s">
        <v>29</v>
      </c>
      <c r="Q146" s="17" t="s">
        <v>29</v>
      </c>
      <c r="R146" s="38" t="s">
        <v>661</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3">
      <c r="B147" s="3"/>
      <c r="C147" s="9" t="s">
        <v>509</v>
      </c>
      <c r="D147" s="16" t="s">
        <v>510</v>
      </c>
      <c r="E147" s="16">
        <v>7</v>
      </c>
      <c r="F147" s="15">
        <v>97.96</v>
      </c>
      <c r="G147" s="15">
        <v>90.41</v>
      </c>
      <c r="H147" s="15">
        <v>82.87</v>
      </c>
      <c r="I147" s="14"/>
      <c r="J147" s="15">
        <v>100.11</v>
      </c>
      <c r="K147" s="15">
        <v>115.19</v>
      </c>
      <c r="L147" s="15">
        <v>139.61000000000001</v>
      </c>
      <c r="M147" s="54"/>
      <c r="N147" s="15">
        <v>69.078783036000004</v>
      </c>
      <c r="O147" s="15">
        <v>4.0131784644000001</v>
      </c>
      <c r="P147" s="15" t="s">
        <v>29</v>
      </c>
      <c r="Q147" s="16" t="s">
        <v>29</v>
      </c>
      <c r="R147" s="37" t="s">
        <v>662</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3">
      <c r="B148" s="3"/>
      <c r="C148" s="19" t="s">
        <v>252</v>
      </c>
      <c r="D148" s="17" t="s">
        <v>253</v>
      </c>
      <c r="E148" s="17">
        <v>10</v>
      </c>
      <c r="F148" s="14">
        <v>5.69</v>
      </c>
      <c r="G148" s="14">
        <v>4.9400000000000004</v>
      </c>
      <c r="H148" s="14">
        <v>4.2</v>
      </c>
      <c r="I148" s="14"/>
      <c r="J148" s="14">
        <v>6</v>
      </c>
      <c r="K148" s="14">
        <v>7.48</v>
      </c>
      <c r="L148" s="14">
        <v>9.8800000000000008</v>
      </c>
      <c r="M148" s="54"/>
      <c r="N148" s="14">
        <v>73.700513678999997</v>
      </c>
      <c r="O148" s="31">
        <v>9.661846173899999</v>
      </c>
      <c r="P148" s="31" t="s">
        <v>29</v>
      </c>
      <c r="Q148" s="17" t="s">
        <v>29</v>
      </c>
      <c r="R148" s="38" t="s">
        <v>663</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3">
      <c r="B149" s="3"/>
      <c r="C149" s="9" t="s">
        <v>254</v>
      </c>
      <c r="D149" s="16" t="s">
        <v>255</v>
      </c>
      <c r="E149" s="16">
        <v>7</v>
      </c>
      <c r="F149" s="15">
        <v>82.07</v>
      </c>
      <c r="G149" s="15">
        <v>74.23</v>
      </c>
      <c r="H149" s="15">
        <v>66.400000000000006</v>
      </c>
      <c r="I149" s="14"/>
      <c r="J149" s="15">
        <v>86.7</v>
      </c>
      <c r="K149" s="15">
        <v>102.36</v>
      </c>
      <c r="L149" s="15">
        <v>127.71</v>
      </c>
      <c r="M149" s="54"/>
      <c r="N149" s="15">
        <v>59.203711183999999</v>
      </c>
      <c r="O149" s="15">
        <v>51.235304399</v>
      </c>
      <c r="P149" s="15" t="s">
        <v>29</v>
      </c>
      <c r="Q149" s="16" t="s">
        <v>29</v>
      </c>
      <c r="R149" s="37" t="s">
        <v>664</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3">
      <c r="B150" s="3"/>
      <c r="C150" s="19" t="s">
        <v>256</v>
      </c>
      <c r="D150" s="17" t="s">
        <v>257</v>
      </c>
      <c r="E150" s="17">
        <v>1</v>
      </c>
      <c r="F150" s="14">
        <v>104.53</v>
      </c>
      <c r="G150" s="14">
        <v>95.49</v>
      </c>
      <c r="H150" s="14">
        <v>86.45</v>
      </c>
      <c r="I150" s="14"/>
      <c r="J150" s="14">
        <v>108.5</v>
      </c>
      <c r="K150" s="14">
        <v>126.57</v>
      </c>
      <c r="L150" s="14">
        <v>155.81</v>
      </c>
      <c r="M150" s="54"/>
      <c r="N150" s="14">
        <v>48.8202578</v>
      </c>
      <c r="O150" s="31">
        <v>36.980260704000003</v>
      </c>
      <c r="P150" s="31" t="s">
        <v>26</v>
      </c>
      <c r="Q150" s="17" t="s">
        <v>26</v>
      </c>
      <c r="R150" s="38" t="s">
        <v>665</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3">
      <c r="B151" s="3"/>
      <c r="C151" s="9" t="s">
        <v>258</v>
      </c>
      <c r="D151" s="16" t="s">
        <v>259</v>
      </c>
      <c r="E151" s="16">
        <v>6</v>
      </c>
      <c r="F151" s="15">
        <v>32.15</v>
      </c>
      <c r="G151" s="15">
        <v>30.55</v>
      </c>
      <c r="H151" s="15">
        <v>28.95</v>
      </c>
      <c r="I151" s="14"/>
      <c r="J151" s="15">
        <v>36.21</v>
      </c>
      <c r="K151" s="15">
        <v>39.4</v>
      </c>
      <c r="L151" s="15">
        <v>44.57</v>
      </c>
      <c r="M151" s="54"/>
      <c r="N151" s="15">
        <v>52.026867003</v>
      </c>
      <c r="O151" s="15">
        <v>9.1042308696000003</v>
      </c>
      <c r="P151" s="15" t="s">
        <v>26</v>
      </c>
      <c r="Q151" s="16" t="s">
        <v>29</v>
      </c>
      <c r="R151" s="37" t="s">
        <v>666</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3">
      <c r="B152" s="3"/>
      <c r="C152" s="19" t="s">
        <v>260</v>
      </c>
      <c r="D152" s="17" t="s">
        <v>261</v>
      </c>
      <c r="E152" s="17">
        <v>7</v>
      </c>
      <c r="F152" s="14">
        <v>780.39</v>
      </c>
      <c r="G152" s="14">
        <v>571.80999999999995</v>
      </c>
      <c r="H152" s="14">
        <v>363.23</v>
      </c>
      <c r="I152" s="14"/>
      <c r="J152" s="14">
        <v>1082.96</v>
      </c>
      <c r="K152" s="14">
        <v>1500.11</v>
      </c>
      <c r="L152" s="14">
        <v>2175.12</v>
      </c>
      <c r="M152" s="54"/>
      <c r="N152" s="14">
        <v>48.488840240999998</v>
      </c>
      <c r="O152" s="31">
        <v>116.23910071</v>
      </c>
      <c r="P152" s="31" t="s">
        <v>29</v>
      </c>
      <c r="Q152" s="17" t="s">
        <v>29</v>
      </c>
      <c r="R152" s="38" t="s">
        <v>667</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3">
      <c r="B153" s="3"/>
      <c r="C153" s="9" t="s">
        <v>262</v>
      </c>
      <c r="D153" s="16" t="s">
        <v>263</v>
      </c>
      <c r="E153" s="16">
        <v>9</v>
      </c>
      <c r="F153" s="15">
        <v>105.21</v>
      </c>
      <c r="G153" s="15">
        <v>94.81</v>
      </c>
      <c r="H153" s="15">
        <v>84.41</v>
      </c>
      <c r="I153" s="14"/>
      <c r="J153" s="15">
        <v>108.96</v>
      </c>
      <c r="K153" s="15">
        <v>129.75</v>
      </c>
      <c r="L153" s="15">
        <v>163.41</v>
      </c>
      <c r="M153" s="54"/>
      <c r="N153" s="15">
        <v>67.742161998</v>
      </c>
      <c r="O153" s="15">
        <v>49.336234536999996</v>
      </c>
      <c r="P153" s="15" t="s">
        <v>29</v>
      </c>
      <c r="Q153" s="16" t="s">
        <v>29</v>
      </c>
      <c r="R153" s="37" t="s">
        <v>668</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3">
      <c r="B154" s="3"/>
      <c r="C154" s="19" t="s">
        <v>264</v>
      </c>
      <c r="D154" s="17" t="s">
        <v>265</v>
      </c>
      <c r="E154" s="17">
        <v>9</v>
      </c>
      <c r="F154" s="14">
        <v>15.66</v>
      </c>
      <c r="G154" s="14">
        <v>14.54</v>
      </c>
      <c r="H154" s="14">
        <v>13.43</v>
      </c>
      <c r="I154" s="14"/>
      <c r="J154" s="14">
        <v>15.94</v>
      </c>
      <c r="K154" s="14">
        <v>18.16</v>
      </c>
      <c r="L154" s="14">
        <v>21.76</v>
      </c>
      <c r="M154" s="54"/>
      <c r="N154" s="14">
        <v>55.883280171000003</v>
      </c>
      <c r="O154" s="31">
        <v>11.388020739</v>
      </c>
      <c r="P154" s="31" t="s">
        <v>29</v>
      </c>
      <c r="Q154" s="17" t="s">
        <v>29</v>
      </c>
      <c r="R154" s="38" t="s">
        <v>669</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3">
      <c r="B155" s="3"/>
      <c r="C155" s="9" t="s">
        <v>266</v>
      </c>
      <c r="D155" s="16" t="s">
        <v>267</v>
      </c>
      <c r="E155" s="16">
        <v>4</v>
      </c>
      <c r="F155" s="15">
        <v>3.96</v>
      </c>
      <c r="G155" s="15">
        <v>3.49</v>
      </c>
      <c r="H155" s="15">
        <v>3.03</v>
      </c>
      <c r="I155" s="14"/>
      <c r="J155" s="15">
        <v>4.46</v>
      </c>
      <c r="K155" s="15">
        <v>5.38</v>
      </c>
      <c r="L155" s="15">
        <v>6.87</v>
      </c>
      <c r="M155" s="54"/>
      <c r="N155" s="15">
        <v>64.425169552</v>
      </c>
      <c r="O155" s="15">
        <v>55.171494129999999</v>
      </c>
      <c r="P155" s="15" t="s">
        <v>26</v>
      </c>
      <c r="Q155" s="16" t="s">
        <v>29</v>
      </c>
      <c r="R155" s="37" t="s">
        <v>670</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3">
      <c r="B156" s="3"/>
      <c r="C156" s="19" t="s">
        <v>268</v>
      </c>
      <c r="D156" s="17" t="s">
        <v>269</v>
      </c>
      <c r="E156" s="17">
        <v>4</v>
      </c>
      <c r="F156" s="14">
        <v>3.17</v>
      </c>
      <c r="G156" s="14">
        <v>2.88</v>
      </c>
      <c r="H156" s="14">
        <v>2.59</v>
      </c>
      <c r="I156" s="14"/>
      <c r="J156" s="14">
        <v>3.7</v>
      </c>
      <c r="K156" s="14">
        <v>4.2699999999999996</v>
      </c>
      <c r="L156" s="14">
        <v>5.19</v>
      </c>
      <c r="M156" s="54"/>
      <c r="N156" s="14">
        <v>70.971887370000005</v>
      </c>
      <c r="O156" s="31">
        <v>1.8570626087</v>
      </c>
      <c r="P156" s="31" t="s">
        <v>26</v>
      </c>
      <c r="Q156" s="17" t="s">
        <v>29</v>
      </c>
      <c r="R156" s="38" t="s">
        <v>671</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3">
      <c r="B157" s="3"/>
      <c r="C157" s="9" t="s">
        <v>489</v>
      </c>
      <c r="D157" s="16" t="s">
        <v>490</v>
      </c>
      <c r="E157" s="16">
        <v>7</v>
      </c>
      <c r="F157" s="15">
        <v>35.840000000000003</v>
      </c>
      <c r="G157" s="15">
        <v>25.28</v>
      </c>
      <c r="H157" s="15">
        <v>14.73</v>
      </c>
      <c r="I157" s="14"/>
      <c r="J157" s="15">
        <v>45.2</v>
      </c>
      <c r="K157" s="15">
        <v>66.3</v>
      </c>
      <c r="L157" s="15">
        <v>100.45</v>
      </c>
      <c r="M157" s="54"/>
      <c r="N157" s="15">
        <v>64.292049117999994</v>
      </c>
      <c r="O157" s="15">
        <v>4.6490482461000004</v>
      </c>
      <c r="P157" s="15" t="s">
        <v>29</v>
      </c>
      <c r="Q157" s="16" t="s">
        <v>29</v>
      </c>
      <c r="R157" s="37" t="s">
        <v>672</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3">
      <c r="B158" s="3"/>
      <c r="C158" s="19" t="s">
        <v>270</v>
      </c>
      <c r="D158" s="17" t="s">
        <v>271</v>
      </c>
      <c r="E158" s="17">
        <v>4</v>
      </c>
      <c r="F158" s="14">
        <v>14.91</v>
      </c>
      <c r="G158" s="14">
        <v>13.97</v>
      </c>
      <c r="H158" s="14">
        <v>13.04</v>
      </c>
      <c r="I158" s="14"/>
      <c r="J158" s="14">
        <v>16.53</v>
      </c>
      <c r="K158" s="14">
        <v>18.39</v>
      </c>
      <c r="L158" s="14">
        <v>21.4</v>
      </c>
      <c r="M158" s="54"/>
      <c r="N158" s="14">
        <v>67.655395159999998</v>
      </c>
      <c r="O158" s="31">
        <v>153.03516339000001</v>
      </c>
      <c r="P158" s="31" t="s">
        <v>26</v>
      </c>
      <c r="Q158" s="17" t="s">
        <v>29</v>
      </c>
      <c r="R158" s="38" t="s">
        <v>673</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3">
      <c r="B159" s="3"/>
      <c r="C159" s="9" t="s">
        <v>272</v>
      </c>
      <c r="D159" s="16" t="s">
        <v>273</v>
      </c>
      <c r="E159" s="16">
        <v>6</v>
      </c>
      <c r="F159" s="15">
        <v>24.23</v>
      </c>
      <c r="G159" s="15">
        <v>21.13</v>
      </c>
      <c r="H159" s="15">
        <v>18.04</v>
      </c>
      <c r="I159" s="14"/>
      <c r="J159" s="15">
        <v>32.549999999999997</v>
      </c>
      <c r="K159" s="15">
        <v>38.729999999999997</v>
      </c>
      <c r="L159" s="15">
        <v>48.74</v>
      </c>
      <c r="M159" s="54"/>
      <c r="N159" s="15">
        <v>57.454793269</v>
      </c>
      <c r="O159" s="15">
        <v>25.632016087</v>
      </c>
      <c r="P159" s="15" t="s">
        <v>26</v>
      </c>
      <c r="Q159" s="16" t="s">
        <v>29</v>
      </c>
      <c r="R159" s="37" t="s">
        <v>674</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3">
      <c r="B160" s="3"/>
      <c r="C160" s="19" t="s">
        <v>274</v>
      </c>
      <c r="D160" s="17" t="s">
        <v>275</v>
      </c>
      <c r="E160" s="17">
        <v>2</v>
      </c>
      <c r="F160" s="14">
        <v>7.1</v>
      </c>
      <c r="G160" s="14">
        <v>4.82</v>
      </c>
      <c r="H160" s="14">
        <v>2.5499999999999998</v>
      </c>
      <c r="I160" s="14"/>
      <c r="J160" s="14">
        <v>7.29</v>
      </c>
      <c r="K160" s="14">
        <v>11.83</v>
      </c>
      <c r="L160" s="14">
        <v>19.18</v>
      </c>
      <c r="M160" s="54"/>
      <c r="N160" s="14">
        <v>50.234484455</v>
      </c>
      <c r="O160" s="31">
        <v>35.046210696000003</v>
      </c>
      <c r="P160" s="31" t="s">
        <v>26</v>
      </c>
      <c r="Q160" s="17" t="s">
        <v>26</v>
      </c>
      <c r="R160" s="38" t="s">
        <v>675</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3">
      <c r="B161" s="3"/>
      <c r="C161" s="9" t="s">
        <v>276</v>
      </c>
      <c r="D161" s="16" t="s">
        <v>277</v>
      </c>
      <c r="E161" s="16">
        <v>4</v>
      </c>
      <c r="F161" s="15">
        <v>5.39</v>
      </c>
      <c r="G161" s="15">
        <v>4.3600000000000003</v>
      </c>
      <c r="H161" s="15">
        <v>3.33</v>
      </c>
      <c r="I161" s="14"/>
      <c r="J161" s="15">
        <v>7.53</v>
      </c>
      <c r="K161" s="15">
        <v>9.58</v>
      </c>
      <c r="L161" s="15">
        <v>12.91</v>
      </c>
      <c r="M161" s="54"/>
      <c r="N161" s="15">
        <v>74.951826979000003</v>
      </c>
      <c r="O161" s="15">
        <v>59.288132869999998</v>
      </c>
      <c r="P161" s="15" t="s">
        <v>26</v>
      </c>
      <c r="Q161" s="16" t="s">
        <v>29</v>
      </c>
      <c r="R161" s="37" t="s">
        <v>676</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3">
      <c r="B162" s="3"/>
      <c r="C162" s="19" t="s">
        <v>278</v>
      </c>
      <c r="D162" s="17" t="s">
        <v>279</v>
      </c>
      <c r="E162" s="17">
        <v>7</v>
      </c>
      <c r="F162" s="14">
        <v>1.81</v>
      </c>
      <c r="G162" s="14">
        <v>1.64</v>
      </c>
      <c r="H162" s="14">
        <v>1.47</v>
      </c>
      <c r="I162" s="14"/>
      <c r="J162" s="14">
        <v>1.95</v>
      </c>
      <c r="K162" s="14">
        <v>2.2799999999999998</v>
      </c>
      <c r="L162" s="14">
        <v>2.82</v>
      </c>
      <c r="M162" s="54"/>
      <c r="N162" s="14">
        <v>55.215908837000001</v>
      </c>
      <c r="O162" s="31">
        <v>3.7466710435000001</v>
      </c>
      <c r="P162" s="31" t="s">
        <v>29</v>
      </c>
      <c r="Q162" s="17" t="s">
        <v>29</v>
      </c>
      <c r="R162" s="38" t="s">
        <v>677</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3">
      <c r="B163" s="3"/>
      <c r="C163" s="9" t="s">
        <v>280</v>
      </c>
      <c r="D163" s="16" t="s">
        <v>281</v>
      </c>
      <c r="E163" s="16">
        <v>1</v>
      </c>
      <c r="F163" s="15">
        <v>27.21</v>
      </c>
      <c r="G163" s="15">
        <v>25.17</v>
      </c>
      <c r="H163" s="15">
        <v>23.13</v>
      </c>
      <c r="I163" s="14"/>
      <c r="J163" s="15">
        <v>27.68</v>
      </c>
      <c r="K163" s="15">
        <v>31.75</v>
      </c>
      <c r="L163" s="15">
        <v>38.35</v>
      </c>
      <c r="M163" s="54"/>
      <c r="N163" s="15">
        <v>51.752082406</v>
      </c>
      <c r="O163" s="15">
        <v>110.12335713</v>
      </c>
      <c r="P163" s="15" t="s">
        <v>26</v>
      </c>
      <c r="Q163" s="16" t="s">
        <v>26</v>
      </c>
      <c r="R163" s="37" t="s">
        <v>678</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3">
      <c r="B164" s="3"/>
      <c r="C164" s="19" t="s">
        <v>282</v>
      </c>
      <c r="D164" s="17" t="s">
        <v>283</v>
      </c>
      <c r="E164" s="17">
        <v>7</v>
      </c>
      <c r="F164" s="14">
        <v>8.73</v>
      </c>
      <c r="G164" s="14">
        <v>7.55</v>
      </c>
      <c r="H164" s="14">
        <v>6.38</v>
      </c>
      <c r="I164" s="14"/>
      <c r="J164" s="14">
        <v>11.15</v>
      </c>
      <c r="K164" s="14">
        <v>13.49</v>
      </c>
      <c r="L164" s="14">
        <v>17.28</v>
      </c>
      <c r="M164" s="54"/>
      <c r="N164" s="14">
        <v>72.541428580000002</v>
      </c>
      <c r="O164" s="31">
        <v>43.468433173999998</v>
      </c>
      <c r="P164" s="31" t="s">
        <v>29</v>
      </c>
      <c r="Q164" s="17" t="s">
        <v>29</v>
      </c>
      <c r="R164" s="38" t="s">
        <v>679</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3">
      <c r="B165" s="3"/>
      <c r="C165" s="9" t="s">
        <v>284</v>
      </c>
      <c r="D165" s="16" t="s">
        <v>285</v>
      </c>
      <c r="E165" s="16">
        <v>4</v>
      </c>
      <c r="F165" s="15">
        <v>8.18</v>
      </c>
      <c r="G165" s="15">
        <v>7.35</v>
      </c>
      <c r="H165" s="15">
        <v>6.52</v>
      </c>
      <c r="I165" s="14"/>
      <c r="J165" s="15">
        <v>9.36</v>
      </c>
      <c r="K165" s="15">
        <v>11.01</v>
      </c>
      <c r="L165" s="15">
        <v>13.69</v>
      </c>
      <c r="M165" s="54"/>
      <c r="N165" s="15">
        <v>57.122581128</v>
      </c>
      <c r="O165" s="15">
        <v>6.2570098230000006</v>
      </c>
      <c r="P165" s="15" t="s">
        <v>26</v>
      </c>
      <c r="Q165" s="16" t="s">
        <v>29</v>
      </c>
      <c r="R165" s="37" t="s">
        <v>680</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3">
      <c r="B166" s="3"/>
      <c r="C166" s="19" t="s">
        <v>522</v>
      </c>
      <c r="D166" s="17" t="s">
        <v>523</v>
      </c>
      <c r="E166" s="17">
        <v>9</v>
      </c>
      <c r="F166" s="14">
        <v>669.12</v>
      </c>
      <c r="G166" s="14">
        <v>593.77</v>
      </c>
      <c r="H166" s="14">
        <v>518.41999999999996</v>
      </c>
      <c r="I166" s="14"/>
      <c r="J166" s="14">
        <v>699.02</v>
      </c>
      <c r="K166" s="14">
        <v>849.71</v>
      </c>
      <c r="L166" s="14">
        <v>1093.56</v>
      </c>
      <c r="M166" s="54"/>
      <c r="N166" s="14">
        <v>74.439629580000002</v>
      </c>
      <c r="O166" s="31">
        <v>1.2767364009</v>
      </c>
      <c r="P166" s="31" t="s">
        <v>29</v>
      </c>
      <c r="Q166" s="17" t="s">
        <v>29</v>
      </c>
      <c r="R166" s="38" t="s">
        <v>681</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3">
      <c r="B167" s="3"/>
      <c r="C167" s="9" t="s">
        <v>286</v>
      </c>
      <c r="D167" s="16" t="s">
        <v>287</v>
      </c>
      <c r="E167" s="16">
        <v>4</v>
      </c>
      <c r="F167" s="15">
        <v>12.61</v>
      </c>
      <c r="G167" s="15">
        <v>11.24</v>
      </c>
      <c r="H167" s="15">
        <v>9.8800000000000008</v>
      </c>
      <c r="I167" s="14"/>
      <c r="J167" s="15">
        <v>13.88</v>
      </c>
      <c r="K167" s="15">
        <v>16.600000000000001</v>
      </c>
      <c r="L167" s="15">
        <v>21.01</v>
      </c>
      <c r="M167" s="54"/>
      <c r="N167" s="15">
        <v>55.439637851999997</v>
      </c>
      <c r="O167" s="15">
        <v>99.604394581999998</v>
      </c>
      <c r="P167" s="15" t="s">
        <v>26</v>
      </c>
      <c r="Q167" s="16" t="s">
        <v>29</v>
      </c>
      <c r="R167" s="37" t="s">
        <v>682</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3">
      <c r="B168" s="3"/>
      <c r="C168" s="19" t="s">
        <v>288</v>
      </c>
      <c r="D168" s="17" t="s">
        <v>289</v>
      </c>
      <c r="E168" s="17">
        <v>9</v>
      </c>
      <c r="F168" s="14">
        <v>23.73</v>
      </c>
      <c r="G168" s="14">
        <v>22.26</v>
      </c>
      <c r="H168" s="14">
        <v>20.79</v>
      </c>
      <c r="I168" s="14"/>
      <c r="J168" s="14">
        <v>24.8</v>
      </c>
      <c r="K168" s="14">
        <v>27.73</v>
      </c>
      <c r="L168" s="14">
        <v>32.47</v>
      </c>
      <c r="M168" s="54"/>
      <c r="N168" s="14">
        <v>64.223464233000001</v>
      </c>
      <c r="O168" s="31">
        <v>124.51853738</v>
      </c>
      <c r="P168" s="31" t="s">
        <v>29</v>
      </c>
      <c r="Q168" s="17" t="s">
        <v>29</v>
      </c>
      <c r="R168" s="38" t="s">
        <v>683</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3">
      <c r="B169" s="3"/>
      <c r="C169" s="9" t="s">
        <v>290</v>
      </c>
      <c r="D169" s="16" t="s">
        <v>291</v>
      </c>
      <c r="E169" s="16">
        <v>9</v>
      </c>
      <c r="F169" s="15">
        <v>10.08</v>
      </c>
      <c r="G169" s="15">
        <v>9.44</v>
      </c>
      <c r="H169" s="15">
        <v>8.81</v>
      </c>
      <c r="I169" s="14"/>
      <c r="J169" s="15">
        <v>11.46</v>
      </c>
      <c r="K169" s="15">
        <v>12.72</v>
      </c>
      <c r="L169" s="15">
        <v>14.76</v>
      </c>
      <c r="M169" s="54"/>
      <c r="N169" s="15">
        <v>62.009395263000002</v>
      </c>
      <c r="O169" s="15">
        <v>7.2956570435000003</v>
      </c>
      <c r="P169" s="15" t="s">
        <v>29</v>
      </c>
      <c r="Q169" s="16" t="s">
        <v>29</v>
      </c>
      <c r="R169" s="37" t="s">
        <v>684</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3">
      <c r="B170" s="3"/>
      <c r="C170" s="19" t="s">
        <v>292</v>
      </c>
      <c r="D170" s="17" t="s">
        <v>293</v>
      </c>
      <c r="E170" s="17">
        <v>4</v>
      </c>
      <c r="F170" s="14">
        <v>1.32</v>
      </c>
      <c r="G170" s="14">
        <v>0.79</v>
      </c>
      <c r="H170" s="14">
        <v>0.26</v>
      </c>
      <c r="I170" s="14"/>
      <c r="J170" s="14">
        <v>2.2400000000000002</v>
      </c>
      <c r="K170" s="14">
        <v>3.29</v>
      </c>
      <c r="L170" s="14">
        <v>5</v>
      </c>
      <c r="M170" s="54"/>
      <c r="N170" s="14">
        <v>57.242306702</v>
      </c>
      <c r="O170" s="31">
        <v>38.543338000000006</v>
      </c>
      <c r="P170" s="31" t="s">
        <v>26</v>
      </c>
      <c r="Q170" s="17" t="s">
        <v>29</v>
      </c>
      <c r="R170" s="38" t="s">
        <v>685</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3">
      <c r="B171" s="3"/>
      <c r="C171" s="9" t="s">
        <v>294</v>
      </c>
      <c r="D171" s="16" t="s">
        <v>295</v>
      </c>
      <c r="E171" s="16">
        <v>6</v>
      </c>
      <c r="F171" s="15">
        <v>127.38</v>
      </c>
      <c r="G171" s="15">
        <v>93.01</v>
      </c>
      <c r="H171" s="15">
        <v>58.64</v>
      </c>
      <c r="I171" s="14"/>
      <c r="J171" s="15">
        <v>208.57</v>
      </c>
      <c r="K171" s="15">
        <v>277.3</v>
      </c>
      <c r="L171" s="15">
        <v>388.53</v>
      </c>
      <c r="M171" s="54"/>
      <c r="N171" s="15">
        <v>61.421228083999999</v>
      </c>
      <c r="O171" s="15">
        <v>14.701546948999999</v>
      </c>
      <c r="P171" s="15" t="s">
        <v>26</v>
      </c>
      <c r="Q171" s="16" t="s">
        <v>29</v>
      </c>
      <c r="R171" s="37" t="s">
        <v>686</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3">
      <c r="B172" s="3"/>
      <c r="C172" s="19" t="s">
        <v>468</v>
      </c>
      <c r="D172" s="17" t="s">
        <v>469</v>
      </c>
      <c r="E172" s="17">
        <v>7</v>
      </c>
      <c r="F172" s="14">
        <v>7.1</v>
      </c>
      <c r="G172" s="14">
        <v>6.49</v>
      </c>
      <c r="H172" s="14">
        <v>5.88</v>
      </c>
      <c r="I172" s="14"/>
      <c r="J172" s="14">
        <v>7.68</v>
      </c>
      <c r="K172" s="14">
        <v>8.89</v>
      </c>
      <c r="L172" s="14">
        <v>10.86</v>
      </c>
      <c r="M172" s="54"/>
      <c r="N172" s="14">
        <v>68.997170453999999</v>
      </c>
      <c r="O172" s="31">
        <v>2.7806393042999997</v>
      </c>
      <c r="P172" s="31" t="s">
        <v>26</v>
      </c>
      <c r="Q172" s="17" t="s">
        <v>29</v>
      </c>
      <c r="R172" s="38" t="s">
        <v>687</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3">
      <c r="B173" s="3"/>
      <c r="C173" s="9" t="s">
        <v>296</v>
      </c>
      <c r="D173" s="16" t="s">
        <v>297</v>
      </c>
      <c r="E173" s="16">
        <v>0</v>
      </c>
      <c r="F173" s="15">
        <v>16.2</v>
      </c>
      <c r="G173" s="15">
        <v>14.44</v>
      </c>
      <c r="H173" s="15">
        <v>12.68</v>
      </c>
      <c r="I173" s="14"/>
      <c r="J173" s="15">
        <v>16.46</v>
      </c>
      <c r="K173" s="15">
        <v>19.97</v>
      </c>
      <c r="L173" s="15">
        <v>25.67</v>
      </c>
      <c r="M173" s="54"/>
      <c r="N173" s="15">
        <v>44.223711283999997</v>
      </c>
      <c r="O173" s="15">
        <v>44.522970609000005</v>
      </c>
      <c r="P173" s="15" t="s">
        <v>26</v>
      </c>
      <c r="Q173" s="16" t="s">
        <v>26</v>
      </c>
      <c r="R173" s="37" t="s">
        <v>688</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3">
      <c r="B174" s="3"/>
      <c r="C174" s="19" t="s">
        <v>298</v>
      </c>
      <c r="D174" s="17" t="s">
        <v>299</v>
      </c>
      <c r="E174" s="17">
        <v>1</v>
      </c>
      <c r="F174" s="14">
        <v>2.78</v>
      </c>
      <c r="G174" s="14">
        <v>2.2599999999999998</v>
      </c>
      <c r="H174" s="14">
        <v>1.74</v>
      </c>
      <c r="I174" s="14"/>
      <c r="J174" s="14">
        <v>2.99</v>
      </c>
      <c r="K174" s="14">
        <v>4.0199999999999996</v>
      </c>
      <c r="L174" s="14">
        <v>5.7</v>
      </c>
      <c r="M174" s="54"/>
      <c r="N174" s="14">
        <v>47.283878266000002</v>
      </c>
      <c r="O174" s="31">
        <v>12.981242173</v>
      </c>
      <c r="P174" s="31" t="s">
        <v>26</v>
      </c>
      <c r="Q174" s="17" t="s">
        <v>26</v>
      </c>
      <c r="R174" s="38" t="s">
        <v>689</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3">
      <c r="B175" s="3"/>
      <c r="C175" s="9" t="s">
        <v>300</v>
      </c>
      <c r="D175" s="16" t="s">
        <v>301</v>
      </c>
      <c r="E175" s="16">
        <v>4</v>
      </c>
      <c r="F175" s="15">
        <v>3.41</v>
      </c>
      <c r="G175" s="15">
        <v>2.58</v>
      </c>
      <c r="H175" s="15">
        <v>1.75</v>
      </c>
      <c r="I175" s="14"/>
      <c r="J175" s="15">
        <v>5.76</v>
      </c>
      <c r="K175" s="15">
        <v>7.41</v>
      </c>
      <c r="L175" s="15">
        <v>10.08</v>
      </c>
      <c r="M175" s="54"/>
      <c r="N175" s="15">
        <v>54.360545031000001</v>
      </c>
      <c r="O175" s="15">
        <v>16.266561086999999</v>
      </c>
      <c r="P175" s="15" t="s">
        <v>26</v>
      </c>
      <c r="Q175" s="16" t="s">
        <v>29</v>
      </c>
      <c r="R175" s="37" t="s">
        <v>690</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3">
      <c r="B176" s="3"/>
      <c r="C176" s="19" t="s">
        <v>302</v>
      </c>
      <c r="D176" s="17" t="s">
        <v>303</v>
      </c>
      <c r="E176" s="17">
        <v>9</v>
      </c>
      <c r="F176" s="14">
        <v>298.70999999999998</v>
      </c>
      <c r="G176" s="14">
        <v>255.95</v>
      </c>
      <c r="H176" s="14">
        <v>213.19</v>
      </c>
      <c r="I176" s="14"/>
      <c r="J176" s="14">
        <v>322.38</v>
      </c>
      <c r="K176" s="14">
        <v>407.89</v>
      </c>
      <c r="L176" s="14">
        <v>546.27</v>
      </c>
      <c r="M176" s="54"/>
      <c r="N176" s="14">
        <v>73.394941673999995</v>
      </c>
      <c r="O176" s="31">
        <v>12.467995112000001</v>
      </c>
      <c r="P176" s="31" t="s">
        <v>29</v>
      </c>
      <c r="Q176" s="17" t="s">
        <v>29</v>
      </c>
      <c r="R176" s="38" t="s">
        <v>691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3">
      <c r="B177" s="3"/>
      <c r="C177" s="9" t="s">
        <v>304</v>
      </c>
      <c r="D177" s="16" t="s">
        <v>305</v>
      </c>
      <c r="E177" s="16">
        <v>8</v>
      </c>
      <c r="F177" s="15">
        <v>45.29</v>
      </c>
      <c r="G177" s="15">
        <v>41.36</v>
      </c>
      <c r="H177" s="15">
        <v>37.44</v>
      </c>
      <c r="I177" s="14"/>
      <c r="J177" s="15">
        <v>52.88</v>
      </c>
      <c r="K177" s="15">
        <v>60.72</v>
      </c>
      <c r="L177" s="15">
        <v>73.42</v>
      </c>
      <c r="M177" s="54"/>
      <c r="N177" s="15">
        <v>58.550367193</v>
      </c>
      <c r="O177" s="15">
        <v>508.19412521999999</v>
      </c>
      <c r="P177" s="15" t="s">
        <v>29</v>
      </c>
      <c r="Q177" s="16" t="s">
        <v>29</v>
      </c>
      <c r="R177" s="37" t="s">
        <v>692</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3">
      <c r="B178" s="3"/>
      <c r="C178" s="19" t="s">
        <v>304</v>
      </c>
      <c r="D178" s="17" t="s">
        <v>306</v>
      </c>
      <c r="E178" s="17">
        <v>9</v>
      </c>
      <c r="F178" s="14">
        <v>41</v>
      </c>
      <c r="G178" s="14">
        <v>37.51</v>
      </c>
      <c r="H178" s="14">
        <v>34.03</v>
      </c>
      <c r="I178" s="14"/>
      <c r="J178" s="14">
        <v>47.53</v>
      </c>
      <c r="K178" s="14">
        <v>54.49</v>
      </c>
      <c r="L178" s="14">
        <v>65.760000000000005</v>
      </c>
      <c r="M178" s="54"/>
      <c r="N178" s="14">
        <v>62.767238335999998</v>
      </c>
      <c r="O178" s="31">
        <v>1995.3785788</v>
      </c>
      <c r="P178" s="31" t="s">
        <v>29</v>
      </c>
      <c r="Q178" s="17" t="s">
        <v>29</v>
      </c>
      <c r="R178" s="38" t="s">
        <v>693</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3">
      <c r="B179" s="3"/>
      <c r="C179" s="9" t="s">
        <v>307</v>
      </c>
      <c r="D179" s="16" t="s">
        <v>308</v>
      </c>
      <c r="E179" s="16">
        <v>6</v>
      </c>
      <c r="F179" s="15">
        <v>10.26</v>
      </c>
      <c r="G179" s="15">
        <v>9.11</v>
      </c>
      <c r="H179" s="15">
        <v>7.96</v>
      </c>
      <c r="I179" s="14"/>
      <c r="J179" s="15">
        <v>12.79</v>
      </c>
      <c r="K179" s="15">
        <v>15.08</v>
      </c>
      <c r="L179" s="15">
        <v>18.78</v>
      </c>
      <c r="M179" s="54"/>
      <c r="N179" s="15">
        <v>61.249480132999999</v>
      </c>
      <c r="O179" s="15">
        <v>18.339283999999999</v>
      </c>
      <c r="P179" s="15" t="s">
        <v>26</v>
      </c>
      <c r="Q179" s="16" t="s">
        <v>29</v>
      </c>
      <c r="R179" s="37" t="s">
        <v>694</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3">
      <c r="B180" s="3"/>
      <c r="C180" s="19" t="s">
        <v>309</v>
      </c>
      <c r="D180" s="17" t="s">
        <v>310</v>
      </c>
      <c r="E180" s="17">
        <v>9</v>
      </c>
      <c r="F180" s="14">
        <v>59.94</v>
      </c>
      <c r="G180" s="14">
        <v>53.93</v>
      </c>
      <c r="H180" s="14">
        <v>47.92</v>
      </c>
      <c r="I180" s="14"/>
      <c r="J180" s="14">
        <v>70.8</v>
      </c>
      <c r="K180" s="14">
        <v>82.81</v>
      </c>
      <c r="L180" s="14">
        <v>102.25</v>
      </c>
      <c r="M180" s="54"/>
      <c r="N180" s="14">
        <v>54.824705772000002</v>
      </c>
      <c r="O180" s="31">
        <v>414.30958229999999</v>
      </c>
      <c r="P180" s="31" t="s">
        <v>29</v>
      </c>
      <c r="Q180" s="17" t="s">
        <v>29</v>
      </c>
      <c r="R180" s="38" t="s">
        <v>695</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3">
      <c r="B181" s="3"/>
      <c r="C181" s="9" t="s">
        <v>311</v>
      </c>
      <c r="D181" s="16" t="s">
        <v>312</v>
      </c>
      <c r="E181" s="16">
        <v>2</v>
      </c>
      <c r="F181" s="15">
        <v>3.24</v>
      </c>
      <c r="G181" s="15">
        <v>2.93</v>
      </c>
      <c r="H181" s="15">
        <v>2.63</v>
      </c>
      <c r="I181" s="14"/>
      <c r="J181" s="15">
        <v>3.34</v>
      </c>
      <c r="K181" s="15">
        <v>3.94</v>
      </c>
      <c r="L181" s="15">
        <v>4.93</v>
      </c>
      <c r="M181" s="54"/>
      <c r="N181" s="15">
        <v>50.762501528999998</v>
      </c>
      <c r="O181" s="15">
        <v>13.823821477999999</v>
      </c>
      <c r="P181" s="15" t="s">
        <v>26</v>
      </c>
      <c r="Q181" s="16" t="s">
        <v>26</v>
      </c>
      <c r="R181" s="37" t="s">
        <v>696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3">
      <c r="B182" s="3"/>
      <c r="C182" s="19" t="s">
        <v>313</v>
      </c>
      <c r="D182" s="17" t="s">
        <v>314</v>
      </c>
      <c r="E182" s="17">
        <v>3</v>
      </c>
      <c r="F182" s="14">
        <v>10.51</v>
      </c>
      <c r="G182" s="14">
        <v>8.5500000000000007</v>
      </c>
      <c r="H182" s="14">
        <v>6.6</v>
      </c>
      <c r="I182" s="14"/>
      <c r="J182" s="14">
        <v>11.17</v>
      </c>
      <c r="K182" s="14">
        <v>15.07</v>
      </c>
      <c r="L182" s="14">
        <v>21.39</v>
      </c>
      <c r="M182" s="54"/>
      <c r="N182" s="14">
        <v>48.114263244999997</v>
      </c>
      <c r="O182" s="31">
        <v>11.725565956000001</v>
      </c>
      <c r="P182" s="31" t="s">
        <v>26</v>
      </c>
      <c r="Q182" s="17" t="s">
        <v>26</v>
      </c>
      <c r="R182" s="38" t="s">
        <v>697</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3">
      <c r="B183" s="3"/>
      <c r="C183" s="9" t="s">
        <v>315</v>
      </c>
      <c r="D183" s="16" t="s">
        <v>316</v>
      </c>
      <c r="E183" s="16">
        <v>6</v>
      </c>
      <c r="F183" s="15">
        <v>7.01</v>
      </c>
      <c r="G183" s="15">
        <v>4.93</v>
      </c>
      <c r="H183" s="15">
        <v>2.85</v>
      </c>
      <c r="I183" s="14"/>
      <c r="J183" s="15">
        <v>13.14</v>
      </c>
      <c r="K183" s="15">
        <v>17.29</v>
      </c>
      <c r="L183" s="15">
        <v>24.01</v>
      </c>
      <c r="M183" s="54"/>
      <c r="N183" s="15">
        <v>55.317944253999997</v>
      </c>
      <c r="O183" s="15">
        <v>12.493259652000001</v>
      </c>
      <c r="P183" s="15" t="s">
        <v>26</v>
      </c>
      <c r="Q183" s="16" t="s">
        <v>29</v>
      </c>
      <c r="R183" s="37" t="s">
        <v>698</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3">
      <c r="B184" s="3"/>
      <c r="C184" s="19" t="s">
        <v>317</v>
      </c>
      <c r="D184" s="17" t="s">
        <v>318</v>
      </c>
      <c r="E184" s="17">
        <v>0</v>
      </c>
      <c r="F184" s="14">
        <v>48.07</v>
      </c>
      <c r="G184" s="14">
        <v>45.08</v>
      </c>
      <c r="H184" s="14">
        <v>42.1</v>
      </c>
      <c r="I184" s="14"/>
      <c r="J184" s="14">
        <v>48.65</v>
      </c>
      <c r="K184" s="14">
        <v>54.61</v>
      </c>
      <c r="L184" s="14">
        <v>64.260000000000005</v>
      </c>
      <c r="M184" s="54"/>
      <c r="N184" s="14">
        <v>44.941948197999999</v>
      </c>
      <c r="O184" s="31">
        <v>83.130443043</v>
      </c>
      <c r="P184" s="31" t="s">
        <v>26</v>
      </c>
      <c r="Q184" s="17" t="s">
        <v>26</v>
      </c>
      <c r="R184" s="38" t="s">
        <v>699</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3">
      <c r="B185" s="3"/>
      <c r="C185" s="9" t="s">
        <v>491</v>
      </c>
      <c r="D185" s="16" t="s">
        <v>319</v>
      </c>
      <c r="E185" s="16">
        <v>0</v>
      </c>
      <c r="F185" s="15">
        <v>3.32</v>
      </c>
      <c r="G185" s="15">
        <v>2.83</v>
      </c>
      <c r="H185" s="15">
        <v>2.34</v>
      </c>
      <c r="I185" s="14"/>
      <c r="J185" s="15">
        <v>3.41</v>
      </c>
      <c r="K185" s="15">
        <v>4.38</v>
      </c>
      <c r="L185" s="15">
        <v>5.96</v>
      </c>
      <c r="M185" s="54"/>
      <c r="N185" s="15">
        <v>40.141732597000001</v>
      </c>
      <c r="O185" s="15">
        <v>2.4963156956999999</v>
      </c>
      <c r="P185" s="15" t="s">
        <v>26</v>
      </c>
      <c r="Q185" s="16" t="s">
        <v>26</v>
      </c>
      <c r="R185" s="37" t="s">
        <v>700</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3">
      <c r="B186" s="3"/>
      <c r="C186" s="19" t="s">
        <v>462</v>
      </c>
      <c r="D186" s="17" t="s">
        <v>320</v>
      </c>
      <c r="E186" s="17">
        <v>3</v>
      </c>
      <c r="F186" s="14">
        <v>17.38</v>
      </c>
      <c r="G186" s="14">
        <v>16.010000000000002</v>
      </c>
      <c r="H186" s="14">
        <v>14.65</v>
      </c>
      <c r="I186" s="14"/>
      <c r="J186" s="14">
        <v>17.59</v>
      </c>
      <c r="K186" s="14">
        <v>20.309999999999999</v>
      </c>
      <c r="L186" s="14">
        <v>24.72</v>
      </c>
      <c r="M186" s="54"/>
      <c r="N186" s="14">
        <v>53.871598169000002</v>
      </c>
      <c r="O186" s="31">
        <v>9.1190341738999994</v>
      </c>
      <c r="P186" s="31" t="s">
        <v>26</v>
      </c>
      <c r="Q186" s="17" t="s">
        <v>26</v>
      </c>
      <c r="R186" s="38" t="s">
        <v>701</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3">
      <c r="B187" s="3"/>
      <c r="C187" s="9" t="s">
        <v>511</v>
      </c>
      <c r="D187" s="16" t="s">
        <v>321</v>
      </c>
      <c r="E187" s="16">
        <v>1</v>
      </c>
      <c r="F187" s="15">
        <v>1.53</v>
      </c>
      <c r="G187" s="15">
        <v>1.34</v>
      </c>
      <c r="H187" s="15">
        <v>1.1599999999999999</v>
      </c>
      <c r="I187" s="14"/>
      <c r="J187" s="15">
        <v>1.64</v>
      </c>
      <c r="K187" s="15">
        <v>2</v>
      </c>
      <c r="L187" s="15">
        <v>2.59</v>
      </c>
      <c r="M187" s="54"/>
      <c r="N187" s="15">
        <v>43.618313336</v>
      </c>
      <c r="O187" s="15">
        <v>4.3599359999999994</v>
      </c>
      <c r="P187" s="15" t="s">
        <v>26</v>
      </c>
      <c r="Q187" s="16" t="s">
        <v>26</v>
      </c>
      <c r="R187" s="37" t="s">
        <v>702</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3">
      <c r="B188" s="3"/>
      <c r="C188" s="19" t="s">
        <v>471</v>
      </c>
      <c r="D188" s="17" t="s">
        <v>322</v>
      </c>
      <c r="E188" s="17">
        <v>4</v>
      </c>
      <c r="F188" s="14">
        <v>1.17</v>
      </c>
      <c r="G188" s="14">
        <v>0.84</v>
      </c>
      <c r="H188" s="14">
        <v>0.51</v>
      </c>
      <c r="I188" s="14"/>
      <c r="J188" s="14">
        <v>2</v>
      </c>
      <c r="K188" s="14">
        <v>2.65</v>
      </c>
      <c r="L188" s="14">
        <v>3.71</v>
      </c>
      <c r="M188" s="54"/>
      <c r="N188" s="14">
        <v>59.566140021999999</v>
      </c>
      <c r="O188" s="31">
        <v>2.4592785216999999</v>
      </c>
      <c r="P188" s="31" t="s">
        <v>26</v>
      </c>
      <c r="Q188" s="17" t="s">
        <v>29</v>
      </c>
      <c r="R188" s="38" t="s">
        <v>703</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3">
      <c r="B189" s="3"/>
      <c r="C189" s="9" t="s">
        <v>524</v>
      </c>
      <c r="D189" s="16" t="s">
        <v>323</v>
      </c>
      <c r="E189" s="16">
        <v>6</v>
      </c>
      <c r="F189" s="15">
        <v>19.14</v>
      </c>
      <c r="G189" s="15">
        <v>17.14</v>
      </c>
      <c r="H189" s="15">
        <v>15.15</v>
      </c>
      <c r="I189" s="14"/>
      <c r="J189" s="15">
        <v>22.55</v>
      </c>
      <c r="K189" s="15">
        <v>26.53</v>
      </c>
      <c r="L189" s="15">
        <v>32.99</v>
      </c>
      <c r="M189" s="54"/>
      <c r="N189" s="15">
        <v>61.518486475000003</v>
      </c>
      <c r="O189" s="15">
        <v>198.77004921999998</v>
      </c>
      <c r="P189" s="15" t="s">
        <v>26</v>
      </c>
      <c r="Q189" s="16" t="s">
        <v>29</v>
      </c>
      <c r="R189" s="37" t="s">
        <v>704</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3">
      <c r="B190" s="3"/>
      <c r="C190" s="19" t="s">
        <v>324</v>
      </c>
      <c r="D190" s="17" t="s">
        <v>325</v>
      </c>
      <c r="E190" s="17">
        <v>1</v>
      </c>
      <c r="F190" s="14">
        <v>0.22</v>
      </c>
      <c r="G190" s="14">
        <v>0.11</v>
      </c>
      <c r="H190" s="14">
        <v>0</v>
      </c>
      <c r="I190" s="14"/>
      <c r="J190" s="14">
        <v>0.23</v>
      </c>
      <c r="K190" s="14">
        <v>0.44</v>
      </c>
      <c r="L190" s="14">
        <v>0.78</v>
      </c>
      <c r="M190" s="54"/>
      <c r="N190" s="14">
        <v>33.843186248999999</v>
      </c>
      <c r="O190" s="31">
        <v>3.6601565217000003</v>
      </c>
      <c r="P190" s="31" t="s">
        <v>26</v>
      </c>
      <c r="Q190" s="17" t="s">
        <v>26</v>
      </c>
      <c r="R190" s="38" t="s">
        <v>705</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3">
      <c r="B191" s="3"/>
      <c r="C191" s="9" t="s">
        <v>457</v>
      </c>
      <c r="D191" s="16" t="s">
        <v>326</v>
      </c>
      <c r="E191" s="16">
        <v>6</v>
      </c>
      <c r="F191" s="15">
        <v>4.7300000000000004</v>
      </c>
      <c r="G191" s="15">
        <v>4.3099999999999996</v>
      </c>
      <c r="H191" s="15">
        <v>3.89</v>
      </c>
      <c r="I191" s="14"/>
      <c r="J191" s="15">
        <v>5.53</v>
      </c>
      <c r="K191" s="15">
        <v>6.36</v>
      </c>
      <c r="L191" s="15">
        <v>7.71</v>
      </c>
      <c r="M191" s="54"/>
      <c r="N191" s="15">
        <v>55.744177550000003</v>
      </c>
      <c r="O191" s="15">
        <v>9.3911052173999998</v>
      </c>
      <c r="P191" s="15" t="s">
        <v>26</v>
      </c>
      <c r="Q191" s="16" t="s">
        <v>29</v>
      </c>
      <c r="R191" s="37" t="s">
        <v>706</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3">
      <c r="B192" s="3"/>
      <c r="C192" s="19" t="s">
        <v>331</v>
      </c>
      <c r="D192" s="17" t="s">
        <v>465</v>
      </c>
      <c r="E192" s="17">
        <v>0</v>
      </c>
      <c r="F192" s="14">
        <v>0.49</v>
      </c>
      <c r="G192" s="14">
        <v>0.36</v>
      </c>
      <c r="H192" s="14">
        <v>0.24</v>
      </c>
      <c r="I192" s="14"/>
      <c r="J192" s="14">
        <v>0.57999999999999996</v>
      </c>
      <c r="K192" s="14">
        <v>0.82</v>
      </c>
      <c r="L192" s="14">
        <v>1.21</v>
      </c>
      <c r="M192" s="54"/>
      <c r="N192" s="14">
        <v>35.601085038999997</v>
      </c>
      <c r="O192" s="31">
        <v>3.5251524782999999</v>
      </c>
      <c r="P192" s="31" t="s">
        <v>26</v>
      </c>
      <c r="Q192" s="17" t="s">
        <v>26</v>
      </c>
      <c r="R192" s="38" t="s">
        <v>707</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3">
      <c r="B193" s="3"/>
      <c r="C193" s="9" t="s">
        <v>470</v>
      </c>
      <c r="D193" s="16" t="s">
        <v>327</v>
      </c>
      <c r="E193" s="16">
        <v>6</v>
      </c>
      <c r="F193" s="15">
        <v>34.96</v>
      </c>
      <c r="G193" s="15">
        <v>32.340000000000003</v>
      </c>
      <c r="H193" s="15">
        <v>29.73</v>
      </c>
      <c r="I193" s="14"/>
      <c r="J193" s="15">
        <v>40.619999999999997</v>
      </c>
      <c r="K193" s="15">
        <v>45.84</v>
      </c>
      <c r="L193" s="15">
        <v>54.3</v>
      </c>
      <c r="M193" s="54"/>
      <c r="N193" s="15">
        <v>59.908508107999999</v>
      </c>
      <c r="O193" s="15">
        <v>268.68660617</v>
      </c>
      <c r="P193" s="15" t="s">
        <v>26</v>
      </c>
      <c r="Q193" s="16" t="s">
        <v>29</v>
      </c>
      <c r="R193" s="37" t="s">
        <v>708</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3">
      <c r="B194" s="3"/>
      <c r="C194" s="19" t="s">
        <v>456</v>
      </c>
      <c r="D194" s="17" t="s">
        <v>328</v>
      </c>
      <c r="E194" s="17">
        <v>2</v>
      </c>
      <c r="F194" s="14">
        <v>6.84</v>
      </c>
      <c r="G194" s="14">
        <v>5.68</v>
      </c>
      <c r="H194" s="14">
        <v>4.5199999999999996</v>
      </c>
      <c r="I194" s="14"/>
      <c r="J194" s="14">
        <v>7.05</v>
      </c>
      <c r="K194" s="14">
        <v>9.36</v>
      </c>
      <c r="L194" s="14">
        <v>13.11</v>
      </c>
      <c r="M194" s="54"/>
      <c r="N194" s="14">
        <v>42.118100151999997</v>
      </c>
      <c r="O194" s="31">
        <v>9.7288739999999994</v>
      </c>
      <c r="P194" s="31" t="s">
        <v>26</v>
      </c>
      <c r="Q194" s="17" t="s">
        <v>26</v>
      </c>
      <c r="R194" s="38" t="s">
        <v>709</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3">
      <c r="B195" s="3"/>
      <c r="C195" s="9" t="s">
        <v>329</v>
      </c>
      <c r="D195" s="16" t="s">
        <v>330</v>
      </c>
      <c r="E195" s="16">
        <v>6</v>
      </c>
      <c r="F195" s="15">
        <v>14.44</v>
      </c>
      <c r="G195" s="15">
        <v>12.9</v>
      </c>
      <c r="H195" s="15">
        <v>11.36</v>
      </c>
      <c r="I195" s="14"/>
      <c r="J195" s="15">
        <v>17.14</v>
      </c>
      <c r="K195" s="15">
        <v>20.21</v>
      </c>
      <c r="L195" s="15">
        <v>25.19</v>
      </c>
      <c r="M195" s="54"/>
      <c r="N195" s="15">
        <v>72.288351367000004</v>
      </c>
      <c r="O195" s="15">
        <v>180.37439378000002</v>
      </c>
      <c r="P195" s="15" t="s">
        <v>26</v>
      </c>
      <c r="Q195" s="16" t="s">
        <v>29</v>
      </c>
      <c r="R195" s="37" t="s">
        <v>710</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3">
      <c r="B196" s="3"/>
      <c r="C196" s="19" t="s">
        <v>455</v>
      </c>
      <c r="D196" s="17" t="s">
        <v>332</v>
      </c>
      <c r="E196" s="17">
        <v>2</v>
      </c>
      <c r="F196" s="14">
        <v>24.77</v>
      </c>
      <c r="G196" s="14">
        <v>21.11</v>
      </c>
      <c r="H196" s="14">
        <v>17.46</v>
      </c>
      <c r="I196" s="14"/>
      <c r="J196" s="14">
        <v>25.28</v>
      </c>
      <c r="K196" s="14">
        <v>32.58</v>
      </c>
      <c r="L196" s="14">
        <v>44.41</v>
      </c>
      <c r="M196" s="54"/>
      <c r="N196" s="14">
        <v>48.877294913999997</v>
      </c>
      <c r="O196" s="31">
        <v>567.06303965000006</v>
      </c>
      <c r="P196" s="31" t="s">
        <v>26</v>
      </c>
      <c r="Q196" s="17" t="s">
        <v>26</v>
      </c>
      <c r="R196" s="38" t="s">
        <v>711</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3">
      <c r="B197" s="3"/>
      <c r="C197" s="9" t="s">
        <v>525</v>
      </c>
      <c r="D197" s="16" t="s">
        <v>526</v>
      </c>
      <c r="E197" s="16">
        <v>10</v>
      </c>
      <c r="F197" s="15">
        <v>52.82</v>
      </c>
      <c r="G197" s="15">
        <v>45.02</v>
      </c>
      <c r="H197" s="15">
        <v>37.22</v>
      </c>
      <c r="I197" s="14"/>
      <c r="J197" s="15">
        <v>59.73</v>
      </c>
      <c r="K197" s="15">
        <v>75.319999999999993</v>
      </c>
      <c r="L197" s="15">
        <v>100.55</v>
      </c>
      <c r="M197" s="54"/>
      <c r="N197" s="15">
        <v>80.584418733000007</v>
      </c>
      <c r="O197" s="15">
        <v>1.0231104768999999</v>
      </c>
      <c r="P197" s="15" t="s">
        <v>29</v>
      </c>
      <c r="Q197" s="16" t="s">
        <v>29</v>
      </c>
      <c r="R197" s="37" t="s">
        <v>712</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3">
      <c r="B198" s="3"/>
      <c r="C198" s="19" t="s">
        <v>333</v>
      </c>
      <c r="D198" s="17" t="s">
        <v>334</v>
      </c>
      <c r="E198" s="17">
        <v>2</v>
      </c>
      <c r="F198" s="14">
        <v>6.48</v>
      </c>
      <c r="G198" s="14">
        <v>5.73</v>
      </c>
      <c r="H198" s="14">
        <v>4.9800000000000004</v>
      </c>
      <c r="I198" s="14"/>
      <c r="J198" s="14">
        <v>6.6</v>
      </c>
      <c r="K198" s="14">
        <v>8.09</v>
      </c>
      <c r="L198" s="14">
        <v>10.51</v>
      </c>
      <c r="M198" s="54"/>
      <c r="N198" s="14">
        <v>51.719821435999997</v>
      </c>
      <c r="O198" s="31">
        <v>10.110438217</v>
      </c>
      <c r="P198" s="31" t="s">
        <v>26</v>
      </c>
      <c r="Q198" s="17" t="s">
        <v>26</v>
      </c>
      <c r="R198" s="38" t="s">
        <v>713</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3">
      <c r="B199" s="3"/>
      <c r="C199" s="9" t="s">
        <v>333</v>
      </c>
      <c r="D199" s="16" t="s">
        <v>335</v>
      </c>
      <c r="E199" s="16">
        <v>2</v>
      </c>
      <c r="F199" s="15">
        <v>33.15</v>
      </c>
      <c r="G199" s="15">
        <v>28.89</v>
      </c>
      <c r="H199" s="15">
        <v>24.64</v>
      </c>
      <c r="I199" s="14"/>
      <c r="J199" s="15">
        <v>33.85</v>
      </c>
      <c r="K199" s="15">
        <v>42.35</v>
      </c>
      <c r="L199" s="15">
        <v>56.12</v>
      </c>
      <c r="M199" s="54"/>
      <c r="N199" s="15">
        <v>48.552363329999999</v>
      </c>
      <c r="O199" s="15">
        <v>43.587786435000005</v>
      </c>
      <c r="P199" s="15" t="s">
        <v>26</v>
      </c>
      <c r="Q199" s="16" t="s">
        <v>26</v>
      </c>
      <c r="R199" s="37" t="s">
        <v>714</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3">
      <c r="B200" s="3"/>
      <c r="C200" s="19" t="s">
        <v>336</v>
      </c>
      <c r="D200" s="17" t="s">
        <v>337</v>
      </c>
      <c r="E200" s="17">
        <v>7</v>
      </c>
      <c r="F200" s="14">
        <v>14.58</v>
      </c>
      <c r="G200" s="14">
        <v>13.58</v>
      </c>
      <c r="H200" s="14">
        <v>12.58</v>
      </c>
      <c r="I200" s="14"/>
      <c r="J200" s="14">
        <v>15.24</v>
      </c>
      <c r="K200" s="14">
        <v>17.23</v>
      </c>
      <c r="L200" s="14">
        <v>20.47</v>
      </c>
      <c r="M200" s="54"/>
      <c r="N200" s="14">
        <v>54.716460314000003</v>
      </c>
      <c r="O200" s="31">
        <v>9.2218182173999992</v>
      </c>
      <c r="P200" s="31" t="s">
        <v>29</v>
      </c>
      <c r="Q200" s="17" t="s">
        <v>29</v>
      </c>
      <c r="R200" s="38" t="s">
        <v>715</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3">
      <c r="B201" s="3"/>
      <c r="C201" s="9" t="s">
        <v>336</v>
      </c>
      <c r="D201" s="16" t="s">
        <v>338</v>
      </c>
      <c r="E201" s="16">
        <v>4</v>
      </c>
      <c r="F201" s="15">
        <v>14.68</v>
      </c>
      <c r="G201" s="15">
        <v>13.98</v>
      </c>
      <c r="H201" s="15">
        <v>13.28</v>
      </c>
      <c r="I201" s="14"/>
      <c r="J201" s="15">
        <v>15.11</v>
      </c>
      <c r="K201" s="15">
        <v>16.5</v>
      </c>
      <c r="L201" s="15">
        <v>18.760000000000002</v>
      </c>
      <c r="M201" s="54"/>
      <c r="N201" s="15">
        <v>56.300578025999997</v>
      </c>
      <c r="O201" s="15">
        <v>9.204325217400001</v>
      </c>
      <c r="P201" s="15" t="s">
        <v>26</v>
      </c>
      <c r="Q201" s="16" t="s">
        <v>29</v>
      </c>
      <c r="R201" s="37" t="s">
        <v>716</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3">
      <c r="B202" s="3"/>
      <c r="C202" s="19" t="s">
        <v>336</v>
      </c>
      <c r="D202" s="17" t="s">
        <v>339</v>
      </c>
      <c r="E202" s="17">
        <v>4</v>
      </c>
      <c r="F202" s="14">
        <v>29.39</v>
      </c>
      <c r="G202" s="14">
        <v>27.73</v>
      </c>
      <c r="H202" s="14">
        <v>26.07</v>
      </c>
      <c r="I202" s="14"/>
      <c r="J202" s="14">
        <v>30.33</v>
      </c>
      <c r="K202" s="14">
        <v>33.64</v>
      </c>
      <c r="L202" s="14">
        <v>39</v>
      </c>
      <c r="M202" s="54"/>
      <c r="N202" s="14">
        <v>56.574796673000002</v>
      </c>
      <c r="O202" s="31">
        <v>203.26925095999999</v>
      </c>
      <c r="P202" s="31" t="s">
        <v>26</v>
      </c>
      <c r="Q202" s="17" t="s">
        <v>29</v>
      </c>
      <c r="R202" s="38" t="s">
        <v>717</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3">
      <c r="B203" s="3"/>
      <c r="C203" s="9" t="s">
        <v>340</v>
      </c>
      <c r="D203" s="16" t="s">
        <v>341</v>
      </c>
      <c r="E203" s="16">
        <v>9</v>
      </c>
      <c r="F203" s="15">
        <v>18.61</v>
      </c>
      <c r="G203" s="15">
        <v>16.829999999999998</v>
      </c>
      <c r="H203" s="15">
        <v>15.05</v>
      </c>
      <c r="I203" s="14"/>
      <c r="J203" s="15">
        <v>19.5</v>
      </c>
      <c r="K203" s="15">
        <v>23.05</v>
      </c>
      <c r="L203" s="15">
        <v>28.8</v>
      </c>
      <c r="M203" s="54"/>
      <c r="N203" s="15">
        <v>76.279016756999994</v>
      </c>
      <c r="O203" s="15">
        <v>37.735974348000006</v>
      </c>
      <c r="P203" s="15" t="s">
        <v>29</v>
      </c>
      <c r="Q203" s="16" t="s">
        <v>29</v>
      </c>
      <c r="R203" s="37" t="s">
        <v>718</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3">
      <c r="B204" s="3"/>
      <c r="C204" s="19" t="s">
        <v>512</v>
      </c>
      <c r="D204" s="17" t="s">
        <v>513</v>
      </c>
      <c r="E204" s="17">
        <v>6</v>
      </c>
      <c r="F204" s="14">
        <v>4.5</v>
      </c>
      <c r="G204" s="14">
        <v>4.13</v>
      </c>
      <c r="H204" s="14">
        <v>3.77</v>
      </c>
      <c r="I204" s="14"/>
      <c r="J204" s="14">
        <v>5.34</v>
      </c>
      <c r="K204" s="14">
        <v>6.06</v>
      </c>
      <c r="L204" s="14">
        <v>7.23</v>
      </c>
      <c r="M204" s="54"/>
      <c r="N204" s="14">
        <v>68.331545864999995</v>
      </c>
      <c r="O204" s="31">
        <v>1.8774035652000001</v>
      </c>
      <c r="P204" s="31" t="s">
        <v>26</v>
      </c>
      <c r="Q204" s="17" t="s">
        <v>29</v>
      </c>
      <c r="R204" s="38" t="s">
        <v>719</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3">
      <c r="B205" s="3"/>
      <c r="C205" s="9" t="s">
        <v>496</v>
      </c>
      <c r="D205" s="16" t="s">
        <v>497</v>
      </c>
      <c r="E205" s="16">
        <v>4</v>
      </c>
      <c r="F205" s="15">
        <v>76.790000000000006</v>
      </c>
      <c r="G205" s="15">
        <v>59.19</v>
      </c>
      <c r="H205" s="15">
        <v>41.6</v>
      </c>
      <c r="I205" s="14"/>
      <c r="J205" s="15">
        <v>83.04</v>
      </c>
      <c r="K205" s="15">
        <v>118.22</v>
      </c>
      <c r="L205" s="15">
        <v>175.17</v>
      </c>
      <c r="M205" s="54"/>
      <c r="N205" s="15">
        <v>48.278951008999996</v>
      </c>
      <c r="O205" s="15">
        <v>3.0243777242999998</v>
      </c>
      <c r="P205" s="15" t="s">
        <v>29</v>
      </c>
      <c r="Q205" s="16" t="s">
        <v>26</v>
      </c>
      <c r="R205" s="37" t="s">
        <v>720</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3">
      <c r="B206" s="3"/>
      <c r="C206" s="19" t="s">
        <v>342</v>
      </c>
      <c r="D206" s="17" t="s">
        <v>343</v>
      </c>
      <c r="E206" s="17">
        <v>10</v>
      </c>
      <c r="F206" s="14">
        <v>11.7</v>
      </c>
      <c r="G206" s="14">
        <v>10.53</v>
      </c>
      <c r="H206" s="14">
        <v>9.3699999999999992</v>
      </c>
      <c r="I206" s="14"/>
      <c r="J206" s="14">
        <v>13.96</v>
      </c>
      <c r="K206" s="14">
        <v>16.28</v>
      </c>
      <c r="L206" s="14">
        <v>20.04</v>
      </c>
      <c r="M206" s="54"/>
      <c r="N206" s="14">
        <v>58.361968017000002</v>
      </c>
      <c r="O206" s="31">
        <v>13.124656999999999</v>
      </c>
      <c r="P206" s="31" t="s">
        <v>29</v>
      </c>
      <c r="Q206" s="17" t="s">
        <v>29</v>
      </c>
      <c r="R206" s="38" t="s">
        <v>721</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3">
      <c r="B207" s="3"/>
      <c r="C207" s="9" t="s">
        <v>344</v>
      </c>
      <c r="D207" s="16" t="s">
        <v>345</v>
      </c>
      <c r="E207" s="16">
        <v>7</v>
      </c>
      <c r="F207" s="15">
        <v>5.18</v>
      </c>
      <c r="G207" s="15">
        <v>4.21</v>
      </c>
      <c r="H207" s="15">
        <v>3.25</v>
      </c>
      <c r="I207" s="14"/>
      <c r="J207" s="15">
        <v>7.3</v>
      </c>
      <c r="K207" s="15">
        <v>9.2200000000000006</v>
      </c>
      <c r="L207" s="15">
        <v>12.33</v>
      </c>
      <c r="M207" s="54"/>
      <c r="N207" s="15">
        <v>70.267414583999994</v>
      </c>
      <c r="O207" s="15">
        <v>78.792305521999992</v>
      </c>
      <c r="P207" s="15" t="s">
        <v>26</v>
      </c>
      <c r="Q207" s="16" t="s">
        <v>29</v>
      </c>
      <c r="R207" s="37" t="s">
        <v>722</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3">
      <c r="B208" s="3"/>
      <c r="C208" s="19" t="s">
        <v>346</v>
      </c>
      <c r="D208" s="17" t="s">
        <v>347</v>
      </c>
      <c r="E208" s="17">
        <v>2</v>
      </c>
      <c r="F208" s="14">
        <v>6.38</v>
      </c>
      <c r="G208" s="14">
        <v>4.4000000000000004</v>
      </c>
      <c r="H208" s="14">
        <v>2.42</v>
      </c>
      <c r="I208" s="14"/>
      <c r="J208" s="14">
        <v>6.64</v>
      </c>
      <c r="K208" s="14">
        <v>10.59</v>
      </c>
      <c r="L208" s="14">
        <v>16.989999999999998</v>
      </c>
      <c r="M208" s="54"/>
      <c r="N208" s="14">
        <v>51.240934095999997</v>
      </c>
      <c r="O208" s="31">
        <v>17.085506347999999</v>
      </c>
      <c r="P208" s="31" t="s">
        <v>26</v>
      </c>
      <c r="Q208" s="17" t="s">
        <v>26</v>
      </c>
      <c r="R208" s="38" t="s">
        <v>723</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3">
      <c r="B209" s="3"/>
      <c r="C209" s="9" t="s">
        <v>348</v>
      </c>
      <c r="D209" s="16" t="s">
        <v>349</v>
      </c>
      <c r="E209" s="16">
        <v>7</v>
      </c>
      <c r="F209" s="15">
        <v>15.89</v>
      </c>
      <c r="G209" s="15">
        <v>14.23</v>
      </c>
      <c r="H209" s="15">
        <v>12.58</v>
      </c>
      <c r="I209" s="14"/>
      <c r="J209" s="15">
        <v>17.920000000000002</v>
      </c>
      <c r="K209" s="15">
        <v>21.22</v>
      </c>
      <c r="L209" s="15">
        <v>26.56</v>
      </c>
      <c r="M209" s="54"/>
      <c r="N209" s="15">
        <v>77.974418755000002</v>
      </c>
      <c r="O209" s="15">
        <v>39.512900956999999</v>
      </c>
      <c r="P209" s="15" t="s">
        <v>29</v>
      </c>
      <c r="Q209" s="16" t="s">
        <v>29</v>
      </c>
      <c r="R209" s="37" t="s">
        <v>724</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3">
      <c r="B210" s="3"/>
      <c r="C210" s="19" t="s">
        <v>350</v>
      </c>
      <c r="D210" s="17" t="s">
        <v>351</v>
      </c>
      <c r="E210" s="17">
        <v>0</v>
      </c>
      <c r="F210" s="14">
        <v>17.03</v>
      </c>
      <c r="G210" s="14">
        <v>15.48</v>
      </c>
      <c r="H210" s="14">
        <v>13.94</v>
      </c>
      <c r="I210" s="14"/>
      <c r="J210" s="14">
        <v>17.559999999999999</v>
      </c>
      <c r="K210" s="14">
        <v>20.65</v>
      </c>
      <c r="L210" s="14">
        <v>25.65</v>
      </c>
      <c r="M210" s="54"/>
      <c r="N210" s="14">
        <v>35.717596796999999</v>
      </c>
      <c r="O210" s="31">
        <v>166.2006087</v>
      </c>
      <c r="P210" s="31" t="s">
        <v>26</v>
      </c>
      <c r="Q210" s="17" t="s">
        <v>26</v>
      </c>
      <c r="R210" s="38" t="s">
        <v>725</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3">
      <c r="B211" s="3"/>
      <c r="C211" s="9" t="s">
        <v>352</v>
      </c>
      <c r="D211" s="16" t="s">
        <v>353</v>
      </c>
      <c r="E211" s="16">
        <v>6</v>
      </c>
      <c r="F211" s="15">
        <v>47.68</v>
      </c>
      <c r="G211" s="15">
        <v>35.31</v>
      </c>
      <c r="H211" s="15">
        <v>22.94</v>
      </c>
      <c r="I211" s="14"/>
      <c r="J211" s="15">
        <v>75.510000000000005</v>
      </c>
      <c r="K211" s="15">
        <v>100.24</v>
      </c>
      <c r="L211" s="15">
        <v>140.26</v>
      </c>
      <c r="M211" s="54"/>
      <c r="N211" s="15">
        <v>57.431948171999998</v>
      </c>
      <c r="O211" s="15">
        <v>84.228073957999996</v>
      </c>
      <c r="P211" s="15" t="s">
        <v>26</v>
      </c>
      <c r="Q211" s="16" t="s">
        <v>29</v>
      </c>
      <c r="R211" s="37" t="s">
        <v>726</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3">
      <c r="B212" s="3"/>
      <c r="C212" s="19" t="s">
        <v>354</v>
      </c>
      <c r="D212" s="17" t="s">
        <v>355</v>
      </c>
      <c r="E212" s="17">
        <v>0</v>
      </c>
      <c r="F212" s="14">
        <v>49</v>
      </c>
      <c r="G212" s="14">
        <v>44.1</v>
      </c>
      <c r="H212" s="14">
        <v>39.21</v>
      </c>
      <c r="I212" s="14"/>
      <c r="J212" s="14">
        <v>50.68</v>
      </c>
      <c r="K212" s="14">
        <v>60.46</v>
      </c>
      <c r="L212" s="14">
        <v>76.290000000000006</v>
      </c>
      <c r="M212" s="54"/>
      <c r="N212" s="14">
        <v>40.199951892999998</v>
      </c>
      <c r="O212" s="31">
        <v>5.9532705300000002</v>
      </c>
      <c r="P212" s="31" t="s">
        <v>26</v>
      </c>
      <c r="Q212" s="17" t="s">
        <v>26</v>
      </c>
      <c r="R212" s="38" t="s">
        <v>727</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3">
      <c r="B213" s="3"/>
      <c r="C213" s="9" t="s">
        <v>356</v>
      </c>
      <c r="D213" s="16" t="s">
        <v>357</v>
      </c>
      <c r="E213" s="16">
        <v>7</v>
      </c>
      <c r="F213" s="15">
        <v>9.18</v>
      </c>
      <c r="G213" s="15">
        <v>6.79</v>
      </c>
      <c r="H213" s="15">
        <v>4.4000000000000004</v>
      </c>
      <c r="I213" s="14"/>
      <c r="J213" s="15">
        <v>13.78</v>
      </c>
      <c r="K213" s="15">
        <v>18.55</v>
      </c>
      <c r="L213" s="15">
        <v>26.27</v>
      </c>
      <c r="M213" s="54"/>
      <c r="N213" s="15">
        <v>82.108225504999993</v>
      </c>
      <c r="O213" s="15">
        <v>27.256530363000003</v>
      </c>
      <c r="P213" s="15" t="s">
        <v>26</v>
      </c>
      <c r="Q213" s="16" t="s">
        <v>29</v>
      </c>
      <c r="R213" s="37" t="s">
        <v>728</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3">
      <c r="B214" s="3"/>
      <c r="C214" s="19" t="s">
        <v>358</v>
      </c>
      <c r="D214" s="17" t="s">
        <v>359</v>
      </c>
      <c r="E214" s="17">
        <v>7</v>
      </c>
      <c r="F214" s="14">
        <v>45.53</v>
      </c>
      <c r="G214" s="14">
        <v>43.11</v>
      </c>
      <c r="H214" s="14">
        <v>40.700000000000003</v>
      </c>
      <c r="I214" s="14"/>
      <c r="J214" s="14">
        <v>46.98</v>
      </c>
      <c r="K214" s="14">
        <v>51.8</v>
      </c>
      <c r="L214" s="14">
        <v>59.61</v>
      </c>
      <c r="M214" s="54"/>
      <c r="N214" s="14">
        <v>74.781122529000001</v>
      </c>
      <c r="O214" s="31">
        <v>322.41435600000005</v>
      </c>
      <c r="P214" s="31" t="s">
        <v>26</v>
      </c>
      <c r="Q214" s="17" t="s">
        <v>29</v>
      </c>
      <c r="R214" s="38" t="s">
        <v>729</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3">
      <c r="B215" s="3"/>
      <c r="C215" s="9" t="s">
        <v>360</v>
      </c>
      <c r="D215" s="16" t="s">
        <v>527</v>
      </c>
      <c r="E215" s="16">
        <v>4</v>
      </c>
      <c r="F215" s="15">
        <v>12.71</v>
      </c>
      <c r="G215" s="15">
        <v>12.15</v>
      </c>
      <c r="H215" s="15">
        <v>11.59</v>
      </c>
      <c r="I215" s="14"/>
      <c r="J215" s="15">
        <v>13.91</v>
      </c>
      <c r="K215" s="15">
        <v>15.02</v>
      </c>
      <c r="L215" s="15">
        <v>16.809999999999999</v>
      </c>
      <c r="M215" s="54"/>
      <c r="N215" s="15">
        <v>61.729803867999998</v>
      </c>
      <c r="O215" s="15">
        <v>1.8561990435</v>
      </c>
      <c r="P215" s="15" t="s">
        <v>26</v>
      </c>
      <c r="Q215" s="16" t="s">
        <v>29</v>
      </c>
      <c r="R215" s="37" t="s">
        <v>730</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3">
      <c r="B216" s="3"/>
      <c r="C216" s="19" t="s">
        <v>360</v>
      </c>
      <c r="D216" s="17" t="s">
        <v>361</v>
      </c>
      <c r="E216" s="17">
        <v>4</v>
      </c>
      <c r="F216" s="14">
        <v>12.98</v>
      </c>
      <c r="G216" s="14">
        <v>12.35</v>
      </c>
      <c r="H216" s="14">
        <v>11.73</v>
      </c>
      <c r="I216" s="14"/>
      <c r="J216" s="14">
        <v>14.33</v>
      </c>
      <c r="K216" s="14">
        <v>15.57</v>
      </c>
      <c r="L216" s="14">
        <v>17.59</v>
      </c>
      <c r="M216" s="54"/>
      <c r="N216" s="14">
        <v>61.971536079000003</v>
      </c>
      <c r="O216" s="31">
        <v>3.4385357825999998</v>
      </c>
      <c r="P216" s="31" t="s">
        <v>26</v>
      </c>
      <c r="Q216" s="17" t="s">
        <v>29</v>
      </c>
      <c r="R216" s="38" t="s">
        <v>731</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3">
      <c r="B217" s="3"/>
      <c r="C217" s="9" t="s">
        <v>360</v>
      </c>
      <c r="D217" s="16" t="s">
        <v>362</v>
      </c>
      <c r="E217" s="16">
        <v>4</v>
      </c>
      <c r="F217" s="15">
        <v>38.58</v>
      </c>
      <c r="G217" s="15">
        <v>36.76</v>
      </c>
      <c r="H217" s="15">
        <v>34.94</v>
      </c>
      <c r="I217" s="14"/>
      <c r="J217" s="15">
        <v>42.56</v>
      </c>
      <c r="K217" s="15">
        <v>46.19</v>
      </c>
      <c r="L217" s="15">
        <v>52.06</v>
      </c>
      <c r="M217" s="54"/>
      <c r="N217" s="15">
        <v>58.636132001</v>
      </c>
      <c r="O217" s="15">
        <v>82.57183117400001</v>
      </c>
      <c r="P217" s="15" t="s">
        <v>26</v>
      </c>
      <c r="Q217" s="16" t="s">
        <v>29</v>
      </c>
      <c r="R217" s="37" t="s">
        <v>732</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3">
      <c r="B218" s="3"/>
      <c r="C218" s="19" t="s">
        <v>363</v>
      </c>
      <c r="D218" s="17" t="s">
        <v>364</v>
      </c>
      <c r="E218" s="17">
        <v>9</v>
      </c>
      <c r="F218" s="14">
        <v>271.2</v>
      </c>
      <c r="G218" s="14">
        <v>249.28</v>
      </c>
      <c r="H218" s="14">
        <v>227.37</v>
      </c>
      <c r="I218" s="14"/>
      <c r="J218" s="14">
        <v>308.02999999999997</v>
      </c>
      <c r="K218" s="14">
        <v>351.85</v>
      </c>
      <c r="L218" s="14">
        <v>422.76</v>
      </c>
      <c r="M218" s="54"/>
      <c r="N218" s="14">
        <v>56.753351815000002</v>
      </c>
      <c r="O218" s="31">
        <v>35.057139943000003</v>
      </c>
      <c r="P218" s="31" t="s">
        <v>29</v>
      </c>
      <c r="Q218" s="17" t="s">
        <v>29</v>
      </c>
      <c r="R218" s="38" t="s">
        <v>733</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3">
      <c r="B219" s="3"/>
      <c r="C219" s="9" t="s">
        <v>478</v>
      </c>
      <c r="D219" s="16" t="s">
        <v>479</v>
      </c>
      <c r="E219" s="16">
        <v>7</v>
      </c>
      <c r="F219" s="15">
        <v>5.51</v>
      </c>
      <c r="G219" s="15">
        <v>4.99</v>
      </c>
      <c r="H219" s="15">
        <v>4.47</v>
      </c>
      <c r="I219" s="14"/>
      <c r="J219" s="15">
        <v>5.74</v>
      </c>
      <c r="K219" s="15">
        <v>6.77</v>
      </c>
      <c r="L219" s="15">
        <v>8.4499999999999993</v>
      </c>
      <c r="M219" s="54"/>
      <c r="N219" s="15">
        <v>74.487942008999994</v>
      </c>
      <c r="O219" s="15">
        <v>1.6707257391000001</v>
      </c>
      <c r="P219" s="15" t="s">
        <v>29</v>
      </c>
      <c r="Q219" s="16" t="s">
        <v>29</v>
      </c>
      <c r="R219" s="37" t="s">
        <v>734</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3">
      <c r="B220" s="3"/>
      <c r="C220" s="19" t="s">
        <v>365</v>
      </c>
      <c r="D220" s="17" t="s">
        <v>366</v>
      </c>
      <c r="E220" s="17">
        <v>7</v>
      </c>
      <c r="F220" s="14">
        <v>35</v>
      </c>
      <c r="G220" s="14">
        <v>32.78</v>
      </c>
      <c r="H220" s="14">
        <v>30.57</v>
      </c>
      <c r="I220" s="14"/>
      <c r="J220" s="14">
        <v>35.590000000000003</v>
      </c>
      <c r="K220" s="14">
        <v>40.01</v>
      </c>
      <c r="L220" s="14">
        <v>47.16</v>
      </c>
      <c r="M220" s="54"/>
      <c r="N220" s="14">
        <v>75.899862462000002</v>
      </c>
      <c r="O220" s="31">
        <v>10.265079912999999</v>
      </c>
      <c r="P220" s="31" t="s">
        <v>29</v>
      </c>
      <c r="Q220" s="17" t="s">
        <v>29</v>
      </c>
      <c r="R220" s="38" t="s">
        <v>735</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3">
      <c r="B221" s="3"/>
      <c r="C221" s="9" t="s">
        <v>367</v>
      </c>
      <c r="D221" s="16" t="s">
        <v>368</v>
      </c>
      <c r="E221" s="16">
        <v>0</v>
      </c>
      <c r="F221" s="15">
        <v>29.3</v>
      </c>
      <c r="G221" s="15">
        <v>26.36</v>
      </c>
      <c r="H221" s="15">
        <v>23.43</v>
      </c>
      <c r="I221" s="14"/>
      <c r="J221" s="15">
        <v>29.86</v>
      </c>
      <c r="K221" s="15">
        <v>35.72</v>
      </c>
      <c r="L221" s="15">
        <v>45.22</v>
      </c>
      <c r="M221" s="54"/>
      <c r="N221" s="15">
        <v>34.919606991000002</v>
      </c>
      <c r="O221" s="15">
        <v>183.31095816999999</v>
      </c>
      <c r="P221" s="15" t="s">
        <v>26</v>
      </c>
      <c r="Q221" s="16" t="s">
        <v>26</v>
      </c>
      <c r="R221" s="37" t="s">
        <v>736</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3">
      <c r="B222" s="3"/>
      <c r="C222" s="19" t="s">
        <v>369</v>
      </c>
      <c r="D222" s="17" t="s">
        <v>370</v>
      </c>
      <c r="E222" s="17">
        <v>10</v>
      </c>
      <c r="F222" s="14">
        <v>31.37</v>
      </c>
      <c r="G222" s="14">
        <v>28.12</v>
      </c>
      <c r="H222" s="14">
        <v>24.88</v>
      </c>
      <c r="I222" s="14"/>
      <c r="J222" s="14">
        <v>37.229999999999997</v>
      </c>
      <c r="K222" s="14">
        <v>43.71</v>
      </c>
      <c r="L222" s="14">
        <v>54.21</v>
      </c>
      <c r="M222" s="54"/>
      <c r="N222" s="14">
        <v>58.210937278999999</v>
      </c>
      <c r="O222" s="31">
        <v>91.395212130000004</v>
      </c>
      <c r="P222" s="31" t="s">
        <v>29</v>
      </c>
      <c r="Q222" s="17" t="s">
        <v>29</v>
      </c>
      <c r="R222" s="38" t="s">
        <v>737</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3">
      <c r="B223" s="3"/>
      <c r="C223" s="9" t="s">
        <v>371</v>
      </c>
      <c r="D223" s="16" t="s">
        <v>372</v>
      </c>
      <c r="E223" s="16">
        <v>7</v>
      </c>
      <c r="F223" s="15">
        <v>55.66</v>
      </c>
      <c r="G223" s="15">
        <v>48.52</v>
      </c>
      <c r="H223" s="15">
        <v>41.38</v>
      </c>
      <c r="I223" s="14"/>
      <c r="J223" s="15">
        <v>70.430000000000007</v>
      </c>
      <c r="K223" s="15">
        <v>84.7</v>
      </c>
      <c r="L223" s="15">
        <v>107.8</v>
      </c>
      <c r="M223" s="54"/>
      <c r="N223" s="15">
        <v>59.197569420000001</v>
      </c>
      <c r="O223" s="15">
        <v>67.837331164000005</v>
      </c>
      <c r="P223" s="15" t="s">
        <v>26</v>
      </c>
      <c r="Q223" s="16" t="s">
        <v>29</v>
      </c>
      <c r="R223" s="37" t="s">
        <v>738</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3">
      <c r="B224" s="3"/>
      <c r="C224" s="19" t="s">
        <v>373</v>
      </c>
      <c r="D224" s="17" t="s">
        <v>374</v>
      </c>
      <c r="E224" s="17">
        <v>0</v>
      </c>
      <c r="F224" s="14">
        <v>18.3</v>
      </c>
      <c r="G224" s="14">
        <v>15.57</v>
      </c>
      <c r="H224" s="14">
        <v>12.84</v>
      </c>
      <c r="I224" s="14"/>
      <c r="J224" s="14">
        <v>18.75</v>
      </c>
      <c r="K224" s="14">
        <v>24.2</v>
      </c>
      <c r="L224" s="14">
        <v>33.03</v>
      </c>
      <c r="M224" s="54"/>
      <c r="N224" s="14">
        <v>37.922388976000001</v>
      </c>
      <c r="O224" s="31">
        <v>182.49471617</v>
      </c>
      <c r="P224" s="31" t="s">
        <v>26</v>
      </c>
      <c r="Q224" s="17" t="s">
        <v>26</v>
      </c>
      <c r="R224" s="38" t="s">
        <v>739</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3">
      <c r="B225" s="3"/>
      <c r="C225" s="9" t="s">
        <v>375</v>
      </c>
      <c r="D225" s="16" t="s">
        <v>376</v>
      </c>
      <c r="E225" s="16">
        <v>7</v>
      </c>
      <c r="F225" s="15">
        <v>32.39</v>
      </c>
      <c r="G225" s="15">
        <v>29.34</v>
      </c>
      <c r="H225" s="15">
        <v>26.29</v>
      </c>
      <c r="I225" s="14"/>
      <c r="J225" s="15">
        <v>36.61</v>
      </c>
      <c r="K225" s="15">
        <v>42.7</v>
      </c>
      <c r="L225" s="15">
        <v>52.55</v>
      </c>
      <c r="M225" s="54"/>
      <c r="N225" s="15">
        <v>74.357426091999997</v>
      </c>
      <c r="O225" s="15">
        <v>128.16452864999999</v>
      </c>
      <c r="P225" s="15" t="s">
        <v>26</v>
      </c>
      <c r="Q225" s="16" t="s">
        <v>29</v>
      </c>
      <c r="R225" s="37" t="s">
        <v>740</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3">
      <c r="B226" s="3"/>
      <c r="C226" s="19" t="s">
        <v>377</v>
      </c>
      <c r="D226" s="17" t="s">
        <v>378</v>
      </c>
      <c r="E226" s="17">
        <v>0</v>
      </c>
      <c r="F226" s="14">
        <v>12.75</v>
      </c>
      <c r="G226" s="14">
        <v>11.6</v>
      </c>
      <c r="H226" s="14">
        <v>10.46</v>
      </c>
      <c r="I226" s="14"/>
      <c r="J226" s="14">
        <v>13.15</v>
      </c>
      <c r="K226" s="14">
        <v>15.43</v>
      </c>
      <c r="L226" s="14">
        <v>19.11</v>
      </c>
      <c r="M226" s="54"/>
      <c r="N226" s="14">
        <v>30.386130552000001</v>
      </c>
      <c r="O226" s="31">
        <v>8.0280235216999998</v>
      </c>
      <c r="P226" s="31" t="s">
        <v>26</v>
      </c>
      <c r="Q226" s="17" t="s">
        <v>26</v>
      </c>
      <c r="R226" s="38" t="s">
        <v>741</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3">
      <c r="B227" s="3"/>
      <c r="C227" s="9" t="s">
        <v>379</v>
      </c>
      <c r="D227" s="16" t="s">
        <v>380</v>
      </c>
      <c r="E227" s="16">
        <v>9</v>
      </c>
      <c r="F227" s="15">
        <v>14.89</v>
      </c>
      <c r="G227" s="15">
        <v>13.59</v>
      </c>
      <c r="H227" s="15">
        <v>12.3</v>
      </c>
      <c r="I227" s="14"/>
      <c r="J227" s="15">
        <v>16.5</v>
      </c>
      <c r="K227" s="15">
        <v>19.079999999999998</v>
      </c>
      <c r="L227" s="15">
        <v>23.26</v>
      </c>
      <c r="M227" s="54"/>
      <c r="N227" s="15">
        <v>56.945378873999999</v>
      </c>
      <c r="O227" s="15">
        <v>12.869727956</v>
      </c>
      <c r="P227" s="15" t="s">
        <v>29</v>
      </c>
      <c r="Q227" s="16" t="s">
        <v>29</v>
      </c>
      <c r="R227" s="37" t="s">
        <v>742</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3">
      <c r="B228" s="3"/>
      <c r="C228" s="19" t="s">
        <v>381</v>
      </c>
      <c r="D228" s="17" t="s">
        <v>382</v>
      </c>
      <c r="E228" s="17">
        <v>7</v>
      </c>
      <c r="F228" s="14">
        <v>33.01</v>
      </c>
      <c r="G228" s="14">
        <v>29.49</v>
      </c>
      <c r="H228" s="14">
        <v>25.97</v>
      </c>
      <c r="I228" s="14"/>
      <c r="J228" s="14">
        <v>34.21</v>
      </c>
      <c r="K228" s="14">
        <v>41.24</v>
      </c>
      <c r="L228" s="14">
        <v>52.61</v>
      </c>
      <c r="M228" s="54"/>
      <c r="N228" s="14">
        <v>61.336744529999997</v>
      </c>
      <c r="O228" s="31">
        <v>328.28001825999996</v>
      </c>
      <c r="P228" s="31" t="s">
        <v>29</v>
      </c>
      <c r="Q228" s="17" t="s">
        <v>29</v>
      </c>
      <c r="R228" s="38" t="s">
        <v>743</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3">
      <c r="B229" s="3"/>
      <c r="C229" s="9" t="s">
        <v>383</v>
      </c>
      <c r="D229" s="16" t="s">
        <v>384</v>
      </c>
      <c r="E229" s="16">
        <v>2</v>
      </c>
      <c r="F229" s="15">
        <v>4.6399999999999997</v>
      </c>
      <c r="G229" s="15">
        <v>3.81</v>
      </c>
      <c r="H229" s="15">
        <v>2.98</v>
      </c>
      <c r="I229" s="14"/>
      <c r="J229" s="15">
        <v>4.71</v>
      </c>
      <c r="K229" s="15">
        <v>6.36</v>
      </c>
      <c r="L229" s="15">
        <v>9.0299999999999994</v>
      </c>
      <c r="M229" s="54"/>
      <c r="N229" s="15">
        <v>40.766785650000003</v>
      </c>
      <c r="O229" s="15">
        <v>5.5014992174000001</v>
      </c>
      <c r="P229" s="15" t="s">
        <v>26</v>
      </c>
      <c r="Q229" s="16" t="s">
        <v>26</v>
      </c>
      <c r="R229" s="37" t="s">
        <v>744</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3">
      <c r="B230" s="3"/>
      <c r="C230" s="19" t="s">
        <v>385</v>
      </c>
      <c r="D230" s="17" t="s">
        <v>386</v>
      </c>
      <c r="E230" s="17">
        <v>0</v>
      </c>
      <c r="F230" s="14">
        <v>55.11</v>
      </c>
      <c r="G230" s="14">
        <v>52.11</v>
      </c>
      <c r="H230" s="14">
        <v>49.12</v>
      </c>
      <c r="I230" s="14"/>
      <c r="J230" s="14">
        <v>57</v>
      </c>
      <c r="K230" s="14">
        <v>62.98</v>
      </c>
      <c r="L230" s="14">
        <v>72.66</v>
      </c>
      <c r="M230" s="54"/>
      <c r="N230" s="14">
        <v>26.796335709000001</v>
      </c>
      <c r="O230" s="31">
        <v>12.813498434</v>
      </c>
      <c r="P230" s="31" t="s">
        <v>26</v>
      </c>
      <c r="Q230" s="17" t="s">
        <v>26</v>
      </c>
      <c r="R230" s="38" t="s">
        <v>745</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3">
      <c r="B231" s="3"/>
      <c r="C231" s="9" t="s">
        <v>387</v>
      </c>
      <c r="D231" s="16" t="s">
        <v>388</v>
      </c>
      <c r="E231" s="16">
        <v>4</v>
      </c>
      <c r="F231" s="15">
        <v>6.6</v>
      </c>
      <c r="G231" s="15">
        <v>4.8499999999999996</v>
      </c>
      <c r="H231" s="15">
        <v>3.11</v>
      </c>
      <c r="I231" s="14"/>
      <c r="J231" s="15">
        <v>10.95</v>
      </c>
      <c r="K231" s="15">
        <v>14.43</v>
      </c>
      <c r="L231" s="15">
        <v>20.07</v>
      </c>
      <c r="M231" s="54"/>
      <c r="N231" s="15">
        <v>58.769646000000002</v>
      </c>
      <c r="O231" s="15">
        <v>6.0467079565000006</v>
      </c>
      <c r="P231" s="15" t="s">
        <v>26</v>
      </c>
      <c r="Q231" s="16" t="s">
        <v>29</v>
      </c>
      <c r="R231" s="37" t="s">
        <v>746</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3">
      <c r="B232" s="3"/>
      <c r="C232" s="19" t="s">
        <v>387</v>
      </c>
      <c r="D232" s="17" t="s">
        <v>389</v>
      </c>
      <c r="E232" s="17">
        <v>6</v>
      </c>
      <c r="F232" s="14">
        <v>7.09</v>
      </c>
      <c r="G232" s="14">
        <v>5.18</v>
      </c>
      <c r="H232" s="14">
        <v>3.28</v>
      </c>
      <c r="I232" s="14"/>
      <c r="J232" s="14">
        <v>12.18</v>
      </c>
      <c r="K232" s="14">
        <v>15.98</v>
      </c>
      <c r="L232" s="14">
        <v>22.14</v>
      </c>
      <c r="M232" s="54"/>
      <c r="N232" s="14">
        <v>57.855434260000003</v>
      </c>
      <c r="O232" s="31">
        <v>78.200705348</v>
      </c>
      <c r="P232" s="31" t="s">
        <v>26</v>
      </c>
      <c r="Q232" s="17" t="s">
        <v>29</v>
      </c>
      <c r="R232" s="38" t="s">
        <v>747</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3">
      <c r="B233" s="3"/>
      <c r="C233" s="9" t="s">
        <v>390</v>
      </c>
      <c r="D233" s="16" t="s">
        <v>391</v>
      </c>
      <c r="E233" s="16">
        <v>9</v>
      </c>
      <c r="F233" s="15">
        <v>77.88</v>
      </c>
      <c r="G233" s="15">
        <v>73.239999999999995</v>
      </c>
      <c r="H233" s="15">
        <v>68.61</v>
      </c>
      <c r="I233" s="14"/>
      <c r="J233" s="15">
        <v>84.61</v>
      </c>
      <c r="K233" s="15">
        <v>93.87</v>
      </c>
      <c r="L233" s="15">
        <v>108.87</v>
      </c>
      <c r="M233" s="54"/>
      <c r="N233" s="15">
        <v>76.986390818000004</v>
      </c>
      <c r="O233" s="15">
        <v>1422.2554934</v>
      </c>
      <c r="P233" s="15" t="s">
        <v>29</v>
      </c>
      <c r="Q233" s="16" t="s">
        <v>29</v>
      </c>
      <c r="R233" s="37" t="s">
        <v>748</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3">
      <c r="B234" s="3"/>
      <c r="C234" s="19" t="s">
        <v>392</v>
      </c>
      <c r="D234" s="17" t="s">
        <v>393</v>
      </c>
      <c r="E234" s="17">
        <v>1</v>
      </c>
      <c r="F234" s="14">
        <v>17.22</v>
      </c>
      <c r="G234" s="14">
        <v>16.14</v>
      </c>
      <c r="H234" s="14">
        <v>15.07</v>
      </c>
      <c r="I234" s="14"/>
      <c r="J234" s="14">
        <v>17.53</v>
      </c>
      <c r="K234" s="14">
        <v>19.670000000000002</v>
      </c>
      <c r="L234" s="14">
        <v>23.15</v>
      </c>
      <c r="M234" s="54"/>
      <c r="N234" s="14">
        <v>49.631655443</v>
      </c>
      <c r="O234" s="31">
        <v>4.2180523043000004</v>
      </c>
      <c r="P234" s="31" t="s">
        <v>26</v>
      </c>
      <c r="Q234" s="17" t="s">
        <v>26</v>
      </c>
      <c r="R234" s="38" t="s">
        <v>749</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3">
      <c r="B235" s="3"/>
      <c r="C235" s="9" t="s">
        <v>394</v>
      </c>
      <c r="D235" s="16" t="s">
        <v>395</v>
      </c>
      <c r="E235" s="16">
        <v>4</v>
      </c>
      <c r="F235" s="15">
        <v>3</v>
      </c>
      <c r="G235" s="15">
        <v>2.4</v>
      </c>
      <c r="H235" s="15">
        <v>1.81</v>
      </c>
      <c r="I235" s="14"/>
      <c r="J235" s="15">
        <v>4.37</v>
      </c>
      <c r="K235" s="15">
        <v>5.55</v>
      </c>
      <c r="L235" s="15">
        <v>7.46</v>
      </c>
      <c r="M235" s="54"/>
      <c r="N235" s="15">
        <v>57.994000665000002</v>
      </c>
      <c r="O235" s="15">
        <v>42.244116608999995</v>
      </c>
      <c r="P235" s="15" t="s">
        <v>26</v>
      </c>
      <c r="Q235" s="16" t="s">
        <v>29</v>
      </c>
      <c r="R235" s="37" t="s">
        <v>750</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3">
      <c r="B236" s="3"/>
      <c r="C236" s="19" t="s">
        <v>396</v>
      </c>
      <c r="D236" s="17" t="s">
        <v>397</v>
      </c>
      <c r="E236" s="17">
        <v>3</v>
      </c>
      <c r="F236" s="14">
        <v>33.22</v>
      </c>
      <c r="G236" s="14">
        <v>30.28</v>
      </c>
      <c r="H236" s="14">
        <v>27.35</v>
      </c>
      <c r="I236" s="14"/>
      <c r="J236" s="14">
        <v>33.72</v>
      </c>
      <c r="K236" s="14">
        <v>39.58</v>
      </c>
      <c r="L236" s="14">
        <v>49.07</v>
      </c>
      <c r="M236" s="54"/>
      <c r="N236" s="14">
        <v>40.799294701000001</v>
      </c>
      <c r="O236" s="31">
        <v>291.23924586999999</v>
      </c>
      <c r="P236" s="31" t="s">
        <v>29</v>
      </c>
      <c r="Q236" s="17" t="s">
        <v>26</v>
      </c>
      <c r="R236" s="38" t="s">
        <v>751</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3">
      <c r="B237" s="3"/>
      <c r="C237" s="9" t="s">
        <v>398</v>
      </c>
      <c r="D237" s="16" t="s">
        <v>399</v>
      </c>
      <c r="E237" s="16">
        <v>6</v>
      </c>
      <c r="F237" s="15">
        <v>13.32</v>
      </c>
      <c r="G237" s="15">
        <v>12.37</v>
      </c>
      <c r="H237" s="15">
        <v>11.43</v>
      </c>
      <c r="I237" s="14"/>
      <c r="J237" s="15">
        <v>14.8</v>
      </c>
      <c r="K237" s="15">
        <v>16.68</v>
      </c>
      <c r="L237" s="15">
        <v>19.73</v>
      </c>
      <c r="M237" s="54"/>
      <c r="N237" s="15">
        <v>61.393877603</v>
      </c>
      <c r="O237" s="15">
        <v>7.7459193042999992</v>
      </c>
      <c r="P237" s="15" t="s">
        <v>26</v>
      </c>
      <c r="Q237" s="16" t="s">
        <v>29</v>
      </c>
      <c r="R237" s="37" t="s">
        <v>752</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3">
      <c r="B238" s="3"/>
      <c r="C238" s="19" t="s">
        <v>400</v>
      </c>
      <c r="D238" s="17" t="s">
        <v>401</v>
      </c>
      <c r="E238" s="17">
        <v>4</v>
      </c>
      <c r="F238" s="14">
        <v>22.38</v>
      </c>
      <c r="G238" s="14">
        <v>19.670000000000002</v>
      </c>
      <c r="H238" s="14">
        <v>16.97</v>
      </c>
      <c r="I238" s="14"/>
      <c r="J238" s="14">
        <v>28.79</v>
      </c>
      <c r="K238" s="14">
        <v>34.19</v>
      </c>
      <c r="L238" s="14">
        <v>42.94</v>
      </c>
      <c r="M238" s="54"/>
      <c r="N238" s="14">
        <v>67.604042394000004</v>
      </c>
      <c r="O238" s="31">
        <v>66.523898652</v>
      </c>
      <c r="P238" s="31" t="s">
        <v>26</v>
      </c>
      <c r="Q238" s="17" t="s">
        <v>29</v>
      </c>
      <c r="R238" s="38" t="s">
        <v>753</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3">
      <c r="B239" s="3"/>
      <c r="C239" s="9" t="s">
        <v>402</v>
      </c>
      <c r="D239" s="16" t="s">
        <v>403</v>
      </c>
      <c r="E239" s="16">
        <v>3</v>
      </c>
      <c r="F239" s="15">
        <v>13.22</v>
      </c>
      <c r="G239" s="15">
        <v>12.23</v>
      </c>
      <c r="H239" s="15">
        <v>11.24</v>
      </c>
      <c r="I239" s="14"/>
      <c r="J239" s="15">
        <v>13.51</v>
      </c>
      <c r="K239" s="15">
        <v>15.48</v>
      </c>
      <c r="L239" s="15">
        <v>18.670000000000002</v>
      </c>
      <c r="M239" s="54"/>
      <c r="N239" s="15">
        <v>40.784606175</v>
      </c>
      <c r="O239" s="15">
        <v>16.510179564999998</v>
      </c>
      <c r="P239" s="15" t="s">
        <v>26</v>
      </c>
      <c r="Q239" s="16" t="s">
        <v>26</v>
      </c>
      <c r="R239" s="37" t="s">
        <v>754</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3">
      <c r="B240" s="3"/>
      <c r="C240" s="19" t="s">
        <v>528</v>
      </c>
      <c r="D240" s="17" t="s">
        <v>529</v>
      </c>
      <c r="E240" s="17">
        <v>7</v>
      </c>
      <c r="F240" s="14">
        <v>36.85</v>
      </c>
      <c r="G240" s="14">
        <v>34.67</v>
      </c>
      <c r="H240" s="14">
        <v>32.49</v>
      </c>
      <c r="I240" s="14"/>
      <c r="J240" s="14">
        <v>38.39</v>
      </c>
      <c r="K240" s="14">
        <v>42.74</v>
      </c>
      <c r="L240" s="14">
        <v>49.78</v>
      </c>
      <c r="M240" s="54"/>
      <c r="N240" s="14">
        <v>55.146770025999999</v>
      </c>
      <c r="O240" s="31">
        <v>2.6510333609000001</v>
      </c>
      <c r="P240" s="31" t="s">
        <v>29</v>
      </c>
      <c r="Q240" s="17" t="s">
        <v>29</v>
      </c>
      <c r="R240" s="38" t="s">
        <v>755</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3">
      <c r="B241" s="3"/>
      <c r="C241" s="9" t="s">
        <v>404</v>
      </c>
      <c r="D241" s="16" t="s">
        <v>405</v>
      </c>
      <c r="E241" s="16">
        <v>7</v>
      </c>
      <c r="F241" s="15">
        <v>49.99</v>
      </c>
      <c r="G241" s="15">
        <v>46.92</v>
      </c>
      <c r="H241" s="15">
        <v>43.86</v>
      </c>
      <c r="I241" s="14"/>
      <c r="J241" s="15">
        <v>51.11</v>
      </c>
      <c r="K241" s="15">
        <v>57.23</v>
      </c>
      <c r="L241" s="15">
        <v>67.150000000000006</v>
      </c>
      <c r="M241" s="54"/>
      <c r="N241" s="15">
        <v>73.246174146000001</v>
      </c>
      <c r="O241" s="15">
        <v>327.60240213000003</v>
      </c>
      <c r="P241" s="15" t="s">
        <v>29</v>
      </c>
      <c r="Q241" s="16" t="s">
        <v>29</v>
      </c>
      <c r="R241" s="37" t="s">
        <v>756</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3">
      <c r="B242" s="3"/>
      <c r="C242" s="19" t="s">
        <v>406</v>
      </c>
      <c r="D242" s="17" t="s">
        <v>407</v>
      </c>
      <c r="E242" s="17">
        <v>3</v>
      </c>
      <c r="F242" s="14">
        <v>2287</v>
      </c>
      <c r="G242" s="14">
        <v>1598.67</v>
      </c>
      <c r="H242" s="14">
        <v>910.35</v>
      </c>
      <c r="I242" s="14"/>
      <c r="J242" s="14">
        <v>2523.4499999999998</v>
      </c>
      <c r="K242" s="14">
        <v>3900.09</v>
      </c>
      <c r="L242" s="14">
        <v>6127.68</v>
      </c>
      <c r="M242" s="54"/>
      <c r="N242" s="14">
        <v>46.013640164999998</v>
      </c>
      <c r="O242" s="31">
        <v>5.4500721947999997</v>
      </c>
      <c r="P242" s="31" t="s">
        <v>29</v>
      </c>
      <c r="Q242" s="17" t="s">
        <v>26</v>
      </c>
      <c r="R242" s="38" t="s">
        <v>757</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3">
      <c r="B243" s="3"/>
      <c r="C243" s="9" t="s">
        <v>408</v>
      </c>
      <c r="D243" s="16" t="s">
        <v>409</v>
      </c>
      <c r="E243" s="16">
        <v>4</v>
      </c>
      <c r="F243" s="15">
        <v>7.79</v>
      </c>
      <c r="G243" s="15">
        <v>7.24</v>
      </c>
      <c r="H243" s="15">
        <v>6.69</v>
      </c>
      <c r="I243" s="14"/>
      <c r="J243" s="15">
        <v>9.1</v>
      </c>
      <c r="K243" s="15">
        <v>10.19</v>
      </c>
      <c r="L243" s="15">
        <v>11.96</v>
      </c>
      <c r="M243" s="54"/>
      <c r="N243" s="15">
        <v>55.494039002000001</v>
      </c>
      <c r="O243" s="15">
        <v>2.5960342174000002</v>
      </c>
      <c r="P243" s="15" t="s">
        <v>26</v>
      </c>
      <c r="Q243" s="16" t="s">
        <v>29</v>
      </c>
      <c r="R243" s="37" t="s">
        <v>758</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3">
      <c r="B244" s="3"/>
      <c r="C244" s="19" t="s">
        <v>410</v>
      </c>
      <c r="D244" s="17" t="s">
        <v>411</v>
      </c>
      <c r="E244" s="17">
        <v>4</v>
      </c>
      <c r="F244" s="14" t="s">
        <v>121</v>
      </c>
      <c r="G244" s="14" t="s">
        <v>121</v>
      </c>
      <c r="H244" s="14" t="s">
        <v>121</v>
      </c>
      <c r="I244" s="14"/>
      <c r="J244" s="14" t="s">
        <v>121</v>
      </c>
      <c r="K244" s="14" t="s">
        <v>121</v>
      </c>
      <c r="L244" s="14" t="s">
        <v>121</v>
      </c>
      <c r="M244" s="54"/>
      <c r="N244" s="14" t="s">
        <v>121</v>
      </c>
      <c r="O244" s="31" t="s">
        <v>121</v>
      </c>
      <c r="P244" s="31" t="s">
        <v>121</v>
      </c>
      <c r="Q244" s="17" t="s">
        <v>121</v>
      </c>
      <c r="R244" s="38" t="s">
        <v>122</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3">
      <c r="B245" s="3"/>
      <c r="C245" s="9" t="s">
        <v>412</v>
      </c>
      <c r="D245" s="16" t="s">
        <v>413</v>
      </c>
      <c r="E245" s="16">
        <v>6</v>
      </c>
      <c r="F245" s="15">
        <v>8.57</v>
      </c>
      <c r="G245" s="15">
        <v>7.29</v>
      </c>
      <c r="H245" s="15">
        <v>6.02</v>
      </c>
      <c r="I245" s="14"/>
      <c r="J245" s="15">
        <v>11.14</v>
      </c>
      <c r="K245" s="15">
        <v>13.68</v>
      </c>
      <c r="L245" s="15">
        <v>17.8</v>
      </c>
      <c r="M245" s="54"/>
      <c r="N245" s="15">
        <v>69.798313910000005</v>
      </c>
      <c r="O245" s="15">
        <v>34.143437304000003</v>
      </c>
      <c r="P245" s="15" t="s">
        <v>26</v>
      </c>
      <c r="Q245" s="16" t="s">
        <v>29</v>
      </c>
      <c r="R245" s="37" t="s">
        <v>759</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3">
      <c r="B246" s="3"/>
      <c r="C246" s="19" t="s">
        <v>463</v>
      </c>
      <c r="D246" s="17" t="s">
        <v>464</v>
      </c>
      <c r="E246" s="17">
        <v>9</v>
      </c>
      <c r="F246" s="14">
        <v>10.19</v>
      </c>
      <c r="G246" s="14">
        <v>9.8699999999999992</v>
      </c>
      <c r="H246" s="14">
        <v>9.5500000000000007</v>
      </c>
      <c r="I246" s="14"/>
      <c r="J246" s="14">
        <v>10.57</v>
      </c>
      <c r="K246" s="14">
        <v>11.2</v>
      </c>
      <c r="L246" s="14">
        <v>12.23</v>
      </c>
      <c r="M246" s="54"/>
      <c r="N246" s="14">
        <v>50.365382807000003</v>
      </c>
      <c r="O246" s="31">
        <v>1.8283695396000001</v>
      </c>
      <c r="P246" s="31" t="s">
        <v>29</v>
      </c>
      <c r="Q246" s="17" t="s">
        <v>29</v>
      </c>
      <c r="R246" s="38" t="s">
        <v>760</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3">
      <c r="B247" s="3"/>
      <c r="C247" s="9" t="s">
        <v>458</v>
      </c>
      <c r="D247" s="16" t="s">
        <v>459</v>
      </c>
      <c r="E247" s="16">
        <v>9</v>
      </c>
      <c r="F247" s="15">
        <v>177.53</v>
      </c>
      <c r="G247" s="15">
        <v>169.21</v>
      </c>
      <c r="H247" s="15">
        <v>160.88999999999999</v>
      </c>
      <c r="I247" s="14"/>
      <c r="J247" s="15">
        <v>195.86</v>
      </c>
      <c r="K247" s="15">
        <v>212.49</v>
      </c>
      <c r="L247" s="15">
        <v>239.4</v>
      </c>
      <c r="M247" s="54"/>
      <c r="N247" s="15">
        <v>67.874364446000001</v>
      </c>
      <c r="O247" s="15">
        <v>7.6111940639000002</v>
      </c>
      <c r="P247" s="15" t="s">
        <v>29</v>
      </c>
      <c r="Q247" s="16" t="s">
        <v>29</v>
      </c>
      <c r="R247" s="37" t="s">
        <v>761</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3">
      <c r="B248" s="3"/>
      <c r="C248" s="19" t="s">
        <v>414</v>
      </c>
      <c r="D248" s="17" t="s">
        <v>415</v>
      </c>
      <c r="E248" s="17">
        <v>6</v>
      </c>
      <c r="F248" s="14">
        <v>43.58</v>
      </c>
      <c r="G248" s="14">
        <v>40.18</v>
      </c>
      <c r="H248" s="14">
        <v>36.78</v>
      </c>
      <c r="I248" s="14"/>
      <c r="J248" s="14">
        <v>45.82</v>
      </c>
      <c r="K248" s="14">
        <v>52.61</v>
      </c>
      <c r="L248" s="14">
        <v>63.6</v>
      </c>
      <c r="M248" s="54"/>
      <c r="N248" s="14">
        <v>89.911869132999996</v>
      </c>
      <c r="O248" s="31">
        <v>1.8578748734999999</v>
      </c>
      <c r="P248" s="31" t="s">
        <v>26</v>
      </c>
      <c r="Q248" s="17" t="s">
        <v>29</v>
      </c>
      <c r="R248" s="38" t="s">
        <v>762</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3">
      <c r="B249" s="3"/>
      <c r="C249" s="9" t="s">
        <v>480</v>
      </c>
      <c r="D249" s="16" t="s">
        <v>481</v>
      </c>
      <c r="E249" s="16">
        <v>9</v>
      </c>
      <c r="F249" s="15">
        <v>48.69</v>
      </c>
      <c r="G249" s="15">
        <v>44.55</v>
      </c>
      <c r="H249" s="15">
        <v>40.409999999999997</v>
      </c>
      <c r="I249" s="14"/>
      <c r="J249" s="15">
        <v>50.02</v>
      </c>
      <c r="K249" s="15">
        <v>58.29</v>
      </c>
      <c r="L249" s="15">
        <v>71.680000000000007</v>
      </c>
      <c r="M249" s="54"/>
      <c r="N249" s="15">
        <v>76.991695258999997</v>
      </c>
      <c r="O249" s="15">
        <v>1.6169073926000002</v>
      </c>
      <c r="P249" s="15" t="s">
        <v>29</v>
      </c>
      <c r="Q249" s="16" t="s">
        <v>29</v>
      </c>
      <c r="R249" s="37" t="s">
        <v>763</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3">
      <c r="B250" s="3"/>
      <c r="C250" s="19" t="s">
        <v>482</v>
      </c>
      <c r="D250" s="17" t="s">
        <v>483</v>
      </c>
      <c r="E250" s="17">
        <v>10</v>
      </c>
      <c r="F250" s="14">
        <v>51.29</v>
      </c>
      <c r="G250" s="14">
        <v>45.86</v>
      </c>
      <c r="H250" s="14">
        <v>40.43</v>
      </c>
      <c r="I250" s="14"/>
      <c r="J250" s="14">
        <v>53.37</v>
      </c>
      <c r="K250" s="14">
        <v>64.22</v>
      </c>
      <c r="L250" s="14">
        <v>81.790000000000006</v>
      </c>
      <c r="M250" s="54"/>
      <c r="N250" s="14">
        <v>78.318070008999996</v>
      </c>
      <c r="O250" s="31">
        <v>1.6310331673999998</v>
      </c>
      <c r="P250" s="31" t="s">
        <v>29</v>
      </c>
      <c r="Q250" s="17" t="s">
        <v>29</v>
      </c>
      <c r="R250" s="38" t="s">
        <v>764</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3">
      <c r="B251" s="3"/>
      <c r="C251" s="9" t="s">
        <v>416</v>
      </c>
      <c r="D251" s="16" t="s">
        <v>417</v>
      </c>
      <c r="E251" s="16">
        <v>10</v>
      </c>
      <c r="F251" s="15">
        <v>91.4</v>
      </c>
      <c r="G251" s="15">
        <v>83.37</v>
      </c>
      <c r="H251" s="15">
        <v>75.349999999999994</v>
      </c>
      <c r="I251" s="14"/>
      <c r="J251" s="15">
        <v>93.82</v>
      </c>
      <c r="K251" s="15">
        <v>109.86</v>
      </c>
      <c r="L251" s="15">
        <v>135.83000000000001</v>
      </c>
      <c r="M251" s="54"/>
      <c r="N251" s="15">
        <v>91.177761008000004</v>
      </c>
      <c r="O251" s="15">
        <v>8.3173852487000008</v>
      </c>
      <c r="P251" s="15" t="s">
        <v>29</v>
      </c>
      <c r="Q251" s="16" t="s">
        <v>29</v>
      </c>
      <c r="R251" s="37" t="s">
        <v>765</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3">
      <c r="B252" s="3"/>
      <c r="C252" s="19" t="s">
        <v>418</v>
      </c>
      <c r="D252" s="17" t="s">
        <v>419</v>
      </c>
      <c r="E252" s="17">
        <v>10</v>
      </c>
      <c r="F252" s="14">
        <v>36.97</v>
      </c>
      <c r="G252" s="14">
        <v>32.15</v>
      </c>
      <c r="H252" s="14">
        <v>27.33</v>
      </c>
      <c r="I252" s="14"/>
      <c r="J252" s="14">
        <v>38.409999999999997</v>
      </c>
      <c r="K252" s="14">
        <v>48.04</v>
      </c>
      <c r="L252" s="14">
        <v>63.63</v>
      </c>
      <c r="M252" s="54"/>
      <c r="N252" s="14">
        <v>90.965857880000002</v>
      </c>
      <c r="O252" s="31">
        <v>5.5504278704000001</v>
      </c>
      <c r="P252" s="31" t="s">
        <v>29</v>
      </c>
      <c r="Q252" s="17" t="s">
        <v>29</v>
      </c>
      <c r="R252" s="38" t="s">
        <v>766</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3">
      <c r="B253" s="3"/>
      <c r="C253" s="9" t="s">
        <v>420</v>
      </c>
      <c r="D253" s="16" t="s">
        <v>421</v>
      </c>
      <c r="E253" s="16">
        <v>10</v>
      </c>
      <c r="F253" s="15">
        <v>53.1</v>
      </c>
      <c r="G253" s="15">
        <v>48.23</v>
      </c>
      <c r="H253" s="15">
        <v>43.36</v>
      </c>
      <c r="I253" s="14"/>
      <c r="J253" s="15">
        <v>54.55</v>
      </c>
      <c r="K253" s="15">
        <v>64.28</v>
      </c>
      <c r="L253" s="15">
        <v>80.03</v>
      </c>
      <c r="M253" s="54"/>
      <c r="N253" s="15">
        <v>92.123526346999995</v>
      </c>
      <c r="O253" s="15">
        <v>11.963438861</v>
      </c>
      <c r="P253" s="15" t="s">
        <v>29</v>
      </c>
      <c r="Q253" s="16" t="s">
        <v>29</v>
      </c>
      <c r="R253" s="37" t="s">
        <v>767</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3">
      <c r="B254" s="3"/>
      <c r="C254" s="19" t="s">
        <v>422</v>
      </c>
      <c r="D254" s="17" t="s">
        <v>423</v>
      </c>
      <c r="E254" s="17">
        <v>8</v>
      </c>
      <c r="F254" s="14">
        <v>35.71</v>
      </c>
      <c r="G254" s="14">
        <v>31.43</v>
      </c>
      <c r="H254" s="14">
        <v>27.15</v>
      </c>
      <c r="I254" s="14"/>
      <c r="J254" s="14">
        <v>43.67</v>
      </c>
      <c r="K254" s="14">
        <v>52.22</v>
      </c>
      <c r="L254" s="14">
        <v>66.069999999999993</v>
      </c>
      <c r="M254" s="54"/>
      <c r="N254" s="14">
        <v>54.327118970999997</v>
      </c>
      <c r="O254" s="31">
        <v>3.2784176909</v>
      </c>
      <c r="P254" s="31" t="s">
        <v>29</v>
      </c>
      <c r="Q254" s="17" t="s">
        <v>29</v>
      </c>
      <c r="R254" s="38" t="s">
        <v>768</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3">
      <c r="B255" s="3"/>
      <c r="C255" s="9" t="s">
        <v>424</v>
      </c>
      <c r="D255" s="16" t="s">
        <v>425</v>
      </c>
      <c r="E255" s="16">
        <v>10</v>
      </c>
      <c r="F255" s="15">
        <v>150</v>
      </c>
      <c r="G255" s="15">
        <v>143.66999999999999</v>
      </c>
      <c r="H255" s="15">
        <v>137.34</v>
      </c>
      <c r="I255" s="14"/>
      <c r="J255" s="15">
        <v>154.02000000000001</v>
      </c>
      <c r="K255" s="15">
        <v>166.67</v>
      </c>
      <c r="L255" s="15">
        <v>187.15</v>
      </c>
      <c r="M255" s="54"/>
      <c r="N255" s="15">
        <v>60.180706514000001</v>
      </c>
      <c r="O255" s="15">
        <v>6.4505765748000004</v>
      </c>
      <c r="P255" s="15" t="s">
        <v>29</v>
      </c>
      <c r="Q255" s="16" t="s">
        <v>29</v>
      </c>
      <c r="R255" s="37" t="s">
        <v>769</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3">
      <c r="B256" s="3"/>
      <c r="C256" s="19" t="s">
        <v>498</v>
      </c>
      <c r="D256" s="17" t="s">
        <v>499</v>
      </c>
      <c r="E256" s="17">
        <v>4</v>
      </c>
      <c r="F256" s="14">
        <v>117</v>
      </c>
      <c r="G256" s="14">
        <v>107.49</v>
      </c>
      <c r="H256" s="14">
        <v>97.99</v>
      </c>
      <c r="I256" s="14"/>
      <c r="J256" s="14">
        <v>140.32</v>
      </c>
      <c r="K256" s="14">
        <v>159.32</v>
      </c>
      <c r="L256" s="14">
        <v>190.06</v>
      </c>
      <c r="M256" s="54"/>
      <c r="N256" s="14">
        <v>54.531173856000002</v>
      </c>
      <c r="O256" s="31">
        <v>7.4426898717000007</v>
      </c>
      <c r="P256" s="31" t="s">
        <v>26</v>
      </c>
      <c r="Q256" s="17" t="s">
        <v>29</v>
      </c>
      <c r="R256" s="38" t="s">
        <v>770</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3">
      <c r="B257" s="3"/>
      <c r="C257" s="9" t="s">
        <v>514</v>
      </c>
      <c r="D257" s="16" t="s">
        <v>515</v>
      </c>
      <c r="E257" s="16">
        <v>10</v>
      </c>
      <c r="F257" s="15">
        <v>76.680000000000007</v>
      </c>
      <c r="G257" s="15">
        <v>69.78</v>
      </c>
      <c r="H257" s="15">
        <v>62.89</v>
      </c>
      <c r="I257" s="14"/>
      <c r="J257" s="15">
        <v>79.05</v>
      </c>
      <c r="K257" s="15">
        <v>92.83</v>
      </c>
      <c r="L257" s="15">
        <v>115.13</v>
      </c>
      <c r="M257" s="54"/>
      <c r="N257" s="15">
        <v>93.025943386999998</v>
      </c>
      <c r="O257" s="15">
        <v>1.2424142486999998</v>
      </c>
      <c r="P257" s="15" t="s">
        <v>29</v>
      </c>
      <c r="Q257" s="16" t="s">
        <v>29</v>
      </c>
      <c r="R257" s="37" t="s">
        <v>771</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3">
      <c r="B258" s="3"/>
      <c r="C258" s="19" t="s">
        <v>426</v>
      </c>
      <c r="D258" s="17" t="s">
        <v>427</v>
      </c>
      <c r="E258" s="17">
        <v>10</v>
      </c>
      <c r="F258" s="14">
        <v>170.82</v>
      </c>
      <c r="G258" s="14">
        <v>162.76</v>
      </c>
      <c r="H258" s="14">
        <v>154.71</v>
      </c>
      <c r="I258" s="14"/>
      <c r="J258" s="14">
        <v>188.13</v>
      </c>
      <c r="K258" s="14">
        <v>204.23</v>
      </c>
      <c r="L258" s="14">
        <v>230.29</v>
      </c>
      <c r="M258" s="54"/>
      <c r="N258" s="14">
        <v>68.232482583999996</v>
      </c>
      <c r="O258" s="31">
        <v>604.31849828000009</v>
      </c>
      <c r="P258" s="31" t="s">
        <v>29</v>
      </c>
      <c r="Q258" s="17" t="s">
        <v>29</v>
      </c>
      <c r="R258" s="38" t="s">
        <v>772</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3">
      <c r="B259" s="3"/>
      <c r="C259" s="9" t="s">
        <v>516</v>
      </c>
      <c r="D259" s="16" t="s">
        <v>517</v>
      </c>
      <c r="E259" s="16">
        <v>9</v>
      </c>
      <c r="F259" s="15">
        <v>99.62</v>
      </c>
      <c r="G259" s="15">
        <v>95.38</v>
      </c>
      <c r="H259" s="15">
        <v>91.15</v>
      </c>
      <c r="I259" s="14"/>
      <c r="J259" s="15">
        <v>102.35</v>
      </c>
      <c r="K259" s="15">
        <v>110.81</v>
      </c>
      <c r="L259" s="15">
        <v>124.52</v>
      </c>
      <c r="M259" s="54"/>
      <c r="N259" s="15">
        <v>58.694793042000001</v>
      </c>
      <c r="O259" s="15">
        <v>1.3772790409</v>
      </c>
      <c r="P259" s="15" t="s">
        <v>29</v>
      </c>
      <c r="Q259" s="16" t="s">
        <v>29</v>
      </c>
      <c r="R259" s="37" t="s">
        <v>773</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3">
      <c r="B260" s="3"/>
      <c r="C260" s="19" t="s">
        <v>492</v>
      </c>
      <c r="D260" s="17" t="s">
        <v>493</v>
      </c>
      <c r="E260" s="17">
        <v>10</v>
      </c>
      <c r="F260" s="14">
        <v>83.09</v>
      </c>
      <c r="G260" s="14">
        <v>79</v>
      </c>
      <c r="H260" s="14">
        <v>74.92</v>
      </c>
      <c r="I260" s="14"/>
      <c r="J260" s="14">
        <v>86.79</v>
      </c>
      <c r="K260" s="14">
        <v>94.95</v>
      </c>
      <c r="L260" s="14">
        <v>108.15</v>
      </c>
      <c r="M260" s="54"/>
      <c r="N260" s="14">
        <v>62.715938344999998</v>
      </c>
      <c r="O260" s="31">
        <v>1.8342434186999999</v>
      </c>
      <c r="P260" s="31" t="s">
        <v>29</v>
      </c>
      <c r="Q260" s="17" t="s">
        <v>29</v>
      </c>
      <c r="R260" s="38" t="s">
        <v>774</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3">
      <c r="B261" s="3"/>
      <c r="C261" s="9" t="s">
        <v>428</v>
      </c>
      <c r="D261" s="16" t="s">
        <v>429</v>
      </c>
      <c r="E261" s="16">
        <v>9</v>
      </c>
      <c r="F261" s="15">
        <v>447.55</v>
      </c>
      <c r="G261" s="15">
        <v>428.3</v>
      </c>
      <c r="H261" s="15">
        <v>409.05</v>
      </c>
      <c r="I261" s="14"/>
      <c r="J261" s="15">
        <v>461.49</v>
      </c>
      <c r="K261" s="15">
        <v>499.98</v>
      </c>
      <c r="L261" s="15">
        <v>562.27</v>
      </c>
      <c r="M261" s="54"/>
      <c r="N261" s="15">
        <v>59.568944741000003</v>
      </c>
      <c r="O261" s="15">
        <v>60.108834889999997</v>
      </c>
      <c r="P261" s="15" t="s">
        <v>29</v>
      </c>
      <c r="Q261" s="16" t="s">
        <v>29</v>
      </c>
      <c r="R261" s="37" t="s">
        <v>775</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3">
      <c r="B262" s="3"/>
      <c r="C262" s="19" t="s">
        <v>430</v>
      </c>
      <c r="D262" s="17" t="s">
        <v>431</v>
      </c>
      <c r="E262" s="17">
        <v>6</v>
      </c>
      <c r="F262" s="14">
        <v>105.05</v>
      </c>
      <c r="G262" s="14">
        <v>90.23</v>
      </c>
      <c r="H262" s="14">
        <v>75.42</v>
      </c>
      <c r="I262" s="14"/>
      <c r="J262" s="14">
        <v>132.85</v>
      </c>
      <c r="K262" s="14">
        <v>162.47</v>
      </c>
      <c r="L262" s="14">
        <v>210.4</v>
      </c>
      <c r="M262" s="54"/>
      <c r="N262" s="14">
        <v>69.801192020000002</v>
      </c>
      <c r="O262" s="31">
        <v>3.1655616912999998</v>
      </c>
      <c r="P262" s="31" t="s">
        <v>26</v>
      </c>
      <c r="Q262" s="17" t="s">
        <v>29</v>
      </c>
      <c r="R262" s="38" t="s">
        <v>776</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3">
      <c r="B263" s="3"/>
      <c r="C263" s="9" t="s">
        <v>432</v>
      </c>
      <c r="D263" s="16" t="s">
        <v>433</v>
      </c>
      <c r="E263" s="16">
        <v>7</v>
      </c>
      <c r="F263" s="15">
        <v>104.43</v>
      </c>
      <c r="G263" s="15">
        <v>97.46</v>
      </c>
      <c r="H263" s="15">
        <v>90.5</v>
      </c>
      <c r="I263" s="14"/>
      <c r="J263" s="15">
        <v>120.99</v>
      </c>
      <c r="K263" s="15">
        <v>134.91</v>
      </c>
      <c r="L263" s="15">
        <v>157.44</v>
      </c>
      <c r="M263" s="54"/>
      <c r="N263" s="15">
        <v>61.016240820999997</v>
      </c>
      <c r="O263" s="15">
        <v>175.76798238000001</v>
      </c>
      <c r="P263" s="15" t="s">
        <v>26</v>
      </c>
      <c r="Q263" s="16" t="s">
        <v>29</v>
      </c>
      <c r="R263" s="37" t="s">
        <v>777</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3">
      <c r="B264" s="3"/>
      <c r="C264" s="19" t="s">
        <v>434</v>
      </c>
      <c r="D264" s="17" t="s">
        <v>435</v>
      </c>
      <c r="E264" s="17">
        <v>10</v>
      </c>
      <c r="F264" s="14">
        <v>179.25</v>
      </c>
      <c r="G264" s="14">
        <v>170.84</v>
      </c>
      <c r="H264" s="14">
        <v>162.44</v>
      </c>
      <c r="I264" s="14"/>
      <c r="J264" s="14">
        <v>197.32</v>
      </c>
      <c r="K264" s="14">
        <v>214.12</v>
      </c>
      <c r="L264" s="14">
        <v>241.32</v>
      </c>
      <c r="M264" s="54"/>
      <c r="N264" s="14">
        <v>67.085502074000004</v>
      </c>
      <c r="O264" s="31">
        <v>102.90216599</v>
      </c>
      <c r="P264" s="31" t="s">
        <v>29</v>
      </c>
      <c r="Q264" s="17" t="s">
        <v>29</v>
      </c>
      <c r="R264" s="38" t="s">
        <v>778</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3">
      <c r="B265" s="3"/>
      <c r="C265" s="9" t="s">
        <v>436</v>
      </c>
      <c r="D265" s="16" t="s">
        <v>437</v>
      </c>
      <c r="E265" s="16">
        <v>6</v>
      </c>
      <c r="F265" s="15">
        <v>123.89</v>
      </c>
      <c r="G265" s="15">
        <v>117.45</v>
      </c>
      <c r="H265" s="15">
        <v>111.02</v>
      </c>
      <c r="I265" s="14"/>
      <c r="J265" s="15">
        <v>139.1</v>
      </c>
      <c r="K265" s="15">
        <v>151.96</v>
      </c>
      <c r="L265" s="15">
        <v>172.78</v>
      </c>
      <c r="M265" s="54"/>
      <c r="N265" s="15">
        <v>58.898223172000002</v>
      </c>
      <c r="O265" s="15">
        <v>29.996132094</v>
      </c>
      <c r="P265" s="15" t="s">
        <v>26</v>
      </c>
      <c r="Q265" s="16" t="s">
        <v>29</v>
      </c>
      <c r="R265" s="37" t="s">
        <v>779</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3">
      <c r="B266" s="3"/>
      <c r="C266" s="19" t="s">
        <v>494</v>
      </c>
      <c r="D266" s="17" t="s">
        <v>495</v>
      </c>
      <c r="E266" s="17">
        <v>4</v>
      </c>
      <c r="F266" s="14">
        <v>172.04</v>
      </c>
      <c r="G266" s="14">
        <v>162.18</v>
      </c>
      <c r="H266" s="14">
        <v>152.32</v>
      </c>
      <c r="I266" s="14"/>
      <c r="J266" s="14">
        <v>192.96</v>
      </c>
      <c r="K266" s="14">
        <v>212.67</v>
      </c>
      <c r="L266" s="14">
        <v>244.57</v>
      </c>
      <c r="M266" s="54"/>
      <c r="N266" s="14">
        <v>59.697865102999998</v>
      </c>
      <c r="O266" s="31">
        <v>6.4150964657000005</v>
      </c>
      <c r="P266" s="31" t="s">
        <v>26</v>
      </c>
      <c r="Q266" s="17" t="s">
        <v>29</v>
      </c>
      <c r="R266" s="38" t="s">
        <v>780</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3">
      <c r="B267" s="3"/>
      <c r="C267" s="9" t="s">
        <v>438</v>
      </c>
      <c r="D267" s="16" t="s">
        <v>439</v>
      </c>
      <c r="E267" s="16">
        <v>9</v>
      </c>
      <c r="F267" s="15">
        <v>75.23</v>
      </c>
      <c r="G267" s="15">
        <v>72.180000000000007</v>
      </c>
      <c r="H267" s="15">
        <v>69.13</v>
      </c>
      <c r="I267" s="14"/>
      <c r="J267" s="15">
        <v>77.2</v>
      </c>
      <c r="K267" s="15">
        <v>83.29</v>
      </c>
      <c r="L267" s="15">
        <v>93.16</v>
      </c>
      <c r="M267" s="54"/>
      <c r="N267" s="15">
        <v>58.296254249999997</v>
      </c>
      <c r="O267" s="15">
        <v>19.528405014000001</v>
      </c>
      <c r="P267" s="15" t="s">
        <v>29</v>
      </c>
      <c r="Q267" s="16" t="s">
        <v>29</v>
      </c>
      <c r="R267" s="37" t="s">
        <v>781</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3">
      <c r="B268" s="3"/>
      <c r="C268" s="19" t="s">
        <v>440</v>
      </c>
      <c r="D268" s="17" t="s">
        <v>441</v>
      </c>
      <c r="E268" s="17">
        <v>10</v>
      </c>
      <c r="F268" s="14">
        <v>54.47</v>
      </c>
      <c r="G268" s="14">
        <v>52.09</v>
      </c>
      <c r="H268" s="14">
        <v>49.71</v>
      </c>
      <c r="I268" s="14"/>
      <c r="J268" s="14">
        <v>56.08</v>
      </c>
      <c r="K268" s="14">
        <v>60.83</v>
      </c>
      <c r="L268" s="14">
        <v>68.53</v>
      </c>
      <c r="M268" s="54"/>
      <c r="N268" s="14">
        <v>57.947397860000002</v>
      </c>
      <c r="O268" s="31">
        <v>24.518939873000001</v>
      </c>
      <c r="P268" s="31" t="s">
        <v>29</v>
      </c>
      <c r="Q268" s="17" t="s">
        <v>29</v>
      </c>
      <c r="R268" s="38" t="s">
        <v>782</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3">
      <c r="B269" s="3"/>
      <c r="C269" s="9" t="s">
        <v>442</v>
      </c>
      <c r="D269" s="16" t="s">
        <v>443</v>
      </c>
      <c r="E269" s="16">
        <v>9</v>
      </c>
      <c r="F269" s="15">
        <v>123.09</v>
      </c>
      <c r="G269" s="15">
        <v>115.2</v>
      </c>
      <c r="H269" s="15">
        <v>107.31</v>
      </c>
      <c r="I269" s="14"/>
      <c r="J269" s="15">
        <v>127.83</v>
      </c>
      <c r="K269" s="15">
        <v>143.6</v>
      </c>
      <c r="L269" s="15">
        <v>169.12</v>
      </c>
      <c r="M269" s="54"/>
      <c r="N269" s="15">
        <v>63.689432732999997</v>
      </c>
      <c r="O269" s="15">
        <v>10.767526706</v>
      </c>
      <c r="P269" s="15" t="s">
        <v>29</v>
      </c>
      <c r="Q269" s="16" t="s">
        <v>29</v>
      </c>
      <c r="R269" s="37" t="s">
        <v>783</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3">
      <c r="B270" s="3"/>
      <c r="C270" s="19" t="s">
        <v>472</v>
      </c>
      <c r="D270" s="17" t="s">
        <v>473</v>
      </c>
      <c r="E270" s="17">
        <v>10</v>
      </c>
      <c r="F270" s="14">
        <v>24.62</v>
      </c>
      <c r="G270" s="14">
        <v>22.45</v>
      </c>
      <c r="H270" s="14">
        <v>20.28</v>
      </c>
      <c r="I270" s="14"/>
      <c r="J270" s="14">
        <v>25.3</v>
      </c>
      <c r="K270" s="14">
        <v>29.63</v>
      </c>
      <c r="L270" s="14">
        <v>36.65</v>
      </c>
      <c r="M270" s="54"/>
      <c r="N270" s="14">
        <v>92.627970610999995</v>
      </c>
      <c r="O270" s="31">
        <v>3.0540401952000003</v>
      </c>
      <c r="P270" s="31" t="s">
        <v>29</v>
      </c>
      <c r="Q270" s="17" t="s">
        <v>29</v>
      </c>
      <c r="R270" s="38" t="s">
        <v>784</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3">
      <c r="B271" s="3"/>
      <c r="C271" s="9" t="s">
        <v>530</v>
      </c>
      <c r="D271" s="16" t="s">
        <v>531</v>
      </c>
      <c r="E271" s="16">
        <v>10</v>
      </c>
      <c r="F271" s="15">
        <v>14.44</v>
      </c>
      <c r="G271" s="15">
        <v>12.3</v>
      </c>
      <c r="H271" s="15">
        <v>10.16</v>
      </c>
      <c r="I271" s="14"/>
      <c r="J271" s="15">
        <v>15.77</v>
      </c>
      <c r="K271" s="15">
        <v>20.04</v>
      </c>
      <c r="L271" s="15">
        <v>26.96</v>
      </c>
      <c r="M271" s="54"/>
      <c r="N271" s="15">
        <v>89.381330973999994</v>
      </c>
      <c r="O271" s="15">
        <v>1.0641480730000001</v>
      </c>
      <c r="P271" s="15" t="s">
        <v>29</v>
      </c>
      <c r="Q271" s="16" t="s">
        <v>29</v>
      </c>
      <c r="R271" s="37" t="s">
        <v>785</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3">
      <c r="B272" s="3"/>
      <c r="C272" s="19" t="s">
        <v>500</v>
      </c>
      <c r="D272" s="17" t="s">
        <v>501</v>
      </c>
      <c r="E272" s="17">
        <v>9</v>
      </c>
      <c r="F272" s="14">
        <v>17.02</v>
      </c>
      <c r="G272" s="14">
        <v>16.260000000000002</v>
      </c>
      <c r="H272" s="14">
        <v>15.51</v>
      </c>
      <c r="I272" s="14"/>
      <c r="J272" s="14">
        <v>17.55</v>
      </c>
      <c r="K272" s="14">
        <v>19.05</v>
      </c>
      <c r="L272" s="14">
        <v>21.48</v>
      </c>
      <c r="M272" s="54"/>
      <c r="N272" s="14">
        <v>62.922964006999997</v>
      </c>
      <c r="O272" s="31">
        <v>2.8255412038999999</v>
      </c>
      <c r="P272" s="31" t="s">
        <v>29</v>
      </c>
      <c r="Q272" s="17" t="s">
        <v>29</v>
      </c>
      <c r="R272" s="38" t="s">
        <v>786</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3">
      <c r="B273" s="3"/>
      <c r="C273" s="9" t="s">
        <v>444</v>
      </c>
      <c r="D273" s="16" t="s">
        <v>445</v>
      </c>
      <c r="E273" s="16">
        <v>7</v>
      </c>
      <c r="F273" s="15" t="s">
        <v>121</v>
      </c>
      <c r="G273" s="15" t="s">
        <v>121</v>
      </c>
      <c r="H273" s="15" t="s">
        <v>121</v>
      </c>
      <c r="I273" s="14"/>
      <c r="J273" s="15" t="s">
        <v>121</v>
      </c>
      <c r="K273" s="15" t="s">
        <v>121</v>
      </c>
      <c r="L273" s="15" t="s">
        <v>121</v>
      </c>
      <c r="M273" s="54"/>
      <c r="N273" s="15" t="s">
        <v>121</v>
      </c>
      <c r="O273" s="15" t="s">
        <v>121</v>
      </c>
      <c r="P273" s="15" t="s">
        <v>121</v>
      </c>
      <c r="Q273" s="16" t="s">
        <v>121</v>
      </c>
      <c r="R273" s="37" t="s">
        <v>122</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3">
      <c r="B274" s="3"/>
      <c r="C274" s="19" t="s">
        <v>446</v>
      </c>
      <c r="D274" s="17" t="s">
        <v>447</v>
      </c>
      <c r="E274" s="17">
        <v>9</v>
      </c>
      <c r="F274" s="14">
        <v>17.829999999999998</v>
      </c>
      <c r="G274" s="14">
        <v>16.989999999999998</v>
      </c>
      <c r="H274" s="14">
        <v>16.149999999999999</v>
      </c>
      <c r="I274" s="14"/>
      <c r="J274" s="14">
        <v>19.63</v>
      </c>
      <c r="K274" s="14">
        <v>21.3</v>
      </c>
      <c r="L274" s="14">
        <v>24.01</v>
      </c>
      <c r="M274" s="54"/>
      <c r="N274" s="14">
        <v>68.861185254000006</v>
      </c>
      <c r="O274" s="31">
        <v>12.45414384</v>
      </c>
      <c r="P274" s="31" t="s">
        <v>29</v>
      </c>
      <c r="Q274" s="17" t="s">
        <v>29</v>
      </c>
      <c r="R274" s="38" t="s">
        <v>787</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3">
      <c r="B275" s="3"/>
      <c r="C275" s="9" t="s">
        <v>448</v>
      </c>
      <c r="D275" s="16" t="s">
        <v>449</v>
      </c>
      <c r="E275" s="16">
        <v>9</v>
      </c>
      <c r="F275" s="15">
        <v>21.11</v>
      </c>
      <c r="G275" s="15">
        <v>20.07</v>
      </c>
      <c r="H275" s="15">
        <v>19.03</v>
      </c>
      <c r="I275" s="14"/>
      <c r="J275" s="15">
        <v>22.04</v>
      </c>
      <c r="K275" s="15">
        <v>24.11</v>
      </c>
      <c r="L275" s="15">
        <v>27.47</v>
      </c>
      <c r="M275" s="54"/>
      <c r="N275" s="15">
        <v>57.271933726999997</v>
      </c>
      <c r="O275" s="15">
        <v>19.13208362</v>
      </c>
      <c r="P275" s="15" t="s">
        <v>29</v>
      </c>
      <c r="Q275" s="16" t="s">
        <v>29</v>
      </c>
      <c r="R275" s="37" t="s">
        <v>788</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3">
      <c r="B276" s="3"/>
      <c r="C276" s="19" t="s">
        <v>450</v>
      </c>
      <c r="D276" s="17" t="s">
        <v>451</v>
      </c>
      <c r="E276" s="17">
        <v>9</v>
      </c>
      <c r="F276" s="14">
        <v>24.47</v>
      </c>
      <c r="G276" s="14">
        <v>23.17</v>
      </c>
      <c r="H276" s="14">
        <v>21.88</v>
      </c>
      <c r="I276" s="14"/>
      <c r="J276" s="14">
        <v>25.19</v>
      </c>
      <c r="K276" s="14">
        <v>27.77</v>
      </c>
      <c r="L276" s="14">
        <v>31.95</v>
      </c>
      <c r="M276" s="54"/>
      <c r="N276" s="14">
        <v>70.108912157999995</v>
      </c>
      <c r="O276" s="31">
        <v>25.353164061000001</v>
      </c>
      <c r="P276" s="31" t="s">
        <v>29</v>
      </c>
      <c r="Q276" s="17" t="s">
        <v>29</v>
      </c>
      <c r="R276" s="38" t="s">
        <v>789</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3">
      <c r="B277" s="3"/>
      <c r="C277" s="9" t="s">
        <v>452</v>
      </c>
      <c r="D277" s="16" t="s">
        <v>453</v>
      </c>
      <c r="E277" s="16">
        <v>7</v>
      </c>
      <c r="F277" s="15">
        <v>54.27</v>
      </c>
      <c r="G277" s="15">
        <v>51.09</v>
      </c>
      <c r="H277" s="15">
        <v>47.91</v>
      </c>
      <c r="I277" s="14"/>
      <c r="J277" s="15">
        <v>56.29</v>
      </c>
      <c r="K277" s="15">
        <v>62.64</v>
      </c>
      <c r="L277" s="15">
        <v>72.930000000000007</v>
      </c>
      <c r="M277" s="54"/>
      <c r="N277" s="15">
        <v>72.311704008999996</v>
      </c>
      <c r="O277" s="15">
        <v>4.7922190509</v>
      </c>
      <c r="P277" s="15" t="s">
        <v>26</v>
      </c>
      <c r="Q277" s="16" t="s">
        <v>29</v>
      </c>
      <c r="R277" s="37" t="s">
        <v>790</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3">
      <c r="B278" s="3"/>
      <c r="C278" s="19" t="s">
        <v>532</v>
      </c>
      <c r="D278" s="17" t="s">
        <v>533</v>
      </c>
      <c r="E278" s="17">
        <v>7</v>
      </c>
      <c r="F278" s="14">
        <v>58.8</v>
      </c>
      <c r="G278" s="14">
        <v>51.72</v>
      </c>
      <c r="H278" s="14">
        <v>44.64</v>
      </c>
      <c r="I278" s="14"/>
      <c r="J278" s="14">
        <v>74.94</v>
      </c>
      <c r="K278" s="14">
        <v>89.09</v>
      </c>
      <c r="L278" s="14">
        <v>111.99</v>
      </c>
      <c r="M278" s="54"/>
      <c r="N278" s="14">
        <v>60.797797137000003</v>
      </c>
      <c r="O278" s="31">
        <v>1.5820974335</v>
      </c>
      <c r="P278" s="31" t="s">
        <v>26</v>
      </c>
      <c r="Q278" s="17" t="s">
        <v>29</v>
      </c>
      <c r="R278" s="38" t="s">
        <v>791</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3">
      <c r="B279" s="3"/>
      <c r="C279" s="9" t="s">
        <v>534</v>
      </c>
      <c r="D279" s="16" t="s">
        <v>535</v>
      </c>
      <c r="E279" s="16">
        <v>9</v>
      </c>
      <c r="F279" s="15">
        <v>29.14</v>
      </c>
      <c r="G279" s="15">
        <v>27.06</v>
      </c>
      <c r="H279" s="15">
        <v>24.98</v>
      </c>
      <c r="I279" s="14"/>
      <c r="J279" s="15">
        <v>30.59</v>
      </c>
      <c r="K279" s="15">
        <v>34.74</v>
      </c>
      <c r="L279" s="15">
        <v>41.46</v>
      </c>
      <c r="M279" s="54"/>
      <c r="N279" s="15">
        <v>62.459138613</v>
      </c>
      <c r="O279" s="15">
        <v>2.2425840130000001</v>
      </c>
      <c r="P279" s="15" t="s">
        <v>29</v>
      </c>
      <c r="Q279" s="16" t="s">
        <v>29</v>
      </c>
      <c r="R279" s="37" t="s">
        <v>792</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3">
      <c r="B280" s="3"/>
      <c r="C280" s="19"/>
      <c r="D280" s="17"/>
      <c r="E280" s="17"/>
      <c r="F280" s="14"/>
      <c r="G280" s="14"/>
      <c r="H280" s="14"/>
      <c r="I280" s="14"/>
      <c r="J280" s="14"/>
      <c r="K280" s="14"/>
      <c r="L280" s="14"/>
      <c r="M280" s="54"/>
      <c r="N280" s="14"/>
      <c r="O280" s="31"/>
      <c r="P280" s="31"/>
      <c r="Q280" s="17"/>
      <c r="R280" s="38"/>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3">
      <c r="B281" s="3"/>
      <c r="C281" s="9"/>
      <c r="D281" s="16"/>
      <c r="E281" s="16"/>
      <c r="F281" s="15"/>
      <c r="G281" s="15"/>
      <c r="H281" s="15"/>
      <c r="I281" s="14"/>
      <c r="J281" s="15"/>
      <c r="K281" s="15"/>
      <c r="L281" s="15"/>
      <c r="M281" s="54"/>
      <c r="N281" s="15"/>
      <c r="O281" s="15"/>
      <c r="P281" s="15"/>
      <c r="Q281" s="16"/>
      <c r="R281" s="37"/>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3">
      <c r="B282" s="3"/>
      <c r="C282" s="19"/>
      <c r="D282" s="17"/>
      <c r="E282" s="17"/>
      <c r="F282" s="14"/>
      <c r="G282" s="14"/>
      <c r="H282" s="14"/>
      <c r="I282" s="14"/>
      <c r="J282" s="14"/>
      <c r="K282" s="14"/>
      <c r="L282" s="14"/>
      <c r="M282" s="54"/>
      <c r="N282" s="14"/>
      <c r="O282" s="31"/>
      <c r="P282" s="31"/>
      <c r="Q282" s="17"/>
      <c r="R282" s="38"/>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3">
      <c r="B283" s="3"/>
      <c r="C283" s="9"/>
      <c r="D283" s="16"/>
      <c r="E283" s="16"/>
      <c r="F283" s="15"/>
      <c r="G283" s="15"/>
      <c r="H283" s="15"/>
      <c r="I283" s="14"/>
      <c r="J283" s="15"/>
      <c r="K283" s="15"/>
      <c r="L283" s="15"/>
      <c r="M283" s="54"/>
      <c r="N283" s="15"/>
      <c r="O283" s="15"/>
      <c r="P283" s="15"/>
      <c r="Q283" s="16"/>
      <c r="R283" s="37"/>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3">
      <c r="B284" s="3"/>
      <c r="C284" s="19"/>
      <c r="D284" s="17"/>
      <c r="E284" s="17"/>
      <c r="F284" s="14"/>
      <c r="G284" s="14"/>
      <c r="H284" s="14"/>
      <c r="I284" s="14"/>
      <c r="J284" s="14"/>
      <c r="K284" s="14"/>
      <c r="L284" s="14"/>
      <c r="M284" s="54"/>
      <c r="N284" s="14"/>
      <c r="O284" s="31"/>
      <c r="P284" s="31"/>
      <c r="Q284" s="17"/>
      <c r="R284" s="38"/>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3">
      <c r="B285" s="3"/>
      <c r="C285" s="9"/>
      <c r="D285" s="16"/>
      <c r="E285" s="16"/>
      <c r="F285" s="15"/>
      <c r="G285" s="15"/>
      <c r="H285" s="15"/>
      <c r="I285" s="14"/>
      <c r="J285" s="15"/>
      <c r="K285" s="15"/>
      <c r="L285" s="15"/>
      <c r="M285" s="54"/>
      <c r="N285" s="15"/>
      <c r="O285" s="15"/>
      <c r="P285" s="15"/>
      <c r="Q285" s="16"/>
      <c r="R285" s="37"/>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3">
      <c r="B286" s="3"/>
      <c r="C286" s="19"/>
      <c r="D286" s="17"/>
      <c r="E286" s="17"/>
      <c r="F286" s="14"/>
      <c r="G286" s="14"/>
      <c r="H286" s="14"/>
      <c r="I286" s="14"/>
      <c r="J286" s="14"/>
      <c r="K286" s="14"/>
      <c r="L286" s="14"/>
      <c r="M286" s="54"/>
      <c r="N286" s="14"/>
      <c r="O286" s="31"/>
      <c r="P286" s="31"/>
      <c r="Q286" s="17"/>
      <c r="R286" s="38"/>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3">
      <c r="B287" s="3"/>
      <c r="C287" s="9"/>
      <c r="D287" s="16"/>
      <c r="E287" s="16"/>
      <c r="F287" s="15"/>
      <c r="G287" s="15"/>
      <c r="H287" s="15"/>
      <c r="I287" s="14"/>
      <c r="J287" s="15"/>
      <c r="K287" s="15"/>
      <c r="L287" s="15"/>
      <c r="M287" s="54"/>
      <c r="N287" s="15"/>
      <c r="O287" s="15"/>
      <c r="P287" s="15"/>
      <c r="Q287" s="16"/>
      <c r="R287" s="37"/>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3">
      <c r="B288" s="3"/>
      <c r="C288" s="19"/>
      <c r="D288" s="17"/>
      <c r="E288" s="17"/>
      <c r="F288" s="14"/>
      <c r="G288" s="14"/>
      <c r="H288" s="14"/>
      <c r="I288" s="14"/>
      <c r="J288" s="14"/>
      <c r="K288" s="14"/>
      <c r="L288" s="14"/>
      <c r="M288" s="54"/>
      <c r="N288" s="14"/>
      <c r="O288" s="31"/>
      <c r="P288" s="31"/>
      <c r="Q288" s="17"/>
      <c r="R288" s="38"/>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3">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3">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3">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3">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3">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3">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3">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3">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3">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3">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3">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3">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3">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3">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3">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3">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3">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3">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3">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3">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3">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3">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3">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3">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3">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3">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3">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3">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3">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3">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3">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3">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3">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3">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3">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3">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3">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3">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3">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3">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3">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3">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3">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3">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3">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3">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3">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3">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3">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3">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3">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3">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3">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3">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3">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3">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3">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3">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3">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3">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3">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3">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3">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3">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ht="14.4" x14ac:dyDescent="0.3">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ht="14.4" x14ac:dyDescent="0.3">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ht="14.4" x14ac:dyDescent="0.3">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ht="14.4" x14ac:dyDescent="0.3">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ht="14.4" x14ac:dyDescent="0.3">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ht="14.4" x14ac:dyDescent="0.3">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ht="14.4" x14ac:dyDescent="0.3">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ht="14.4" x14ac:dyDescent="0.3">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3">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3">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3">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3">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3">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3">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3">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3">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3">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3">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3">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3">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3">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3">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3">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3">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3">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3">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3">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3">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3">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3">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3">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3">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3">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3">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3">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3">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3">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3">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3">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3">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3">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3">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3">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3">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4.4" x14ac:dyDescent="0.3"/>
  <cols>
    <col min="5" max="5" width="62.44140625" customWidth="1"/>
  </cols>
  <sheetData>
    <row r="5" spans="4:6" x14ac:dyDescent="0.3">
      <c r="D5" s="59" t="s">
        <v>20</v>
      </c>
      <c r="E5" s="59" t="s">
        <v>22</v>
      </c>
    </row>
    <row r="6" spans="4:6" x14ac:dyDescent="0.3">
      <c r="F6" t="s">
        <v>19</v>
      </c>
    </row>
    <row r="7" spans="4:6" ht="123.75" customHeight="1" x14ac:dyDescent="0.3">
      <c r="D7" s="56" t="s">
        <v>21</v>
      </c>
      <c r="E7" s="58" t="str">
        <f>_xlfn.XLOOKUP($E5,Tendencias!$D$17:$D$352,Tendencias!$R$17:$R$352)</f>
        <v>VALE3 está em tendência de alta pelas médias de 21 e 200 dias e vai mantendo sinal de força altista. Acima dos 79,58 pode buscar projeções nos 85,07 ou 93,96. Teria sinal de realização na perda dos 77,88 mirando os 70,69 ou 67,94. O IFR sobrecomprado alerta realizações se perder 77,88.</v>
      </c>
      <c r="F7" s="57">
        <f>_xlfn.XLOOKUP($E5,Tendencias!$D$17:$D$352,Tendencias!$E$17:$E$352)</f>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2026-08-27T23:19:55Z</cp:lastPrinted>
  <dcterms:created xsi:type="dcterms:W3CDTF">2020-05-21T15:06:06Z</dcterms:created>
  <dcterms:modified xsi:type="dcterms:W3CDTF">2026-08-27T23:19:58Z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1471643099</vt:lpwstr>
  </property>
  <property fmtid="{D5CDD505-2E9C-101B-9397-08002B2CF9AE}" pid="3" name="EcoUpdateMessage">
    <vt:lpwstr>2026/08/19-21:44:59</vt:lpwstr>
  </property>
  <property fmtid="{D5CDD505-2E9C-101B-9397-08002B2CF9AE}" pid="4" name="EcoUpdateStatus">
    <vt:lpwstr>2026-08-19=BRA:St,ME,Fd,TP;USA:St,ME;ARG:St,ME,TP;MEX:St,ME,Fd;CHL:St,ME;PER:St,ME;SAU:St|2026-08-18=USA:TP;ARG:Fd;MEX:TP;CHL:Fd;COL:St,ME;PER:TP|2021-11-17=CHL:TP|2014-02-26=VEN:St|2002-11-08=JPN:St|2026-08-14=GBR:St,ME|2016-08-18=NNN:St|2026-08-13=COL:Fd|2026-08-17=PER:Fd|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