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 documentId="8_{D698B60F-13A5-4CDB-8AAF-5F36132F615F}" xr6:coauthVersionLast="47" xr6:coauthVersionMax="47" xr10:uidLastSave="{49AFA8BE-1A20-42DF-AF50-B159A6701B77}"/>
  <bookViews>
    <workbookView xWindow="3015" yWindow="1200" windowWidth="24570" windowHeight="1369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<sst xmlns="http://schemas.openxmlformats.org/spreadsheetml/2006/main" count="1486" uniqueCount="856">
  <si>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</si>
  <si>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</si>
  <si>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</si>
  <si>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</si>
  <si>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</si>
  <si>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</si>
  <si>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</si>
  <si>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</si>
  <si>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</si>
  <si>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</si>
  <si>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</si>
  <si>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</si>
  <si>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</si>
  <si>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</si>
  <si>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</si>
  <si>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</si>
  <si>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</si>
  <si>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</si>
  <si>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</si>
  <si>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</si>
  <si>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</si>
  <si>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</si>
  <si>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</si>
  <si>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t xml:space="preserve">Gilberto Pereira Coelho Jr. (CNPI-T 832) </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</si>
  <si>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</si>
  <si>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</si>
  <si>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</si>
  <si>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</si>
  <si>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TTEN3 está em clara tendência de baixa pelas médias de 21 e 200 dias e segue em movimento de baixa. Abaixo dos 11,04 pode buscar suportes 9,61 ou 7,77. Teria sinal de repique altista fechando acima dos 11,33 mirando resistências em 15,55 ou 19,22.</t>
  </si>
  <si>
    <t>Abc Brasil</t>
  </si>
  <si>
    <t>ABCB4</t>
  </si>
  <si>
    <t>ABCB4 está em clara tendência de baixa pelas médias de 21 e 200 dias e segue em movimento de baixa. Abaixo dos 22,11 pode buscar suportes 21,4 ou 20,7. Teria sinal de repique altista fechando acima dos 22,95 mirando resistências em 24,39 ou 25,79.</t>
  </si>
  <si>
    <t>Advanced Micro Devices, Inc</t>
  </si>
  <si>
    <t>A1MD34</t>
  </si>
  <si>
    <t>Alta</t>
  </si>
  <si>
    <t>A1MD34 apesar de estar em tendência de alta no longo prazo pela média de 200 dias, no curto prazo está em realização. Abaixo dos 290,41 pode seguir em baixa no curto prazo mirando suportes em 272,5 ou 251,47. Teria sinal de retomada altista fechando acima dos 306,5 mirando resistências em 340,54 ou 382,58.</t>
  </si>
  <si>
    <t>Alibaba Group Holding Ltd</t>
  </si>
  <si>
    <t>BABA34</t>
  </si>
  <si>
    <t>BABA34 está em clara tendência de baixa pelas médias de 21 e 200 dias e segue em movimento de baixa. Abaixo dos 21,47 pode buscar suportes 20,52 ou 19,38. Teria sinal de repique altista fechando acima dos 22,13 mirando resistências em 24,2 ou 26,47.</t>
  </si>
  <si>
    <t>Allos</t>
  </si>
  <si>
    <t>ALOS3</t>
  </si>
  <si>
    <t>ALOS3 está em tendência de baixa pelas médias de 21 e 200 dias, mas começa a dar sinais de repiques de alta. Acima dos 26,14 teria sinal de repique altista mirando resistências nos 27,61 ou 29,27. Já uma perda dos 24,91 traria de volta o sinal de baixa projetando de 24,07 a 23,24.</t>
  </si>
  <si>
    <t>Alpargatas</t>
  </si>
  <si>
    <t>ALPA4</t>
  </si>
  <si>
    <t>ALPA4 está em tendência de alta pelas médias de 21 e 200 dias, mas começa a dar sinal de possível realização. Abaixo dos 12,58 poderia realizar na direção dos suportes 11,01 ou 10,07. Caso supere os 12,92 retomaria sinal de alta com projeções nos 14,03 ou 15,89.</t>
  </si>
  <si>
    <t>Alphabet Inc</t>
  </si>
  <si>
    <t>GOGL34</t>
  </si>
  <si>
    <t>GOGL34 está em tendência de alta no longo prazo, teve uma correção no curto prazo, mas pode estar retomando sinal de altas. Acima dos 150,77 pode buscar 163,81 ou 180,16. Abaixo dos 147,22 retomaria sinal de realização mirando suportes em 137,34 ou 129,16.</t>
  </si>
  <si>
    <t>Alupar</t>
  </si>
  <si>
    <t>ALUP11</t>
  </si>
  <si>
    <t>ALUP11 está em tendência de baixa pela média de 200 dias, a parece ter completado movimento de repique de alta de curto prazo e pode estar retomando o movimento baixista. Abaixo dos 31,72 pode seguir em queda na direção dos suportes 30,6 ou 29,73. Teria sinal de repique altista fechando acima dos 32,27 mirando resistências em 33,41 ou 35,14.</t>
  </si>
  <si>
    <t>Amazon.Com, Inc</t>
  </si>
  <si>
    <t>AMZO34</t>
  </si>
  <si>
    <t>AMZO34 está em tendência de alta pelas médias de 21 e 200 dias e vai mantendo sinal de força altista. Acima dos 67,83 pode buscar projeções nos 72,85 ou 82,02. Teria sinal de realização na perda dos 66,51 mirando os 58,01 ou 53,42.</t>
  </si>
  <si>
    <t>Ambev S/A</t>
  </si>
  <si>
    <t>ABEV3</t>
  </si>
  <si>
    <t>ABEV3 está em tendência de alta no longo prazo, teve uma correção no curto prazo, mas pode estar retomando sinal de altas. Acima dos 15,37 pode buscar 16,37 ou 17,47. Abaixo dos 14,95 retomaria sinal de realização mirando suportes em 14,59 ou 14,03.</t>
  </si>
  <si>
    <t>Americanas</t>
  </si>
  <si>
    <t>AMER3</t>
  </si>
  <si>
    <t>AMER3 está em tendência de baixa pela média de 200 dias, a parece ter completado movimento de repique de alta de curto prazo e pode estar retomando o movimento baixista. Abaixo dos 4,49 pode seguir em queda na direção dos suportes 3,56 ou 3,14. Teria sinal de repique altista fechando acima dos 4,9 mirando resistências em 5,72 ou 7,06.</t>
  </si>
  <si>
    <t>Anima</t>
  </si>
  <si>
    <t>ANIM3</t>
  </si>
  <si>
    <t>ANIM3 apesar de estar em tendência de baixa no longo prazo pela média de 200 dias, no curto prazo está com sinal de recuperação favorecendo repiques de alta. Acima dos 2,53 pode seguir repique altista na direção resistências nos 2,86 ou 3,41. Caso perca os 2,36 teria sinal de baixa projetando de 1,98 a 1,81. O padrão de volume favorece a alta. O IFR sobrecomprado alerta realizações se perder 2,36.</t>
  </si>
  <si>
    <t>Apple Inc</t>
  </si>
  <si>
    <t>AAPL34</t>
  </si>
  <si>
    <t>AAPL34 está em tendência de alta no longo prazo, teve uma correção no curto prazo, mas pode estar retomando sinal de altas. Acima dos 80,66 pode buscar 87,99 ou 95,33. Abaixo dos 79,7 retomaria sinal de realização mirando suportes em 76,1 ou 72,42.</t>
  </si>
  <si>
    <t>Arista Networks, Inc</t>
  </si>
  <si>
    <t>A1NE34</t>
  </si>
  <si>
    <t>A1NE34 apesar de estar em tendência de alta no longo prazo pela média de 200 dias, no curto prazo está em realização. Abaixo dos 239,03 pode seguir em baixa no curto prazo mirando suportes em 201,11 ou 178,92. Teria sinal de retomada altista fechando acima dos 243,1 mirando resistências em 272,91 ou 317,28.</t>
  </si>
  <si>
    <t>Armac</t>
  </si>
  <si>
    <t>ARML3</t>
  </si>
  <si>
    <t>ARML3 apesar de estar em tendência de baixa no longo prazo pela média de 200 dias, no curto prazo está com sinal de recuperação favorecendo repiques de alta. Acima dos 3,72 pode seguir repique altista na direção resistências nos 4,37 ou 5,43. Caso perca os 3,27 teria sinal de baixa projetando de 2,66 a 2,33. O padrão de volume favorece a alta.</t>
  </si>
  <si>
    <t>Asml Holding Nv</t>
  </si>
  <si>
    <t>ASML34</t>
  </si>
  <si>
    <t>ASML34 está em tendência de alta pelas médias de 21 e 200 dias, mas começa a dar sinal de possível realização. Abaixo dos 162 poderia realizar na direção dos suportes 143 ou 131,71. Caso supere os 164,91 retomaria sinal de alta com projeções nos 179,53 ou 202,1.</t>
  </si>
  <si>
    <t>Assai</t>
  </si>
  <si>
    <t>ASAI3</t>
  </si>
  <si>
    <t>ASAI3 está em tendência de baixa pela média de 200 dias, a parece ter completado movimento de repique de alta de curto prazo e pode estar retomando o movimento baixista. Abaixo dos 8,21 pode seguir em queda na direção dos suportes 7,72 ou 7,35. Teria sinal de repique altista fechando acima dos 8,56 mirando resistências em 8,91 ou 9,64.</t>
  </si>
  <si>
    <t>Aura 360</t>
  </si>
  <si>
    <t>AURA33</t>
  </si>
  <si>
    <t>AURA33 está em tendência de alta pelas médias de 21 e 200 dias e vai mantendo sinal de força altista. Acima dos 156,66 pode buscar projeções nos 198,33 ou 265,77. Teria sinal de realização na perda dos 146,91 mirando os 89,22 ou 68,38. O padrão de volume favorece a alta. O IFR sobrecomprado alerta realizações se perder 146,91.</t>
  </si>
  <si>
    <t>Auren</t>
  </si>
  <si>
    <t>AURE3</t>
  </si>
  <si>
    <t>AURE3 está em tendência de baixa pelas médias de 21 e 200 dias, mas começa a dar sinais de repiques de alta. Acima dos 10,34 teria sinal de repique altista mirando resistências nos 11,72 ou 12,79. Já uma perda dos 9,98 traria de volta o sinal de baixa projetando de 9,44 a 8,9.</t>
  </si>
  <si>
    <t>Axia Energia</t>
  </si>
  <si>
    <t>AXIA3</t>
  </si>
  <si>
    <t>AXIA3 apesar de estar em tendência de baixa no longo prazo pela média de 200 dias, no curto prazo está com sinal de recuperação favorecendo repiques de alta. Acima dos 53,27 pode seguir repique altista na direção resistências nos 55,09 ou 59,07. Caso perca os 51 teria sinal de baixa projetando de 48,64 a 46,64.</t>
  </si>
  <si>
    <t>AXIA7</t>
  </si>
  <si>
    <t>AXIA7 apesar de estar em tendência de baixa no longo prazo pela média de 200 dias, no curto prazo está com sinal de recuperação favorecendo repiques de alta. Acima dos 54,31 pode seguir repique altista na direção resistências nos 57,96 ou 63,88. Caso perca os 50,54 teria sinal de baixa projetando de 48,39 a 46,56.</t>
  </si>
  <si>
    <t>Azevedo</t>
  </si>
  <si>
    <t>AZEV3</t>
  </si>
  <si>
    <t>AZEV3 está em tendência de alta pelas médias de 21 e 200 dias e vai mantendo sinal de força altista. Acima dos 10,24 pode buscar projeções nos 15,02 ou 22,77. Teria sinal de realização na perda dos 8,28 mirando os 2,49 ou 0,09. O padrão de volume favorece a alta. O IFR sobrecomprado alerta realizações se perder 8,28.</t>
  </si>
  <si>
    <t>AZEV4</t>
  </si>
  <si>
    <t>AZEV4 está em clara tendência de baixa pelas médias de 21 e 200 dias e segue em movimento de baixa. Abaixo dos 1,66 pode buscar suportes 1,24 ou 0,75. Teria sinal de repique altista fechando acima dos 1,94 mirando resistências em 2,82 ou 3,79.</t>
  </si>
  <si>
    <t>Azt Energia</t>
  </si>
  <si>
    <t>AZTE3</t>
  </si>
  <si>
    <t>AZTE3 apesar de estar em tendência de baixa no longo prazo pela média de 200 dias, no curto prazo está com sinal de recuperação favorecendo repiques de alta. Acima dos 1,61 pode seguir repique altista na direção resistências nos 1,98 ou 2,47. Caso perca os 1,46 teria sinal de baixa projetando de 1,18 a 0,93. O padrão de volume favorece a alta.</t>
  </si>
  <si>
    <t>Azul</t>
  </si>
  <si>
    <t>AZUL3</t>
  </si>
  <si>
    <t>AZUL3 está em clara tendência de baixa pelas médias de 21 e 200 dias e segue em movimento de baixa. Abaixo dos 19,01 pode buscar suportes 17,83 ou 16,66. Teria sinal de repique altista fechando acima dos 19,38 mirando resistências em 22,8 ou 25,14. O IFR sobrevendido alerta para recuperações se superar 19,38</t>
  </si>
  <si>
    <t>Azzas 2154</t>
  </si>
  <si>
    <t>AZZA3</t>
  </si>
  <si>
    <t>AZZA3 está em clara tendência de baixa pelas médias de 21 e 200 dias e segue em movimento de baixa. Abaixo dos 14,4 pode buscar suportes 13,4 ou 12,4. Teria sinal de repique altista fechando acima dos 15,16 mirando resistências em 17,63 ou 19,62. O IFR sobrevendido alerta para recuperações se superar 15,16</t>
  </si>
  <si>
    <t>B3</t>
  </si>
  <si>
    <t>B3SA3</t>
  </si>
  <si>
    <t>B3SA3 apesar de estar em tendência de baixa no longo prazo pela média de 200 dias, no curto prazo está com sinal de recuperação favorecendo repiques de alta. Acima dos 15,51 pode seguir repique altista na direção resistências nos 16,22 ou 17,52. Caso perca os 14,84 teria sinal de baixa projetando de 14,11 a 13,45.</t>
  </si>
  <si>
    <t>Banco BMG</t>
  </si>
  <si>
    <t>BMGB4</t>
  </si>
  <si>
    <t>BMGB4 está em tendência de alta no longo prazo, teve uma correção no curto prazo, mas pode estar retomando sinal de altas. Acima dos 5,1 pode buscar 5,47 ou 5,91. Abaixo dos 4,91 retomaria sinal de realização mirando suportes em 4,75 ou 4,52.</t>
  </si>
  <si>
    <t>Banrisul</t>
  </si>
  <si>
    <t>BRSR6</t>
  </si>
  <si>
    <t>BRSR6 está em tendência de baixa pelas médias de 21 e 200 dias, mas começa a dar sinais de repiques de alta. Acima dos 13,64 teria sinal de repique altista mirando resistências nos 14,58 ou 15,54. Já uma perda dos 13,02 traria de volta o sinal de baixa projetando de 12,53 a 12,05.</t>
  </si>
  <si>
    <t>BBSeguridade</t>
  </si>
  <si>
    <t>BBSE3</t>
  </si>
  <si>
    <t>BBSE3 está em tendência de alta no longo prazo, teve uma correção no curto prazo, mas pode estar retomando sinal de altas. Acima dos 38,26 pode buscar 40,34 ou 42,79. Abaixo dos 36,36 retomaria sinal de realização mirando suportes em 35,13 ou 33,9.</t>
  </si>
  <si>
    <t>Bemobi Tech</t>
  </si>
  <si>
    <t>BMOB3</t>
  </si>
  <si>
    <t>BMOB3 apesar de estar em tendência de baixa no longo prazo pela média de 200 dias, no curto prazo está com sinal de recuperação favorecendo repiques de alta. Acima dos 23,28 pode seguir repique altista na direção resistências nos 24,27 ou 25,67. Caso perca os 22 teria sinal de baixa projetando de 21,29 a 20,59.</t>
  </si>
  <si>
    <t>Berkshire Hathaway Inc</t>
  </si>
  <si>
    <t>BERK34</t>
  </si>
  <si>
    <t>BERK34 está em tendência de alta no longo prazo, teve uma correção no curto prazo, mas pode estar retomando sinal de altas. Acima dos 130,06 pode buscar 137,08 ou 144,34. Abaixo dos 128 retomaria sinal de realização mirando suportes em 125,32 ou 121,68.</t>
  </si>
  <si>
    <t>Blau</t>
  </si>
  <si>
    <t>BLAU3</t>
  </si>
  <si>
    <t>BLAU3 apesar de estar em tendência de baixa no longo prazo pela média de 200 dias, no curto prazo está com sinal de recuperação favorecendo repiques de alta. Acima dos 9,32 pode seguir repique altista na direção resistências nos 9,96 ou 11. Caso perca os 8,83 teria sinal de baixa projetando de 8,28 a 7,95.</t>
  </si>
  <si>
    <t>Boa Safra</t>
  </si>
  <si>
    <t>SOJA3</t>
  </si>
  <si>
    <t>SOJA3 apesar de estar em tendência de baixa no longo prazo pela média de 200 dias, no curto prazo está com sinal de recuperação favorecendo repiques de alta. Acima dos 6,68 pode seguir repique altista na direção resistências nos 7,76 ou 9,51. Caso perca os 6,29 teria sinal de baixa projetando de 4,93 a 4,38. O padrão de volume favorece a alta. O IFR sobrecomprado alerta realizações se perder 6,29.</t>
  </si>
  <si>
    <t>BR Partners</t>
  </si>
  <si>
    <t>BRBI11</t>
  </si>
  <si>
    <t>BRBI11 está em tendência de baixa pelas médias de 21 e 200 dias, mas começa a dar sinais de repiques de alta. Acima dos 12,68 teria sinal de repique altista mirando resistências nos 14,7 ou 16,54. Já uma perda dos 12,12 traria de volta o sinal de baixa projetando de 11,71 a 10,78.</t>
  </si>
  <si>
    <t>Bradesco</t>
  </si>
  <si>
    <t>BBDC3</t>
  </si>
  <si>
    <t>BBDC3 está em tendência de baixa pelas médias de 21 e 200 dias, mas começa a dar sinais de repiques de alta. Acima dos 14,58 teria sinal de repique altista mirando resistências nos 16,69 ou 18,43. Já uma perda dos 13,86 traria de volta o sinal de baixa projetando de 12,98 a 12,11.</t>
  </si>
  <si>
    <t>BBDC4</t>
  </si>
  <si>
    <t>BBDC4 está em tendência de baixa pelas médias de 21 e 200 dias, mas começa a dar sinais de repiques de alta. Acima dos 16,52 teria sinal de repique altista mirando resistências nos 19,1 ou 21,21. Já uma perda dos 15,68 traria de volta o sinal de baixa projetando de 14,62 a 13,56.</t>
  </si>
  <si>
    <t>Bradespar</t>
  </si>
  <si>
    <t>BRAP4</t>
  </si>
  <si>
    <t>BRAP4 apesar de estar em tendência de baixa no longo prazo pela média de 200 dias, no curto prazo está com sinal de recuperação favorecendo repiques de alta. Acima dos 22,22 pode seguir repique altista na direção resistências nos 23,6 ou 25,84. Caso perca os 20,78 teria sinal de baixa projetando de 19,98 a 19,28.</t>
  </si>
  <si>
    <t>Bradsaude</t>
  </si>
  <si>
    <t>SAUD3</t>
  </si>
  <si>
    <t>SAUD3 está em tendência de alta no longo prazo, teve uma correção no curto prazo, mas pode estar retomando sinal de altas. Acima dos 13,98 pode buscar 16,29 ou 18,11. Abaixo dos 13,33 retomaria sinal de realização mirando suportes em 12,41 ou 11,5.</t>
  </si>
  <si>
    <t>BBAS3</t>
  </si>
  <si>
    <t>BBAS3 está em tendência de baixa pelas médias de 21 e 200 dias, mas começa a dar sinais de repiques de alta. Acima dos 18,86 teria sinal de repique altista mirando resistências nos 21,59 ou 23,93. Já uma perda dos 17,79 traria de volta o sinal de baixa projetando de 16,61 a 15,44.</t>
  </si>
  <si>
    <t>Brasilagro</t>
  </si>
  <si>
    <t>AGRO3</t>
  </si>
  <si>
    <t>AGRO3 está em tendência de baixa pela média de 200 dias, a parece ter completado movimento de repique de alta de curto prazo e pode estar retomando o movimento baixista. Abaixo dos 18,86 pode seguir em queda na direção dos suportes 17,88 ou 17,42. Teria sinal de repique altista fechando acima dos 19,35 mirando resistências em 20,25 ou 21,72.</t>
  </si>
  <si>
    <t>Braskem</t>
  </si>
  <si>
    <t>BRKM5</t>
  </si>
  <si>
    <t>BRKM5 está em clara tendência de baixa pelas médias de 21 e 200 dias e segue em movimento de baixa. Abaixo dos 4,7 pode buscar suportes 4,2 ou 3,71. Teria sinal de repique altista fechando acima dos 5,05 mirando resistências em 6,3 ou 7,28. O IFR sobrevendido alerta para recuperações se superar 5,05</t>
  </si>
  <si>
    <t>Brava</t>
  </si>
  <si>
    <t>BRAV3</t>
  </si>
  <si>
    <t>BRAV3 apesar de estar em tendência de alta no longo prazo pela média de 200 dias, no curto prazo está em realização. Abaixo dos 17,86 pode seguir em baixa no curto prazo mirando suportes em 16,75 ou 15,65. Teria sinal de retomada altista fechando acima dos 18,55 mirando resistências em 21,43 ou 23,63.</t>
  </si>
  <si>
    <t>Broadcom Inc</t>
  </si>
  <si>
    <t>AVGO34</t>
  </si>
  <si>
    <t>AVGO34 está em clara tendência de baixa pelas médias de 21 e 200 dias e segue em movimento de baixa. Abaixo dos 26,43 pode buscar suportes 24,85 ou 23,28. Teria sinal de repique altista fechando acima dos 26,95 mirando resistências em 31,52 ou 34,66. O IFR sobrevendido alerta para recuperações se superar 26,95</t>
  </si>
  <si>
    <t>Btgp Banco</t>
  </si>
  <si>
    <t>BPAC11</t>
  </si>
  <si>
    <t>BPAC11 está em tendência de baixa pelas médias de 21 e 200 dias, mas começa a dar sinais de repiques de alta. Acima dos 53,43 teria sinal de repique altista mirando resistências nos 57,81 ou 63,11. Já uma perda dos 51,21 traria de volta o sinal de baixa projetando de 49,22 a 46,56.</t>
  </si>
  <si>
    <t>Caixa Seguri</t>
  </si>
  <si>
    <t>CXSE3</t>
  </si>
  <si>
    <t>CXSE3 está em tendência de alta no longo prazo, teve uma correção no curto prazo, mas pode estar retomando sinal de altas. Acima dos 18,73 pode buscar 20,98 ou 22,98. Abaixo dos 17,73 retomaria sinal de realização mirando suportes em 16,72 ou 15,72.</t>
  </si>
  <si>
    <t>Camil</t>
  </si>
  <si>
    <t>CAML3</t>
  </si>
  <si>
    <t>CAML3 está em tendência de baixa pela média de 200 dias, a parece ter completado movimento de repique de alta de curto prazo e pode estar retomando o movimento baixista. Abaixo dos 4,76 pode seguir em queda na direção dos suportes 4,38 ou 4,19. Teria sinal de repique altista fechando acima dos 4,98 mirando resistências em 5,35 ou 5,95.</t>
  </si>
  <si>
    <t>Casas Bahia</t>
  </si>
  <si>
    <t>BHIA3</t>
  </si>
  <si>
    <t>BHIA3 está em clara tendência de baixa pelas médias de 21 e 200 dias e segue em movimento de baixa. Abaixo dos 0,4 pode buscar suportes 0,26 ou 0,12. Teria sinal de repique altista fechando acima dos 0,44 mirando resistências em 0,85 ou 1,12. O IFR sobrevendido alerta para recuperações se superar 0,44</t>
  </si>
  <si>
    <t>Caterpillar Inc</t>
  </si>
  <si>
    <t>CATP34</t>
  </si>
  <si>
    <t>CATP34 apesar de estar em tendência de alta no longo prazo pela média de 200 dias, no curto prazo está em realização. Abaixo dos 259,05 pode seguir em baixa no curto prazo mirando suportes em 248,55 ou 233,11. Teria sinal de retomada altista fechando acima dos 266,46 mirando resistências em 298,5 ou 329,36.</t>
  </si>
  <si>
    <t>Cba</t>
  </si>
  <si>
    <t>CBAV3</t>
  </si>
  <si>
    <t>CBAV3 está em tendência de alta pelas médias de 21 e 200 dias, mas começa a dar sinal de possível realização. Abaixo dos 11,14 poderia realizar na direção dos suportes 10,89 ou 10,79. Caso supere os 11,19 retomaria sinal de alta com projeções nos 11,37 ou 11,67.</t>
  </si>
  <si>
    <t>Cea Modas</t>
  </si>
  <si>
    <t>CEAB3</t>
  </si>
  <si>
    <t>CEAB3 está em clara tendência de baixa pelas médias de 21 e 200 dias e segue em movimento de baixa. Abaixo dos 7,19 pode buscar suportes 6,31 ou 5,43. Teria sinal de repique altista fechando acima dos 7,7 mirando resistências em 10,03 ou 11,78. O IFR sobrevendido alerta para recuperações se superar 7,7</t>
  </si>
  <si>
    <t>Cemig</t>
  </si>
  <si>
    <t>CMIG3</t>
  </si>
  <si>
    <t>CMIG3 está em tendência de alta no longo prazo, teve uma correção no curto prazo, mas pode estar retomando sinal de altas. Acima dos 15,6 pode buscar 17,05 ou 18,54. Abaixo dos 14,63 retomaria sinal de realização mirando suportes em 13,88 ou 13,13.</t>
  </si>
  <si>
    <t>CMIG4</t>
  </si>
  <si>
    <t>CMIG4 está em tendência de baixa pelas médias de 21 e 200 dias, mas começa a dar sinais de repiques de alta. Acima dos 10,23 teria sinal de repique altista mirando resistências nos 11,46 ou 12,44. Já uma perda dos 9,87 traria de volta o sinal de baixa projetando de 9,37 a 8,88.</t>
  </si>
  <si>
    <t>Cloudflare, Inc</t>
  </si>
  <si>
    <t>N2ET34</t>
  </si>
  <si>
    <t>N2ET34 apesar de estar em tendência de alta no longo prazo pela média de 200 dias, no curto prazo está em realização. Abaixo dos 80,65 pode seguir em baixa no curto prazo mirando suportes em 71,59 ou 64,06. Teria sinal de retomada altista fechando acima dos 82,9 mirando resistências em 95,93 ou 110,97.</t>
  </si>
  <si>
    <t>Coca Cola Co</t>
  </si>
  <si>
    <t>COCA34</t>
  </si>
  <si>
    <t>COCA34 está em tendência de alta pelas médias de 21 e 200 dias e vai mantendo sinal de força altista. Acima dos 79,38 pode buscar projeções nos 85,1 ou 94,36. Teria sinal de realização na perda dos 78,51 mirando os 70,12 ou 67,25. O IFR sobrecomprado alerta realizações se perder 78,51.</t>
  </si>
  <si>
    <t>Cogna ON</t>
  </si>
  <si>
    <t>COGN3</t>
  </si>
  <si>
    <t>COGN3 está em tendência de baixa pelas médias de 21 e 200 dias, mas começa a dar sinais de repiques de alta. Acima dos 2,2 teria sinal de repique altista mirando resistências nos 2,39 ou 2,63. Já uma perda dos 1,99 traria de volta o sinal de baixa projetando de 1,86 a 1,74.</t>
  </si>
  <si>
    <t>Coinbase Global, Inc</t>
  </si>
  <si>
    <t>C2OI34</t>
  </si>
  <si>
    <t>C2OI34 está em tendência de baixa pela média de 200 dias, a parece ter completado movimento de repique de alta de curto prazo e pode estar retomando o movimento baixista. Abaixo dos 36,8 pode seguir em queda na direção dos suportes 28,65 ou 25,26. Teria sinal de repique altista fechando acima dos 39,6 mirando resistências em 46,36 ou 57,31.</t>
  </si>
  <si>
    <t>Compass Gas</t>
  </si>
  <si>
    <t>PASS3</t>
  </si>
  <si>
    <t/>
  </si>
  <si>
    <t>Restrita</t>
  </si>
  <si>
    <t>Copasa</t>
  </si>
  <si>
    <t>CSMG3</t>
  </si>
  <si>
    <t>CSMG3 está em tendência de alta no longo prazo, teve uma correção no curto prazo, mas pode estar retomando sinal de altas. Acima dos 55,45 pode buscar 65,39 ou 73,04. Abaixo dos 53 retomaria sinal de realização mirando suportes em 49,17 ou 45,34.</t>
  </si>
  <si>
    <t>Copel</t>
  </si>
  <si>
    <t>CPLE3</t>
  </si>
  <si>
    <t>CPLE3 está em tendência de alta no longo prazo, teve uma correção no curto prazo, mas pode estar retomando sinal de altas. Acima dos 14,45 pode buscar 15,19 ou 16,29. Abaixo dos 13,97 retomaria sinal de realização mirando suportes em 13,41 ou 12,85.</t>
  </si>
  <si>
    <t>Cosan</t>
  </si>
  <si>
    <t>CSAN3</t>
  </si>
  <si>
    <t>CSAN3 está em clara tendência de baixa pelas médias de 21 e 200 dias e segue em movimento de baixa. Abaixo dos 3,5 pode buscar suportes 3,09 ou 2,75. Teria sinal de repique altista fechando acima dos 3,63 mirando resistências em 4,19 ou 4,86.</t>
  </si>
  <si>
    <t>CPFL Energia</t>
  </si>
  <si>
    <t>CPFE3</t>
  </si>
  <si>
    <t>CPFE3 está em tendência de baixa pelas médias de 21 e 200 dias, mas começa a dar sinais de repiques de alta. Acima dos 43,21 teria sinal de repique altista mirando resistências nos 47,07 ou 51,29. Já uma perda dos 41,76 traria de volta o sinal de baixa projetando de 40,24 a 38,12.</t>
  </si>
  <si>
    <t>Cruzeiro Edu</t>
  </si>
  <si>
    <t>CSED3</t>
  </si>
  <si>
    <t>CSED3 apesar de estar em tendência de baixa no longo prazo pela média de 200 dias, no curto prazo está com sinal de recuperação favorecendo repiques de alta. Acima dos 4,74 pode seguir repique altista na direção resistências nos 5,3 ou 6,22. Caso perca os 4,25 teria sinal de baixa projetando de 3,82 a 3,53. O padrão de volume favorece a alta.</t>
  </si>
  <si>
    <t>Csn Mineracao</t>
  </si>
  <si>
    <t>CMIN3</t>
  </si>
  <si>
    <t>CMIN3 está em tendência de alta pelas médias de 21 e 200 dias e vai mantendo sinal de força altista. Acima dos 6,17 pode buscar projeções nos 6,76 ou 7,73. Teria sinal de realização na perda dos 5,79 mirando os 5,2 ou 4,9. O padrão de volume favorece a alta.</t>
  </si>
  <si>
    <t>Cury S/A</t>
  </si>
  <si>
    <t>CURY3</t>
  </si>
  <si>
    <t>CURY3 está em tendência de baixa pelas médias de 21 e 200 dias, mas começa a dar sinais de repiques de alta. Acima dos 30,57 teria sinal de repique altista mirando resistências nos 32,67 ou 35,46. Já uma perda dos 28,14 traria de volta o sinal de baixa projetando de 26,74 a 25,34.</t>
  </si>
  <si>
    <t>Cvc Brasil</t>
  </si>
  <si>
    <t>CVCB3</t>
  </si>
  <si>
    <t>CVCB3 apesar de estar em tendência de baixa no longo prazo pela média de 200 dias, no curto prazo está com sinal de recuperação favorecendo repiques de alta. Acima dos 1,67 pode seguir repique altista na direção resistências nos 1,97 ou 2,46. Caso perca os 1,53 teria sinal de baixa projetando de 1,18 a 1,02. O IFR sobrecomprado alerta realizações se perder 1,53.</t>
  </si>
  <si>
    <t>Cyrela Realt</t>
  </si>
  <si>
    <t>CYRE3</t>
  </si>
  <si>
    <t>CYRE3 apesar de estar em tendência de baixa no longo prazo pela média de 200 dias, no curto prazo está com sinal de recuperação favorecendo repiques de alta. Acima dos 24,09 pode seguir repique altista na direção resistências nos 26,57 ou 30,59. Caso perca os 22,79 teria sinal de baixa projetando de 20,07 a 18,82. O padrão de volume favorece a alta. O IFR sobrecomprado alerta realizações se perder 22,79.</t>
  </si>
  <si>
    <t>CYRE4</t>
  </si>
  <si>
    <t>CYRE4 apesar de estar em tendência de baixa no longo prazo pela média de 200 dias, no curto prazo está com sinal de recuperação favorecendo repiques de alta. Acima dos 22,86 pode seguir repique altista na direção resistências nos 25,05 ou 28,6. Caso perca os 21,42 teria sinal de baixa projetando de 19,31 a 18,21. O IFR sobrecomprado alerta realizações se perder 21,42.</t>
  </si>
  <si>
    <t>Dasa</t>
  </si>
  <si>
    <t>DASA3</t>
  </si>
  <si>
    <t>DASA3 apesar de estar em tendência de baixa no longo prazo pela média de 200 dias, no curto prazo está com sinal de recuperação favorecendo repiques de alta. Acima dos 2,69 pode seguir repique altista na direção resistências nos 3,08 ou 3,74. Caso perca os 2,52 teria sinal de baixa projetando de 2 a 1,66.</t>
  </si>
  <si>
    <t>Datadog, Inc</t>
  </si>
  <si>
    <t>D1DG34</t>
  </si>
  <si>
    <t>D1DG34 apesar de estar em tendência de alta no longo prazo pela média de 200 dias, no curto prazo está em realização. Abaixo dos 115,93 pode seguir em baixa no curto prazo mirando suportes em 105,68 ou 95,43. Teria sinal de retomada altista fechando acima dos 120,5 mirando resistências em 149,1 ou 169,59.</t>
  </si>
  <si>
    <t>Dell Inc</t>
  </si>
  <si>
    <t>D1EL34</t>
  </si>
  <si>
    <t>D1EL34 apesar de estar em tendência de alta no longo prazo pela média de 200 dias, no curto prazo está em realização. Abaixo dos 87,3 pode seguir em baixa no curto prazo mirando suportes em 73,6 ou 63,55. Teria sinal de retomada altista fechando acima dos 92,61 mirando resistências em 106,1 ou 126,18.</t>
  </si>
  <si>
    <t>Desktopsigma</t>
  </si>
  <si>
    <t>DESK3</t>
  </si>
  <si>
    <t>DESK3 está em tendência de alta pelas médias de 21 e 200 dias, mas começa a dar sinal de possível realização. Abaixo dos 18,77 poderia realizar na direção dos suportes 17,9 ou 17,5. Caso supere os 18,94 retomaria sinal de alta com projeções nos 19,19 ou 19,98.</t>
  </si>
  <si>
    <t>Dexco</t>
  </si>
  <si>
    <t>DXCO3</t>
  </si>
  <si>
    <t>DXCO3 está em tendência de baixa pelas médias de 21 e 200 dias, mas começa a dar sinais de repiques de alta. Acima dos 5,07 teria sinal de repique altista mirando resistências nos 5,39 ou 5,78. Já uma perda dos 4,75 traria de volta o sinal de baixa projetando de 4,55 a 4,35.</t>
  </si>
  <si>
    <t>Dimed</t>
  </si>
  <si>
    <t>PNVL3</t>
  </si>
  <si>
    <t>PNVL3 está em clara tendência de baixa pelas médias de 21 e 200 dias e segue em movimento de baixa. Abaixo dos 11,31 pode buscar suportes 10,92 ou 10,3. Teria sinal de repique altista fechando acima dos 11,69 mirando resistências em 12,9 ou 14,12.</t>
  </si>
  <si>
    <t>Direcional</t>
  </si>
  <si>
    <t>DIRR3</t>
  </si>
  <si>
    <t>DIRR3 está em tendência de baixa pelas médias de 21 e 200 dias, mas começa a dar sinais de repiques de alta. Acima dos 10,76 teria sinal de repique altista mirando resistências nos 12,36 ou 13,7. Já uma perda dos 10,18 traria de volta o sinal de baixa projetando de 9,5 a 8,83.</t>
  </si>
  <si>
    <t>Ecorodovias</t>
  </si>
  <si>
    <t>ECOR3</t>
  </si>
  <si>
    <t>ECOR3 está em tendência de baixa pela média de 200 dias, a parece ter completado movimento de repique de alta de curto prazo e pode estar retomando o movimento baixista. Abaixo dos 6,61 pode seguir em queda na direção dos suportes 5,84 ou 5,34. Teria sinal de repique altista fechando acima dos 6,76 mirando resistências em 7,44 ou 8,42.</t>
  </si>
  <si>
    <t>Eli Lilly And Company</t>
  </si>
  <si>
    <t>LILY34</t>
  </si>
  <si>
    <t>LILY34 está em tendência de alta pelas médias de 21 e 200 dias, mas começa a dar sinal de possível realização. Abaixo dos 211,62 poderia realizar na direção dos suportes 187,67 ou 176,73. Caso supere os 223,07 retomaria sinal de alta com projeções nos 244,94 ou 280,34.</t>
  </si>
  <si>
    <t>Emae</t>
  </si>
  <si>
    <t>EMAE3</t>
  </si>
  <si>
    <t>Embraer</t>
  </si>
  <si>
    <t>EMBJ3</t>
  </si>
  <si>
    <t>EMBJ3 está em tendência de alta pelas médias de 21 e 200 dias e vai mantendo sinal de força altista. Acima dos 98,35 pode buscar projeções nos 102,79 ou 114,81. Teria sinal de realização na perda dos 96,3 mirando os 83,34 ou 77,32.</t>
  </si>
  <si>
    <t>Energisa</t>
  </si>
  <si>
    <t>ENGI11</t>
  </si>
  <si>
    <t>ENGI11 está em tendência de baixa pelas médias de 21 e 200 dias, mas começa a dar sinais de repiques de alta. Acima dos 46,05 teria sinal de repique altista mirando resistências nos 50,99 ou 56,31. Já uma perda dos 44,21 traria de volta o sinal de baixa projetando de 42,38 a 39,71.</t>
  </si>
  <si>
    <t>Eneva</t>
  </si>
  <si>
    <t>ENEV3</t>
  </si>
  <si>
    <t>ENEV3 está em tendência de alta pelas médias de 21 e 200 dias e vai mantendo sinal de força altista. Acima dos 26,36 pode buscar projeções nos 27,67 ou 30,15. Teria sinal de realização na perda dos 25 mirando os 23,65 ou 22,4.</t>
  </si>
  <si>
    <t>Engie Brasil</t>
  </si>
  <si>
    <t>EGIE3</t>
  </si>
  <si>
    <t>EGIE3 está em tendência de baixa pelas médias de 21 e 200 dias, mas começa a dar sinais de repiques de alta. Acima dos 28,08 teria sinal de repique altista mirando resistências nos 30,2 ou 32,3. Já uma perda dos 26,79 traria de volta o sinal de baixa projetando de 25,73 a 24,68.</t>
  </si>
  <si>
    <t>Equatorial</t>
  </si>
  <si>
    <t>EQTL3</t>
  </si>
  <si>
    <t>EQTL3 está em tendência de baixa pelas médias de 21 e 200 dias, mas começa a dar sinais de repiques de alta. Acima dos 36,66 teria sinal de repique altista mirando resistências nos 40,05 ou 44,02. Já uma perda dos 35,34 traria de volta o sinal de baixa projetando de 33,61 a 31,62.</t>
  </si>
  <si>
    <t>Eucatex</t>
  </si>
  <si>
    <t>EUCA4</t>
  </si>
  <si>
    <t>EUCA4 está em clara tendência de baixa pelas médias de 21 e 200 dias e segue em movimento de baixa. Abaixo dos 19,03 pode buscar suportes 17,62 ou 16,21. Teria sinal de repique altista fechando acima dos 20,55 mirando resistências em 23,59 ou 26,4.</t>
  </si>
  <si>
    <t>Even</t>
  </si>
  <si>
    <t>EVEN3</t>
  </si>
  <si>
    <t>EVEN3 está em tendência de baixa pelas médias de 21 e 200 dias, mas começa a dar sinais de repiques de alta. Acima dos 4,41 teria sinal de repique altista mirando resistências nos 5,17 ou 5,82. Já uma perda dos 4,11 traria de volta o sinal de baixa projetando de 3,78 a 3,45.</t>
  </si>
  <si>
    <t>Eztec</t>
  </si>
  <si>
    <t>EZTC3</t>
  </si>
  <si>
    <t>EZTC3 está em tendência de baixa pela média de 200 dias, a parece ter completado movimento de repique de alta de curto prazo e pode estar retomando o movimento baixista. Abaixo dos 10,99 pode seguir em queda na direção dos suportes 10,07 ou 9,51. Teria sinal de repique altista fechando acima dos 11,26 mirando resistências em 11,87 ou 12,98.</t>
  </si>
  <si>
    <t>Ferbasa</t>
  </si>
  <si>
    <t>FESA4</t>
  </si>
  <si>
    <t>FESA4 está em tendência de baixa pelas médias de 21 e 200 dias, mas começa a dar sinais de repiques de alta. Acima dos 5,22 teria sinal de repique altista mirando resistências nos 6,21 ou 7,11. Já uma perda dos 4,98 traria de volta o sinal de baixa projetando de 4,75 a 4,29.</t>
  </si>
  <si>
    <t>Fleury</t>
  </si>
  <si>
    <t>FLRY3</t>
  </si>
  <si>
    <t>FLRY3 está em tendência de alta pelas médias de 21 e 200 dias, mas começa a dar sinal de possível realização. Abaixo dos 18,37 poderia realizar na direção dos suportes 15,9 ou 14,84. Caso supere os 18,7 retomaria sinal de alta com projeções nos 19,3 ou 21,4.</t>
  </si>
  <si>
    <t>Fras-Le</t>
  </si>
  <si>
    <t>FRAS3</t>
  </si>
  <si>
    <t>FRAS3 está em tendência de alta pelas médias de 21 e 200 dias, mas começa a dar sinal de possível realização. Abaixo dos 22,81 poderia realizar na direção dos suportes 19,37 ou 18,09. Caso supere os 23,5 retomaria sinal de alta com projeções nos 26,05 ou 30,18. O IFR sobrecomprado alerta realizações se perder 22,81.</t>
  </si>
  <si>
    <t>Freeport-Mcmoran Inc</t>
  </si>
  <si>
    <t>FCXO34</t>
  </si>
  <si>
    <t>FCXO34 está em tendência de alta pelas médias de 21 e 200 dias e vai mantendo sinal de força altista. Acima dos 135,67 pode buscar projeções nos 157,9 ou 193,88. Teria sinal de realização na perda dos 130,64 mirando os 99,69 ou 88,57. O padrão de volume favorece a alta. O IFR sobrecomprado alerta realizações se perder 130,64.</t>
  </si>
  <si>
    <t>Gerdau</t>
  </si>
  <si>
    <t>GGBR4</t>
  </si>
  <si>
    <t>GGBR4 apesar de estar em tendência de alta no longo prazo pela média de 200 dias, no curto prazo está em realização. Abaixo dos 21,64 pode seguir em baixa no curto prazo mirando suportes em 20,24 ou 18,84. Teria sinal de retomada altista fechando acima dos 23,25 mirando resistências em 26,17 ou 28,96. O IFR sobrevendido alerta para recuperações se superar 23,25</t>
  </si>
  <si>
    <t>Gerdau Met</t>
  </si>
  <si>
    <t>GOAU4</t>
  </si>
  <si>
    <t>GOAU4 apesar de estar em tendência de alta no longo prazo pela média de 200 dias, no curto prazo está em realização. Abaixo dos 9,7 pode seguir em baixa no curto prazo mirando suportes em 9,16 ou 8,63. Teria sinal de retomada altista fechando acima dos 10,2 mirando resistências em 11,43 ou 12,49. O IFR sobrevendido alerta para recuperações se superar 10,2</t>
  </si>
  <si>
    <t>Gps</t>
  </si>
  <si>
    <t>GGPS3</t>
  </si>
  <si>
    <t>GGPS3 apesar de estar em tendência de baixa no longo prazo pela média de 200 dias, no curto prazo está com sinal de recuperação favorecendo repiques de alta. Acima dos 12,35 pode seguir repique altista na direção resistências nos 13,27 ou 14,76. Caso perca os 11,85 teria sinal de baixa projetando de 10,86 a 10,39.</t>
  </si>
  <si>
    <t>Grendene</t>
  </si>
  <si>
    <t>GRND3</t>
  </si>
  <si>
    <t>GRND3 está em clara tendência de baixa pelas médias de 21 e 200 dias e segue em movimento de baixa. Abaixo dos 3,45 pode buscar suportes 3,33 ou 3,2. Teria sinal de repique altista fechando acima dos 3,54 mirando resistências em 3,73 ou 3,97.</t>
  </si>
  <si>
    <t>Grupo Mateus</t>
  </si>
  <si>
    <t>GMAT3</t>
  </si>
  <si>
    <t>GMAT3 apesar de estar em tendência de baixa no longo prazo pela média de 200 dias, no curto prazo está com sinal de recuperação favorecendo repiques de alta. Acima dos 4,32 pode seguir repique altista na direção resistências nos 4,77 ou 5,51. Caso perca os 4,1 teria sinal de baixa projetando de 3,58 a 3,35. O padrão de volume favorece a alta. O IFR sobrecomprado alerta realizações se perder 4,1.</t>
  </si>
  <si>
    <t>Grupo Sbf</t>
  </si>
  <si>
    <t>SBFG3</t>
  </si>
  <si>
    <t>SBFG3 está em clara tendência de baixa pelas médias de 21 e 200 dias e segue em movimento de baixa. Abaixo dos 7,91 pode buscar suportes 7,27 ou 6,63. Teria sinal de repique altista fechando acima dos 8,26 mirando resistências em 9,98 ou 11,25.</t>
  </si>
  <si>
    <t>Hapvida</t>
  </si>
  <si>
    <t>HAPV3</t>
  </si>
  <si>
    <t>Hidrovias</t>
  </si>
  <si>
    <t>HBSA3</t>
  </si>
  <si>
    <t>HBSA3 está em tendência de baixa pela média de 200 dias, a parece ter completado movimento de repique de alta de curto prazo e pode estar retomando o movimento baixista. Abaixo dos 3,41 pode seguir em queda na direção dos suportes 3,03 ou 2,89. Teria sinal de repique altista fechando acima dos 3,48 mirando resistências em 3,75 ou 4,2.</t>
  </si>
  <si>
    <t>Hypera</t>
  </si>
  <si>
    <t>HYPE3</t>
  </si>
  <si>
    <t>HYPE3 apesar de estar em tendência de baixa no longo prazo pela média de 200 dias, no curto prazo está com sinal de recuperação favorecendo repiques de alta. Acima dos 21,6 pode seguir repique altista na direção resistências nos 22,33 ou 23,64. Caso perca os 20,21 teria sinal de baixa projetando de 19,55 a 18,89.</t>
  </si>
  <si>
    <t>Iguatemi SA</t>
  </si>
  <si>
    <t>IGTI11</t>
  </si>
  <si>
    <t>IGTI11 está em tendência de baixa pelas médias de 21 e 200 dias, mas começa a dar sinais de repiques de alta. Acima dos 23,81 teria sinal de repique altista mirando resistências nos 25,93 ou 28. Já uma perda dos 22,57 traria de volta o sinal de baixa projetando de 21,53 a 20,49.</t>
  </si>
  <si>
    <t>Intel Corp</t>
  </si>
  <si>
    <t>ITLC34</t>
  </si>
  <si>
    <t>ITLC34 apesar de estar em tendência de alta no longo prazo pela média de 200 dias, no curto prazo está em realização. Abaixo dos 69,89 pode seguir em baixa no curto prazo mirando suportes em 62,71 ou 55,54. Teria sinal de retomada altista fechando acima dos 76,58 mirando resistências em 93,11 ou 107,45.</t>
  </si>
  <si>
    <t>Intelbras</t>
  </si>
  <si>
    <t>INTB3</t>
  </si>
  <si>
    <t>INTB3 apesar de estar em tendência de alta no longo prazo pela média de 200 dias, no curto prazo está em realização. Abaixo dos 13,72 pode seguir em baixa no curto prazo mirando suportes em 12,96 ou 12,25. Teria sinal de retomada altista fechando acima dos 13,99 mirando resistências em 15,24 ou 16,64.</t>
  </si>
  <si>
    <t>Inter &amp; Co, Inc.</t>
  </si>
  <si>
    <t>INBR32</t>
  </si>
  <si>
    <t>INBR32 apesar de estar em tendência de baixa no longo prazo pela média de 200 dias, no curto prazo está com sinal de recuperação favorecendo repiques de alta. Acima dos 29,89 pode seguir repique altista na direção resistências nos 32,33 ou 36,29. Caso perca os 25,93 teria sinal de baixa projetando de 24,7 a 23,48. O padrão de volume favorece a alta.</t>
  </si>
  <si>
    <t>Iochp-Maxion</t>
  </si>
  <si>
    <t>MYPK3</t>
  </si>
  <si>
    <t>MYPK3 está em tendência de baixa pelas médias de 21 e 200 dias, mas começa a dar sinais de repiques de alta. Acima dos 9,34 teria sinal de repique altista mirando resistências nos 9,76 ou 10,37. Já uma perda dos 9,03 traria de volta o sinal de baixa projetando de 8,77 a 8,46.</t>
  </si>
  <si>
    <t>Irani</t>
  </si>
  <si>
    <t>RANI3</t>
  </si>
  <si>
    <t>RANI3 está em tendência de baixa pelas médias de 21 e 200 dias, mas começa a dar sinais de repiques de alta. Acima dos 7,83 teria sinal de repique altista mirando resistências nos 8,6 ou 9,23. Já uma perda dos 7,57 traria de volta o sinal de baixa projetando de 7,25 a 6,93.</t>
  </si>
  <si>
    <t>Irbbrasil Re</t>
  </si>
  <si>
    <t>IRBR3</t>
  </si>
  <si>
    <t>IRBR3 está em tendência de baixa pelas médias de 21 e 200 dias, mas começa a dar sinais de repiques de alta. Acima dos 51,57 teria sinal de repique altista mirando resistências nos 57,24 ou 62,55. Já uma perda dos 48,64 traria de volta o sinal de baixa projetando de 45,98 a 43,32.</t>
  </si>
  <si>
    <t>Isa Energia</t>
  </si>
  <si>
    <t>ISAE4</t>
  </si>
  <si>
    <t>ISAE4 está em tendência de baixa pelas médias de 21 e 200 dias, mas começa a dar sinais de repiques de alta. Acima dos 26,39 teria sinal de repique altista mirando resistências nos 27,2 ou 28,48. Já uma perda dos 25,73 traria de volta o sinal de baixa projetando de 25,12 a 24,47.</t>
  </si>
  <si>
    <t>Itausa</t>
  </si>
  <si>
    <t>ITSA3</t>
  </si>
  <si>
    <t>ITSA3 está em tendência de alta no longo prazo, teve uma correção no curto prazo, mas pode estar retomando sinal de altas. Acima dos 13,16 pode buscar 14,15 ou 15,23. Abaixo dos 12,81 retomaria sinal de realização mirando suportes em 12,4 ou 11,85.</t>
  </si>
  <si>
    <t>ITSA4</t>
  </si>
  <si>
    <t>ITSA4 está em tendência de baixa pelas médias de 21 e 200 dias, mas começa a dar sinais de repiques de alta. Acima dos 12,75 teria sinal de repique altista mirando resistências nos 14,15 ou 15,4. Já uma perda dos 12,12 traria de volta o sinal de baixa projetando de 11,49 a 10,86.</t>
  </si>
  <si>
    <t>ItauUnibanco</t>
  </si>
  <si>
    <t>ITUB3</t>
  </si>
  <si>
    <t>ITUB3 está em tendência de alta no longo prazo, teve uma correção no curto prazo, mas pode estar retomando sinal de altas. Acima dos 42,07 pode buscar 46,36 ou 50,09. Abaixo dos 40,31 retomaria sinal de realização mirando suportes em 38,44 ou 36,57.</t>
  </si>
  <si>
    <t>ITUB4</t>
  </si>
  <si>
    <t>ITUB4 está em tendência de baixa pelas médias de 21 e 200 dias, mas começa a dar sinais de repiques de alta. Acima dos 39,14 teria sinal de repique altista mirando resistências nos 43,86 ou 47,88. Já uma perda dos 37,35 traria de volta o sinal de baixa projetando de 35,33 a 33,32.</t>
  </si>
  <si>
    <t>Jallesmachad</t>
  </si>
  <si>
    <t>JALL3</t>
  </si>
  <si>
    <t>JALL3 apesar de estar em tendência de baixa no longo prazo pela média de 200 dias, no curto prazo está com sinal de recuperação favorecendo repiques de alta. Acima dos 2,6 pode seguir repique altista na direção resistências nos 3,04 ou 3,76. Caso perca os 2,41 teria sinal de baixa projetando de 1,88 a 1,65. O padrão de volume favorece a alta. O IFR sobrecomprado alerta realizações se perder 2,41.</t>
  </si>
  <si>
    <t>JBS Nv</t>
  </si>
  <si>
    <t>JBSS32</t>
  </si>
  <si>
    <t>JBSS32 está em tendência de baixa pela média de 200 dias, a parece ter completado movimento de repique de alta de curto prazo e pode estar retomando o movimento baixista. Abaixo dos 70,97 pode seguir em queda na direção dos suportes 62,91 ou 59,52. Teria sinal de repique altista fechando acima dos 73,85 mirando resistências em 80,61 ou 91,55.</t>
  </si>
  <si>
    <t>JHSF Part</t>
  </si>
  <si>
    <t>JHSF3</t>
  </si>
  <si>
    <t>JHSF3 está em tendência de alta no longo prazo, teve uma correção no curto prazo, mas pode estar retomando sinal de altas. Acima dos 10,32 pode buscar 11,35 ou 12,34. Abaixo dos 9,74 retomaria sinal de realização mirando suportes em 9,24 ou 8,74.</t>
  </si>
  <si>
    <t>Jpmorgan Chase &amp; Co</t>
  </si>
  <si>
    <t>JPMC34</t>
  </si>
  <si>
    <t>JPMC34 está em tendência de alta pelas médias de 21 e 200 dias e vai mantendo sinal de força altista. Acima dos 184,5 pode buscar projeções nos 190,96 ou 200,69. Teria sinal de realização na perda dos 181,41 mirando os 175,21 ou 170,34.</t>
  </si>
  <si>
    <t>JSL</t>
  </si>
  <si>
    <t>JSLG3</t>
  </si>
  <si>
    <t>JSLG3 está em tendência de baixa pelas médias de 21 e 200 dias, mas começa a dar sinais de repiques de alta. Acima dos 5,38 teria sinal de repique altista mirando resistências nos 5,94 ou 6,71. Já uma perda dos 5,14 traria de volta o sinal de baixa projetando de 4,68 a 4,29.</t>
  </si>
  <si>
    <t>Kepler Weber</t>
  </si>
  <si>
    <t>KEPL3</t>
  </si>
  <si>
    <t>KEPL3 apesar de estar em tendência de baixa no longo prazo pela média de 200 dias, no curto prazo está com sinal de recuperação favorecendo repiques de alta. Acima dos 6,27 pode seguir repique altista na direção resistências nos 6,54 ou 7,13. Caso perca os 6,08 teria sinal de baixa projetando de 5,57 a 5,27.</t>
  </si>
  <si>
    <t>Klabin S/A</t>
  </si>
  <si>
    <t>KLBN3</t>
  </si>
  <si>
    <t>KLBN3 está em tendência de alta pelas médias de 21 e 200 dias, mas começa a dar sinal de possível realização. Abaixo dos 3,78 poderia realizar na direção dos suportes 3,45 ou 3,31. Caso supere os 3,89 retomaria sinal de alta com projeções nos 4,16 ou 4,6.</t>
  </si>
  <si>
    <t>KLBN4</t>
  </si>
  <si>
    <t>KLBN4 está em tendência de alta pelas médias de 21 e 200 dias e vai mantendo sinal de força altista. Acima dos 3,75 pode buscar projeções nos 3,94 ou 4,25. Teria sinal de realização na perda dos 3,66 mirando os 3,44 ou 3,34. O padrão de volume favorece a alta. O IFR sobrecomprado alerta realizações se perder 3,66.</t>
  </si>
  <si>
    <t>KLBN11</t>
  </si>
  <si>
    <t>KLBN11 está em tendência de alta pelas médias de 21 e 200 dias e vai mantendo sinal de força altista. Acima dos 18,92 pode buscar projeções nos 19,95 ou 21,62. Teria sinal de realização na perda dos 18,3 mirando os 17,25 ou 16,73. O padrão de volume favorece a alta. O IFR sobrecomprado alerta realizações se perder 18,3.</t>
  </si>
  <si>
    <t>Lavvi</t>
  </si>
  <si>
    <t>LAVV3</t>
  </si>
  <si>
    <t>LAVV3 está em tendência de baixa pelas médias de 21 e 200 dias, mas começa a dar sinais de repiques de alta. Acima dos 9,97 teria sinal de repique altista mirando resistências nos 10,72 ou 11,72. Já uma perda dos 9,58 traria de volta o sinal de baixa projetando de 9,1 a 8,59.</t>
  </si>
  <si>
    <t>Light S/A</t>
  </si>
  <si>
    <t>LIGT3</t>
  </si>
  <si>
    <t>LIGT3 apesar de estar em tendência de baixa no longo prazo pela média de 200 dias, no curto prazo está com sinal de recuperação favorecendo repiques de alta. Acima dos 3,43 pode seguir repique altista na direção resistências nos 3,73 ou 4,22. Caso perca os 3,18 teria sinal de baixa projetando de 2,94 a 2,78. O padrão de volume favorece a alta.</t>
  </si>
  <si>
    <t>Localiza</t>
  </si>
  <si>
    <t>RENT3</t>
  </si>
  <si>
    <t>RENT3 está em clara tendência de baixa pelas médias de 21 e 200 dias e segue em movimento de baixa. Abaixo dos 33,22 pode buscar suportes 31,74 ou 29,12. Teria sinal de repique altista fechando acima dos 34,37 mirando resistências em 40,19 ou 45,41.</t>
  </si>
  <si>
    <t>RENT4</t>
  </si>
  <si>
    <t>RENT4 está em clara tendência de baixa pelas médias de 21 e 200 dias e segue em movimento de baixa. Abaixo dos 30,96 pode buscar suportes 28,47 ou 25,99. Teria sinal de repique altista fechando acima dos 33,46 mirando resistências em 39 ou 43,96.</t>
  </si>
  <si>
    <t>Log Com Prop</t>
  </si>
  <si>
    <t>LOGG3</t>
  </si>
  <si>
    <t>LOGG3 está em tendência de baixa pelas médias de 21 e 200 dias, mas começa a dar sinais de repiques de alta. Acima dos 23,69 teria sinal de repique altista mirando resistências nos 26,52 ou 28,99. Já uma perda dos 22,52 traria de volta o sinal de baixa projetando de 21,28 a 20,04.</t>
  </si>
  <si>
    <t>Lojas Renner</t>
  </si>
  <si>
    <t>LREN3</t>
  </si>
  <si>
    <t>LREN3 está em clara tendência de baixa pelas médias de 21 e 200 dias e segue em movimento de baixa. Abaixo dos 10,48 pode buscar suportes 9,31 ou 8,15. Teria sinal de repique altista fechando acima dos 10,97 mirando resistências em 14,24 ou 16,56. O IFR sobrevendido alerta para recuperações se superar 10,97</t>
  </si>
  <si>
    <t>Lwsa</t>
  </si>
  <si>
    <t>LWSA3</t>
  </si>
  <si>
    <t>LWSA3 está em tendência de alta pelas médias de 21 e 200 dias e vai mantendo sinal de força altista. Acima dos 4,21 pode buscar projeções nos 4,65 ou 5,37. Teria sinal de realização na perda dos 4,02 mirando os 3,49 ou 3,26.</t>
  </si>
  <si>
    <t>M.Diasbranco</t>
  </si>
  <si>
    <t>MDIA3</t>
  </si>
  <si>
    <t>MDIA3 está em tendência de baixa pela média de 200 dias, a parece ter completado movimento de repique de alta de curto prazo e pode estar retomando o movimento baixista. Abaixo dos 16,71 pode seguir em queda na direção dos suportes 16,35 ou 16. Teria sinal de repique altista fechando acima dos 17,85 mirando resistências em 18,55 ou 19,69.</t>
  </si>
  <si>
    <t>Magaz Luiza</t>
  </si>
  <si>
    <t>MGLU3</t>
  </si>
  <si>
    <t>MGLU3 está em clara tendência de baixa pelas médias de 21 e 200 dias e segue em movimento de baixa. Abaixo dos 4,04 pode buscar suportes 3,76 ou 3,29. Teria sinal de repique altista fechando acima dos 4,31 mirando resistências em 5,27 ou 6,2.</t>
  </si>
  <si>
    <t>Marcopolo</t>
  </si>
  <si>
    <t>POMO3</t>
  </si>
  <si>
    <t>POMO3 está em clara tendência de baixa pelas médias de 21 e 200 dias e segue em movimento de baixa. Abaixo dos 4,13 pode buscar suportes 3,83 ou 3,46. Teria sinal de repique altista fechando acima dos 4,25 mirando resistências em 5,01 ou 5,73.</t>
  </si>
  <si>
    <t>POMO4</t>
  </si>
  <si>
    <t>POMO4 está em clara tendência de baixa pelas médias de 21 e 200 dias e segue em movimento de baixa. Abaixo dos 4,4 pode buscar suportes 4,05 ou 3,62. Teria sinal de repique altista fechando acima dos 4,52 mirando resistências em 5,42 ou 6,26.</t>
  </si>
  <si>
    <t>Marfrig</t>
  </si>
  <si>
    <t>MBRF3 está em tendência de alta pelas médias de 21 e 200 dias, mas começa a dar sinal de possível realização. Abaixo dos 18,46 poderia realizar na direção dos suportes 14,81 ou 13,32. Caso supere os 19,61 retomaria sinal de alta com projeções nos 22,57 ou 27,37.</t>
  </si>
  <si>
    <t>Marvell Technology Group Ltd</t>
  </si>
  <si>
    <t>M2RV34</t>
  </si>
  <si>
    <t>M2RV34 está em tendência de alta pelas médias de 21 e 200 dias, mas começa a dar sinal de possível realização. Abaixo dos 113,85 poderia realizar na direção dos suportes 83,75 ou 68,85. Caso supere os 120 retomaria sinal de alta com projeções nos 131,95 ou 161,73.</t>
  </si>
  <si>
    <t>Meliuz</t>
  </si>
  <si>
    <t>CASH3</t>
  </si>
  <si>
    <t>CASH3 está em tendência de alta pelas médias de 21 e 200 dias, mas começa a dar sinal de possível realização. Abaixo dos 5,45 poderia realizar na direção dos suportes 4,13 ou 3,62. Caso supere os 5,76 retomaria sinal de alta com projeções nos 6,76 ou 8,39.</t>
  </si>
  <si>
    <t>Mercado Libre</t>
  </si>
  <si>
    <t>MELI34</t>
  </si>
  <si>
    <t>MELI34 está em tendência de alta pelas médias de 21 e 200 dias e vai mantendo sinal de força altista. Acima dos 85,29 pode buscar projeções nos 91,6 ou 101,82. Teria sinal de realização na perda dos 82,5 mirando os 75,07 ou 71,91. O padrão de volume favorece a alta.</t>
  </si>
  <si>
    <t>Mercantil</t>
  </si>
  <si>
    <t>BMEB4</t>
  </si>
  <si>
    <t>BMEB4 está em tendência de baixa pela média de 200 dias, a parece ter completado movimento de repique de alta de curto prazo e pode estar retomando o movimento baixista. Abaixo dos 60,07 pode seguir em queda na direção dos suportes 53,22 ou 49,4. Teria sinal de repique altista fechando acima dos 65,58 mirando resistências em 73,21 ou 85,57.</t>
  </si>
  <si>
    <t>Meta Platforms, Inc</t>
  </si>
  <si>
    <t>M1TA34</t>
  </si>
  <si>
    <t>M1TA34 está em tendência de baixa pelas médias de 21 e 200 dias, mas começa a dar sinais de repiques de alta. Acima dos 103,4 teria sinal de repique altista mirando resistências nos 112,5 ou 123,15. Já uma perda dos 100,61 traria de volta o sinal de baixa projetando de 95,26 a 89,93.</t>
  </si>
  <si>
    <t>Metal Leve</t>
  </si>
  <si>
    <t>LEVE3</t>
  </si>
  <si>
    <t>LEVE3 apesar de estar em tendência de baixa no longo prazo pela média de 200 dias, no curto prazo está com sinal de recuperação favorecendo repiques de alta. Acima dos 32,44 pode seguir repique altista na direção resistências nos 34,48 ou 36,6. Caso perca os 31,04 teria sinal de baixa projetando de 29,97 a 28,91.</t>
  </si>
  <si>
    <t>Micron Technology, Inc</t>
  </si>
  <si>
    <t>MUTC34</t>
  </si>
  <si>
    <t>MUTC34 está em tendência de alta pelas médias de 21 e 200 dias, mas começa a dar sinal de possível realização. Abaixo dos 763,51 poderia realizar na direção dos suportes 631,16 ou 549,46. Caso supere os 808 retomaria sinal de alta com projeções nos 895,55 ou 1058,94.</t>
  </si>
  <si>
    <t>Microsoft Corp</t>
  </si>
  <si>
    <t>MSFT34</t>
  </si>
  <si>
    <t>MSFT34 está em tendência de alta pelas médias de 21 e 200 dias e vai mantendo sinal de força altista. Acima dos 105,25 pode buscar projeções nos 108,94 ou 126,04. Teria sinal de realização na perda dos 103,04 mirando os 81,26 ou 72,7.</t>
  </si>
  <si>
    <t>Mills</t>
  </si>
  <si>
    <t>MILS3</t>
  </si>
  <si>
    <t>MILS3 está em tendência de alta pelas médias de 21 e 200 dias e vai mantendo sinal de força altista. Acima dos 15,75 pode buscar projeções nos 15,94 ou 16,32. Teria sinal de realização na perda dos 15,63 mirando os 15,32 ou 15,12.</t>
  </si>
  <si>
    <t>Minerva</t>
  </si>
  <si>
    <t>BEEF3</t>
  </si>
  <si>
    <t>BEEF3 está em tendência de baixa pela média de 200 dias, a parece ter completado movimento de repique de alta de curto prazo e pode estar retomando o movimento baixista. Abaixo dos 3,86 pode seguir em queda na direção dos suportes 2,97 ou 2,62. Teria sinal de repique altista fechando acima dos 4,1 mirando resistências em 4,79 ou 5,92.</t>
  </si>
  <si>
    <t>Mitre Realty</t>
  </si>
  <si>
    <t>MTRE3</t>
  </si>
  <si>
    <t>MTRE3 apesar de estar em tendência de baixa no longo prazo pela média de 200 dias, no curto prazo está com sinal de recuperação favorecendo repiques de alta. Acima dos 3,03 pode seguir repique altista na direção resistências nos 3,18 ou 3,43. Caso perca os 2,96 teria sinal de baixa projetando de 2,78 a 2,7.</t>
  </si>
  <si>
    <t>Moderna, Inc</t>
  </si>
  <si>
    <t>M1RN34</t>
  </si>
  <si>
    <t>M1RN34 está em tendência de alta pelas médias de 21 e 200 dias, mas começa a dar sinal de possível realização. Abaixo dos 33,55 poderia realizar na direção dos suportes 13,36 ou 3,52. Caso supere os 37,28 retomaria sinal de alta com projeções nos 45,2 ou 64,87. O IFR sobrecomprado alerta realizações se perder 33,55.</t>
  </si>
  <si>
    <t>Motiva SA</t>
  </si>
  <si>
    <t>MOTV3</t>
  </si>
  <si>
    <t>MOTV3 está em tendência de baixa pela média de 200 dias, a parece ter completado movimento de repique de alta de curto prazo e pode estar retomando o movimento baixista. Abaixo dos 14,28 pode seguir em queda na direção dos suportes 13,52 ou 12,95. Teria sinal de repique altista fechando acima dos 14,58 mirando resistências em 15,34 ou 16,46.</t>
  </si>
  <si>
    <t>Moura Dubeux</t>
  </si>
  <si>
    <t>MDNE3</t>
  </si>
  <si>
    <t>MDNE3 está em tendência de baixa pelas médias de 21 e 200 dias, mas começa a dar sinais de repiques de alta. Acima dos 23,77 teria sinal de repique altista mirando resistências nos 26,33 ou 28,67. Já uma perda dos 22,54 traria de volta o sinal de baixa projetando de 21,36 a 20,19.</t>
  </si>
  <si>
    <t>Movida</t>
  </si>
  <si>
    <t>MOVI3</t>
  </si>
  <si>
    <t>MOVI3 está em clara tendência de baixa pelas médias de 21 e 200 dias e segue em movimento de baixa. Abaixo dos 6,94 pode buscar suportes 6,44 ou 5,79. Teria sinal de repique altista fechando acima dos 7,14 mirando resistências em 8,53 ou 9,82.</t>
  </si>
  <si>
    <t>MRV</t>
  </si>
  <si>
    <t>MRVE3</t>
  </si>
  <si>
    <t>MRVE3 apesar de estar em tendência de baixa no longo prazo pela média de 200 dias, no curto prazo está com sinal de recuperação favorecendo repiques de alta. Acima dos 5,32 pode seguir repique altista na direção resistências nos 6,01 ou 7,13. Caso perca os 5,01 teria sinal de baixa projetando de 4,2 a 3,85. O padrão de volume favorece a alta.</t>
  </si>
  <si>
    <t>Multilaser</t>
  </si>
  <si>
    <t>MLAS3</t>
  </si>
  <si>
    <t>MLAS3 está em tendência de alta pelas médias de 21 e 200 dias, mas começa a dar sinal de possível realização. Abaixo dos 1,76 poderia realizar na direção dos suportes 1,52 ou 1,38. Caso supere os 1,81 retomaria sinal de alta com projeções nos 1,95 ou 2,21.</t>
  </si>
  <si>
    <t>Multiplan</t>
  </si>
  <si>
    <t>MULT3</t>
  </si>
  <si>
    <t>MULT3 está em tendência de baixa pelas médias de 21 e 200 dias, mas começa a dar sinais de repiques de alta. Acima dos 27,13 teria sinal de repique altista mirando resistências nos 29,46 ou 31,51. Já uma perda dos 26,13 traria de volta o sinal de baixa projetando de 25,1 a 24,07.</t>
  </si>
  <si>
    <t>Natura</t>
  </si>
  <si>
    <t>NATU3</t>
  </si>
  <si>
    <t>NATU3 apesar de estar em tendência de baixa no longo prazo pela média de 200 dias, no curto prazo está com sinal de recuperação favorecendo repiques de alta. Acima dos 8,35 pode seguir repique altista na direção resistências nos 8,75 ou 9,56. Caso perca os 7,98 teria sinal de baixa projetando de 7,43 a 7,02. O padrão de volume favorece a alta.</t>
  </si>
  <si>
    <t>Netflix, Inc</t>
  </si>
  <si>
    <t>NFLX34</t>
  </si>
  <si>
    <t>NFLX34 apesar de estar em tendência de baixa no longo prazo pela média de 200 dias, no curto prazo está com sinal de recuperação favorecendo repiques de alta. Acima dos 8,42 pode seguir repique altista na direção resistências nos 9,22 ou 10,52. Caso perca os 8,16 teria sinal de baixa projetando de 7,12 a 6,71.</t>
  </si>
  <si>
    <t>Newmont Corp</t>
  </si>
  <si>
    <t>N1EM34</t>
  </si>
  <si>
    <t>N1EM34 está em tendência de alta pelas médias de 21 e 200 dias e vai mantendo sinal de força altista. Acima dos 689,5 pode buscar projeções nos 833,63 ou 1066,86. Teria sinal de realização na perda dos 657,13 mirando os 456,27 ou 384,2. O padrão de volume favorece a alta. O IFR sobrecomprado alerta realizações se perder 657,13.</t>
  </si>
  <si>
    <t>Nu Holdings Ltd.</t>
  </si>
  <si>
    <t>ROXO34</t>
  </si>
  <si>
    <t>ROXO34 apesar de estar em tendência de baixa no longo prazo pela média de 200 dias, no curto prazo está com sinal de recuperação favorecendo repiques de alta. Acima dos 12,85 pode seguir repique altista na direção resistências nos 13,88 ou 15,37. Caso perca os 12,27 teria sinal de baixa projetando de 11,46 a 10,71.</t>
  </si>
  <si>
    <t>Nvidia Corp</t>
  </si>
  <si>
    <t>NVDC34</t>
  </si>
  <si>
    <t>NVDC34 apesar de estar em tendência de alta no longo prazo pela média de 200 dias, no curto prazo está em realização. Abaixo dos 22,28 pode seguir em baixa no curto prazo mirando suportes em 20,26 ou 18,87. Teria sinal de retomada altista fechando acima dos 23,2 mirando resistências em 24,75 ou 27,52.</t>
  </si>
  <si>
    <t>Oceanpact</t>
  </si>
  <si>
    <t>OPCT3</t>
  </si>
  <si>
    <t>OPCT3 apesar de estar em tendência de alta no longo prazo pela média de 200 dias, no curto prazo está em realização. Abaixo dos 9,42 pode seguir em baixa no curto prazo mirando suportes em 8,82 ou 8,22. Teria sinal de retomada altista fechando acima dos 9,94 mirando resistências em 11,35 ou 12,54.</t>
  </si>
  <si>
    <t>Oncoclinicas</t>
  </si>
  <si>
    <t>ONCO3</t>
  </si>
  <si>
    <t>ONCO3 apesar de estar em tendência de baixa no longo prazo pela média de 200 dias, no curto prazo está com sinal de recuperação favorecendo repiques de alta. Acima dos 1,75 pode seguir repique altista na direção resistências nos 2,5 ou 3,72. Caso perca os 1,25 teria sinal de baixa projetando de 0,53 a 0,15. O padrão de volume favorece a alta. O IFR sobrecomprado alerta realizações se perder 1,25.</t>
  </si>
  <si>
    <t>Oracle Corp</t>
  </si>
  <si>
    <t>ORCL34</t>
  </si>
  <si>
    <t>ORCL34 está em tendência de baixa pela média de 200 dias, a parece ter completado movimento de repique de alta de curto prazo e pode estar retomando o movimento baixista. Abaixo dos 121,49 pode seguir em queda na direção dos suportes 97,87 ou 85,63. Teria sinal de repique altista fechando acima dos 126,48 mirando resistências em 137,45 ou 161,91.</t>
  </si>
  <si>
    <t>Oranjebtc</t>
  </si>
  <si>
    <t>OBTC3</t>
  </si>
  <si>
    <t>OBTC3 está em tendência de baixa pela média de 200 dias, a parece ter completado movimento de repique de alta de curto prazo e pode estar retomando o movimento baixista. Abaixo dos 7,3 pode seguir em queda na direção dos suportes 6,07 ou 5,59. Teria sinal de repique altista fechando acima dos 7,62 mirando resistências em 8,57 ou 10,12. O IFR sobrecomprado alerta realizações se perder 7,3.</t>
  </si>
  <si>
    <t>Orizon</t>
  </si>
  <si>
    <t>ORVR3</t>
  </si>
  <si>
    <t>ORVR3 está em tendência de baixa pelas médias de 21 e 200 dias, mas começa a dar sinais de repiques de alta. Acima dos 16,3 teria sinal de repique altista mirando resistências nos 18,31 ou 20,19. Já uma perda dos 15,78 traria de volta o sinal de baixa projetando de 15,26 a 14,31.</t>
  </si>
  <si>
    <t>P.Acucar-Cbd</t>
  </si>
  <si>
    <t>PCAR3</t>
  </si>
  <si>
    <t>PCAR3 está em tendência de baixa pela média de 200 dias, a parece ter completado movimento de repique de alta de curto prazo e pode estar retomando o movimento baixista. Abaixo dos 2,78 pode seguir em queda na direção dos suportes 2,57 ou 2,41. Teria sinal de repique altista fechando acima dos 3,08 mirando resistências em 3,39 ou 3,9.</t>
  </si>
  <si>
    <t>Pague Menos</t>
  </si>
  <si>
    <t>PGMN3</t>
  </si>
  <si>
    <t>PGMN3 está em tendência de baixa pela média de 200 dias, a parece ter completado movimento de repique de alta de curto prazo e pode estar retomando o movimento baixista. Abaixo dos 3,3 pode seguir em queda na direção dos suportes 3,09 ou 2,9. Teria sinal de repique altista fechando acima dos 3,39 mirando resistências em 3,69 ou 4,06.</t>
  </si>
  <si>
    <t>Palantir Technologies Inc</t>
  </si>
  <si>
    <t>P2LT34</t>
  </si>
  <si>
    <t>P2LT34 está em tendência de alta pelas médias de 21 e 200 dias e vai mantendo sinal de força altista. Acima dos 313,66 pode buscar projeções nos 382,91 ou 494,97. Teria sinal de realização na perda dos 295 mirando os 201,6 ou 166,97.</t>
  </si>
  <si>
    <t>Petrobras</t>
  </si>
  <si>
    <t>PETR3</t>
  </si>
  <si>
    <t>PETR3 está em tendência de alta pelas médias de 21 e 200 dias, mas começa a dar sinal de possível realização. Abaixo dos 46,28 poderia realizar na direção dos suportes 44,44 ou 43,15. Caso supere os 48,61 retomaria sinal de alta com projeções nos 51,18 ou 55,35.</t>
  </si>
  <si>
    <t>PETR4</t>
  </si>
  <si>
    <t>PETR4 está em tendência de alta pelas médias de 21 e 200 dias, mas começa a dar sinal de possível realização. Abaixo dos 41,62 poderia realizar na direção dos suportes 39,57 ou 38,42. Caso supere os 43,27 retomaria sinal de alta com projeções nos 45,55 ou 49,25.</t>
  </si>
  <si>
    <t>Petrorecsa</t>
  </si>
  <si>
    <t>RECV3</t>
  </si>
  <si>
    <t>RECV3 está em tendência de baixa pela média de 200 dias, a parece ter completado movimento de repique de alta de curto prazo e pode estar retomando o movimento baixista. Abaixo dos 10,24 pode seguir em queda na direção dos suportes 9,69 ou 9,36. Teria sinal de repique altista fechando acima dos 10,75 mirando resistências em 11,4 ou 12,46.</t>
  </si>
  <si>
    <t>Petrorio</t>
  </si>
  <si>
    <t>PRIO3</t>
  </si>
  <si>
    <t>PRIO3 está em tendência de alta pelas médias de 21 e 200 dias, mas começa a dar sinal de possível realização. Abaixo dos 60,7 poderia realizar na direção dos suportes 55,28 ou 52,9. Caso supere os 62,98 retomaria sinal de alta com projeções nos 67,73 ou 75,43.</t>
  </si>
  <si>
    <t>Petzcobasi</t>
  </si>
  <si>
    <t>AUAU3</t>
  </si>
  <si>
    <t>AUAU3 está em tendência de baixa pelas médias de 21 e 200 dias, mas começa a dar sinais de repiques de alta. Acima dos 3,28 teria sinal de repique altista mirando resistências nos 3,78 ou 4,23. Já uma perda dos 3,05 traria de volta o sinal de baixa projetando de 2,82 a 2,59.</t>
  </si>
  <si>
    <t>Pine</t>
  </si>
  <si>
    <t>PINE4</t>
  </si>
  <si>
    <t>PINE4 está em tendência de baixa pelas médias de 21 e 200 dias, mas começa a dar sinais de repiques de alta. Acima dos 10,59 teria sinal de repique altista mirando resistências nos 13,92 ou 16,47. Já uma perda dos 9,78 traria de volta o sinal de baixa projetando de 8,5 a 7,22.</t>
  </si>
  <si>
    <t>Planoeplano</t>
  </si>
  <si>
    <t>PLPL3</t>
  </si>
  <si>
    <t>PLPL3 está em clara tendência de baixa pelas médias de 21 e 200 dias e segue em movimento de baixa. Abaixo dos 6,42 pode buscar suportes 5,94 ou 5,46. Teria sinal de repique altista fechando acima dos 6,95 mirando resistências em 7,97 ou 8,92.</t>
  </si>
  <si>
    <t>Porto Seguro</t>
  </si>
  <si>
    <t>PSSA3</t>
  </si>
  <si>
    <t>PSSA3 está em tendência de baixa pelas médias de 21 e 200 dias, mas começa a dar sinais de repiques de alta. Acima dos 47,77 teria sinal de repique altista mirando resistências nos 55,32 ou 61,14. Já uma perda dos 45,9 traria de volta o sinal de baixa projetando de 42,98 a 40,07.</t>
  </si>
  <si>
    <t>Positivo Tec</t>
  </si>
  <si>
    <t>POSI3</t>
  </si>
  <si>
    <t>POSI3 está em tendência de baixa pelas médias de 21 e 200 dias, mas começa a dar sinais de repiques de alta. Acima dos 3,48 teria sinal de repique altista mirando resistências nos 3,68 ou 3,98. Já uma perda dos 3,35 traria de volta o sinal de baixa projetando de 3,18 a 3,02.</t>
  </si>
  <si>
    <t>Priner</t>
  </si>
  <si>
    <t>PRNR3</t>
  </si>
  <si>
    <t>PRNR3 está em clara tendência de baixa pelas médias de 21 e 200 dias e segue em movimento de baixa. Abaixo dos 15,95 pode buscar suportes 14,71 ou 13,47. Teria sinal de repique altista fechando acima dos 16,79 mirando resistências em 19,96 ou 22,43.</t>
  </si>
  <si>
    <t>Profarma</t>
  </si>
  <si>
    <t>PFRM3</t>
  </si>
  <si>
    <t>PFRM3 apesar de estar em tendência de baixa no longo prazo pela média de 200 dias, no curto prazo está com sinal de recuperação favorecendo repiques de alta. Acima dos 7,36 pode seguir repique altista na direção resistências nos 8,13 ou 9,38. Caso perca os 6,92 teria sinal de baixa projetando de 6,11 a 5,72. O padrão de volume favorece a alta.</t>
  </si>
  <si>
    <t>Qualcomm Inc</t>
  </si>
  <si>
    <t>QCOM34</t>
  </si>
  <si>
    <t>QCOM34 está em tendência de baixa pela média de 200 dias, a parece ter completado movimento de repique de alta de curto prazo e pode estar retomando o movimento baixista. Abaixo dos 67,11 pode seguir em queda na direção dos suportes 60,4 ou 55,89. Teria sinal de repique altista fechando acima dos 68,9 mirando resistências em 74,99 ou 84.</t>
  </si>
  <si>
    <t>Paypal</t>
  </si>
  <si>
    <t>QUAL3</t>
  </si>
  <si>
    <t>QUAL3 apesar de estar em tendência de baixa no longo prazo pela média de 200 dias, no curto prazo está com sinal de recuperação favorecendo repiques de alta. Acima dos 1,64 pode seguir repique altista na direção resistências nos 1,73 ou 1,94. Caso perca os 1,57 teria sinal de baixa projetando de 1,39 a 1,28.</t>
  </si>
  <si>
    <t>Quero-Quero</t>
  </si>
  <si>
    <t>LJQQ3</t>
  </si>
  <si>
    <t>LJQQ3 está em tendência de baixa pelas médias de 21 e 200 dias, mas começa a dar sinais de repiques de alta. Acima dos 1,1 teria sinal de repique altista mirando resistências nos 1,34 ou 1,58. Já uma perda dos 1,03 traria de volta o sinal de baixa projetando de 0,94 a 0,81.</t>
  </si>
  <si>
    <t>RaiaDrogasil</t>
  </si>
  <si>
    <t>RADL3</t>
  </si>
  <si>
    <t>RADL3 está em clara tendência de baixa pelas médias de 21 e 200 dias e segue em movimento de baixa. Abaixo dos 18,12 pode buscar suportes 16,93 ou 15,72. Teria sinal de repique altista fechando acima dos 18,59 mirando resistências em 20,84 ou 23,25.</t>
  </si>
  <si>
    <t>Raizen</t>
  </si>
  <si>
    <t>RAIZ4</t>
  </si>
  <si>
    <t>RAIZ4 está em clara tendência de baixa pelas médias de 21 e 200 dias e segue em movimento de baixa. Abaixo dos 0,21 pode buscar suportes 0,17 ou 0,14. Teria sinal de repique altista fechando acima dos 0,24 mirando resistências em 0,31 ou 0,37.</t>
  </si>
  <si>
    <t>Randon Part</t>
  </si>
  <si>
    <t>RAPT4</t>
  </si>
  <si>
    <t>RAPT4 está em tendência de baixa pelas médias de 21 e 200 dias, mas começa a dar sinais de repiques de alta. Acima dos 4,78 teria sinal de repique altista mirando resistências nos 5,24 ou 5,75. Já uma perda dos 4,67 traria de volta o sinal de baixa projetando de 4,4 a 4,14.</t>
  </si>
  <si>
    <t>Recrusul</t>
  </si>
  <si>
    <t>RCSL4</t>
  </si>
  <si>
    <t>RCSL4 apesar de estar em tendência de baixa no longo prazo pela média de 200 dias, no curto prazo está com sinal de recuperação favorecendo repiques de alta. Acima dos 0,8 pode seguir repique altista na direção resistências nos 1,01 ou 1,36. Caso perca os 0,72 teria sinal de baixa projetando de 0,45 a 0,34. O padrão de volume favorece a alta. O IFR sobrecomprado alerta realizações se perder 0,72.</t>
  </si>
  <si>
    <t>Rede D Or</t>
  </si>
  <si>
    <t>RDOR3</t>
  </si>
  <si>
    <t>RDOR3 apesar de estar em tendência de baixa no longo prazo pela média de 200 dias, no curto prazo está com sinal de recuperação favorecendo repiques de alta. Acima dos 35,15 pode seguir repique altista na direção resistências nos 36,92 ou 39,8. Caso perca os 33,5 teria sinal de baixa projetando de 32,27 a 31,38.</t>
  </si>
  <si>
    <t>Riachuelo</t>
  </si>
  <si>
    <t>RIAA3</t>
  </si>
  <si>
    <t>RIAA3 está em clara tendência de baixa pelas médias de 21 e 200 dias e segue em movimento de baixa. Abaixo dos 6,46 pode buscar suportes 5,91 ou 5,36. Teria sinal de repique altista fechando acima dos 6,89 mirando resistências em 8,23 ou 9,32.</t>
  </si>
  <si>
    <t>Rio Tinto Plc</t>
  </si>
  <si>
    <t>RIOT34</t>
  </si>
  <si>
    <t>RIOT34 está em tendência de alta pelas médias de 21 e 200 dias, mas começa a dar sinal de possível realização. Abaixo dos 536,7 poderia realizar na direção dos suportes 454,73 ou 422,6. Caso supere os 558,68 retomaria sinal de alta com projeções nos 622,92 ou 726,87. O IFR sobrecomprado alerta realizações se perder 536,7.</t>
  </si>
  <si>
    <t>Rumo S.A.</t>
  </si>
  <si>
    <t>RAIL3</t>
  </si>
  <si>
    <t>RAIL3 está em tendência de baixa pela média de 200 dias, a parece ter completado movimento de repique de alta de curto prazo e pode estar retomando o movimento baixista. Abaixo dos 13,97 pode seguir em queda na direção dos suportes 12,89 ou 12,33. Teria sinal de repique altista fechando acima dos 14,69 mirando resistências em 15,8 ou 17,6.</t>
  </si>
  <si>
    <t>Sabesp</t>
  </si>
  <si>
    <t>SBSP3</t>
  </si>
  <si>
    <t>SBSP3 está em tendência de baixa pelas médias de 21 e 200 dias, mas começa a dar sinais de repiques de alta. Acima dos 24,12 teria sinal de repique altista mirando resistências nos 29,67 ou 33,68. Já uma perda dos 23,17 traria de volta o sinal de baixa projetando de 21,16 a 19,15. O IFR sobrevendido alerta para recuperações se superar 24,12</t>
  </si>
  <si>
    <t>Sanepar</t>
  </si>
  <si>
    <t>SAPR4</t>
  </si>
  <si>
    <t>SAPR4 está em clara tendência de baixa pelas médias de 21 e 200 dias e segue em movimento de baixa. Abaixo dos 6,17 pode buscar suportes 5,83 ou 5,49. Teria sinal de repique altista fechando acima dos 6,54 mirando resistências em 7,27 ou 7,94.</t>
  </si>
  <si>
    <t>SAPR11</t>
  </si>
  <si>
    <t>SAPR11 está em clara tendência de baixa pelas médias de 21 e 200 dias e segue em movimento de baixa. Abaixo dos 32,59 pode buscar suportes 31,13 ou 29,19. Teria sinal de repique altista fechando acima dos 33,64 mirando resistências em 37,4 ou 41,27.</t>
  </si>
  <si>
    <t>Santander BR</t>
  </si>
  <si>
    <t>SANB3</t>
  </si>
  <si>
    <t>SANB3 está em tendência de alta pelas médias de 21 e 200 dias e vai mantendo sinal de força altista. Acima dos 15,24 pode buscar projeções nos 17,01 ou 19,89. Teria sinal de realização na perda dos 14,54 mirando os 12,36 ou 11,47.</t>
  </si>
  <si>
    <t>SANB4</t>
  </si>
  <si>
    <t>SANB4 apesar de estar em tendência de baixa no longo prazo pela média de 200 dias, no curto prazo está com sinal de recuperação favorecendo repiques de alta. Acima dos 15,11 pode seguir repique altista na direção resistências nos 16,5 ou 18,76. Caso perca os 14,51 teria sinal de baixa projetando de 12,85 a 12,15.</t>
  </si>
  <si>
    <t>SANB11</t>
  </si>
  <si>
    <t>SANB11 apesar de estar em tendência de baixa no longo prazo pela média de 200 dias, no curto prazo está com sinal de recuperação favorecendo repiques de alta. Acima dos 30,33 pode seguir repique altista na direção resistências nos 33,51 ou 38,66. Caso perca os 29,41 teria sinal de baixa projetando de 25,18 a 23,58.</t>
  </si>
  <si>
    <t>Sao Martinho</t>
  </si>
  <si>
    <t>SMTO3</t>
  </si>
  <si>
    <t>SMTO3 está em tendência de alta pelas médias de 21 e 200 dias e vai mantendo sinal de força altista. Acima dos 19,3 pode buscar projeções nos 22,72 ou 28,27. Teria sinal de realização na perda dos 18,44 mirando os 13,75 ou 12,03. O padrão de volume favorece a alta. O IFR sobrecomprado alerta realizações se perder 18,44.</t>
  </si>
  <si>
    <t>Schulz</t>
  </si>
  <si>
    <t>SHUL4</t>
  </si>
  <si>
    <t>SHUL4 apesar de estar em tendência de baixa no longo prazo pela média de 200 dias, no curto prazo está com sinal de recuperação favorecendo repiques de alta. Acima dos 4,49 pode seguir repique altista na direção resistências nos 4,63 ou 4,91. Caso perca os 4,42 teria sinal de baixa projetando de 4,17 a 4,02.</t>
  </si>
  <si>
    <t>Ser Educa</t>
  </si>
  <si>
    <t>SEER3</t>
  </si>
  <si>
    <t>SEER3 está em tendência de alta pelas médias de 21 e 200 dias e vai mantendo sinal de força altista. Acima dos 11,8 pode buscar projeções nos 12,62 ou 14,11. Teria sinal de realização na perda dos 10,9 mirando os 10,2 ou 9,45. O padrão de volume favorece a alta.</t>
  </si>
  <si>
    <t>Sid Nacional</t>
  </si>
  <si>
    <t>CSNA3</t>
  </si>
  <si>
    <t>CSNA3 apesar de estar em tendência de baixa no longo prazo pela média de 200 dias, no curto prazo está com sinal de recuperação favorecendo repiques de alta. Acima dos 5,3 pode seguir repique altista na direção resistências nos 5,87 ou 6,9. Caso perca os 4,73 teria sinal de baixa projetando de 4,19 a 3,67. O padrão de volume favorece a alta.</t>
  </si>
  <si>
    <t>Simpar</t>
  </si>
  <si>
    <t>SIMH3</t>
  </si>
  <si>
    <t>SIMH3 está em tendência de baixa pelas médias de 21 e 200 dias, mas começa a dar sinais de repiques de alta. Acima dos 6,29 teria sinal de repique altista mirando resistências nos 8,12 ou 9,68. Já uma perda dos 6 traria de volta o sinal de baixa projetando de 5,59 a 4,8.</t>
  </si>
  <si>
    <t>SLC Agricola</t>
  </si>
  <si>
    <t>SLCE3</t>
  </si>
  <si>
    <t>SLCE3 está em tendência de alta pelas médias de 21 e 200 dias, mas começa a dar sinal de possível realização. Abaixo dos 15,58 poderia realizar na direção dos suportes 13 ou 12,07. Caso supere os 15,98 retomaria sinal de alta com projeções nos 17,82 ou 20,8. O IFR sobrecomprado alerta realizações se perder 15,58.</t>
  </si>
  <si>
    <t>Smart Fit</t>
  </si>
  <si>
    <t>SMFT3</t>
  </si>
  <si>
    <t>SMFT3 está em tendência de baixa pelas médias de 21 e 200 dias, mas começa a dar sinais de repiques de alta. Acima dos 17,82 teria sinal de repique altista mirando resistências nos 20,71 ou 23,34. Já uma perda dos 17,11 traria de volta o sinal de baixa projetando de 16,45 a 15,13.</t>
  </si>
  <si>
    <t>Space Exploration Technologies Corp</t>
  </si>
  <si>
    <t>SPCX34</t>
  </si>
  <si>
    <t>SPCX34 está em tendência de baixa pela média de 200 dias, a parece ter completado movimento de repique de alta de curto prazo e pode estar retomando o movimento baixista. Abaixo dos 45,67 pode seguir em queda na direção dos suportes 35,49 ou 30,43. Teria sinal de repique altista fechando acima dos 47,52 mirando resistências em 51,86 ou 61,97.</t>
  </si>
  <si>
    <t>Stoneco Ltd.</t>
  </si>
  <si>
    <t>STOC34</t>
  </si>
  <si>
    <t>STOC34 está em tendência de baixa pelas médias de 21 e 200 dias, mas começa a dar sinais de repiques de alta. Acima dos 50,43 teria sinal de repique altista mirando resistências nos 58,46 ou 65,37. Já uma perda dos 47,27 traria de volta o sinal de baixa projetando de 43,81 a 40,35.</t>
  </si>
  <si>
    <t>Strategy Inc</t>
  </si>
  <si>
    <t>M2ST34</t>
  </si>
  <si>
    <t>M2ST34 apesar de estar em tendência de baixa no longo prazo pela média de 200 dias, no curto prazo está com sinal de recuperação favorecendo repiques de alta. Acima dos 9,4 pode seguir repique altista na direção resistências nos 11,13 ou 13,94. Caso perca os 8,8 teria sinal de baixa projetando de 6,59 a 5,72. O padrão de volume favorece a alta. O IFR sobrecomprado alerta realizações se perder 8,8.</t>
  </si>
  <si>
    <t>Suzano S.A.</t>
  </si>
  <si>
    <t>SUZB3</t>
  </si>
  <si>
    <t>SUZB3 apesar de estar em tendência de baixa no longo prazo pela média de 200 dias, no curto prazo está com sinal de recuperação favorecendo repiques de alta. Acima dos 46,98 pode seguir repique altista na direção resistências nos 51,24 ou 58,14. Caso perca os 45,14 teria sinal de baixa projetando de 40,08 a 37,94. O padrão de volume favorece a alta. O IFR sobrecomprado alerta realizações se perder 45,14.</t>
  </si>
  <si>
    <t>Syn Prop Tec</t>
  </si>
  <si>
    <t>SYNE3</t>
  </si>
  <si>
    <t>SYNE3 está em clara tendência de baixa pelas médias de 21 e 200 dias e segue em movimento de baixa. Abaixo dos 3,53 pode buscar suportes 3,32 ou 3,06. Teria sinal de repique altista fechando acima dos 3,69 mirando resistências em 4,13 ou 4,63.</t>
  </si>
  <si>
    <t>Taesa</t>
  </si>
  <si>
    <t>TAEE3</t>
  </si>
  <si>
    <t>TAEE3 está em tendência de baixa pelas médias de 21 e 200 dias, mas começa a dar sinais de repiques de alta. Acima dos 12,53 teria sinal de repique altista mirando resistências nos 13,38 ou 14,15. Já uma perda dos 12,12 traria de volta o sinal de baixa projetando de 11,73 a 11,34.</t>
  </si>
  <si>
    <t>TAEE4</t>
  </si>
  <si>
    <t>TAEE4 está em clara tendência de baixa pelas médias de 21 e 200 dias e segue em movimento de baixa. Abaixo dos 12,31 pode buscar suportes 11,94 ou 11,58. Teria sinal de repique altista fechando acima dos 12,76 mirando resistências em 13,48 ou 14,2.</t>
  </si>
  <si>
    <t>TAEE11</t>
  </si>
  <si>
    <t>TAEE11 está em tendência de baixa pelas médias de 21 e 200 dias, mas começa a dar sinais de repiques de alta. Acima dos 38,04 teria sinal de repique altista mirando resistências nos 40,07 ou 42,15. Já uma perda dos 36,69 traria de volta o sinal de baixa projetando de 35,64 a 34,6.</t>
  </si>
  <si>
    <t>Taiwan Semiconductor Manufacturing Co Ltd</t>
  </si>
  <si>
    <t>TSMC34</t>
  </si>
  <si>
    <t>TSMC34 apesar de estar em tendência de alta no longo prazo pela média de 200 dias, no curto prazo está em realização. Abaixo dos 260,86 pode seguir em baixa no curto prazo mirando suportes em 239,99 ou 226,83. Teria sinal de retomada altista fechando acima dos 271,56 mirando resistências em 282,56 ou 308,86.</t>
  </si>
  <si>
    <t>Taurus Armas</t>
  </si>
  <si>
    <t>TASA4</t>
  </si>
  <si>
    <t>TASA4 está em tendência de alta pelas médias de 21 e 200 dias e vai mantendo sinal de força altista. Acima dos 5,4 pode buscar projeções nos 5,95 ou 6,85. Teria sinal de realização na perda dos 5,16 mirando os 4,5 ou 4,22. O padrão de volume favorece a alta. O IFR sobrecomprado alerta realizações se perder 5,16.</t>
  </si>
  <si>
    <t>Tegma</t>
  </si>
  <si>
    <t>TGMA3</t>
  </si>
  <si>
    <t>TGMA3 está em tendência de alta pelas médias de 21 e 200 dias e vai mantendo sinal de força altista. Acima dos 34,91 pode buscar projeções nos 38,91 ou 45,39. Teria sinal de realização na perda dos 33,49 mirando os 28,43 ou 26,42. O padrão de volume favorece a alta. O IFR sobrecomprado alerta realizações se perder 33,49.</t>
  </si>
  <si>
    <t>Telef Brasil</t>
  </si>
  <si>
    <t>VIVT3</t>
  </si>
  <si>
    <t>VIVT3 está em tendência de baixa pelas médias de 21 e 200 dias, mas começa a dar sinais de repiques de alta. Acima dos 29,71 teria sinal de repique altista mirando resistências nos 36,5 ou 41,14. Já uma perda dos 28,99 traria de volta o sinal de baixa projetando de 26,66 a 24,34. O IFR sobrevendido alerta para recuperações se superar 29,71</t>
  </si>
  <si>
    <t>Tenda</t>
  </si>
  <si>
    <t>TEND3</t>
  </si>
  <si>
    <t>TEND3 apesar de estar em tendência de alta no longo prazo pela média de 200 dias, no curto prazo está em realização. Abaixo dos 30,14 pode seguir em baixa no curto prazo mirando suportes em 28,11 ou 26,07. Teria sinal de retomada altista fechando acima dos 31,3 mirando resistências em 34,68 ou 38,74.</t>
  </si>
  <si>
    <t>Tesla, Inc</t>
  </si>
  <si>
    <t>TSLA34</t>
  </si>
  <si>
    <t>TSLA34 está em tendência de baixa pela média de 200 dias, a parece ter completado movimento de repique de alta de curto prazo e pode estar retomando o movimento baixista. Abaixo dos 56 pode seguir em queda na direção dos suportes 47,33 ou 43,76. Teria sinal de repique altista fechando acima dos 58,86 mirando resistências em 65,98 ou 77,51.</t>
  </si>
  <si>
    <t>The Goldman Sachs Group, Inc</t>
  </si>
  <si>
    <t>GSGI34</t>
  </si>
  <si>
    <t>GSGI34 apesar de estar em tendência de alta no longo prazo pela média de 200 dias, no curto prazo está em realização. Abaixo dos 173,61 pode seguir em baixa no curto prazo mirando suportes em 166,51 ou 160,82. Teria sinal de retomada altista fechando acima dos 179,63 mirando resistências em 184,91 ou 196,28.</t>
  </si>
  <si>
    <t>Tim</t>
  </si>
  <si>
    <t>TIMS3</t>
  </si>
  <si>
    <t>TIMS3 está em tendência de baixa pelas médias de 21 e 200 dias, mas começa a dar sinais de repiques de alta. Acima dos 18,73 teria sinal de repique altista mirando resistências nos 22,69 ou 25,68. Já uma perda dos 17,85 traria de volta o sinal de baixa projetando de 16,35 a 14,85.</t>
  </si>
  <si>
    <t>Totvs</t>
  </si>
  <si>
    <t>TOTS3</t>
  </si>
  <si>
    <t>TOTS3 está em tendência de baixa pela média de 200 dias, a parece ter completado movimento de repique de alta de curto prazo e pode estar retomando o movimento baixista. Abaixo dos 31,39 pode seguir em queda na direção dos suportes 27,52 ou 25,86. Teria sinal de repique altista fechando acima dos 32,88 mirando resistências em 36,19 ou 41,55.</t>
  </si>
  <si>
    <t>Track Field</t>
  </si>
  <si>
    <t>TFCO4</t>
  </si>
  <si>
    <t>TFCO4 está em clara tendência de baixa pelas médias de 21 e 200 dias e segue em movimento de baixa. Abaixo dos 12,64 pode buscar suportes 11,84 ou 11,05. Teria sinal de repique altista fechando acima dos 12,99 mirando resistências em 15,2 ou 16,78. O IFR sobrevendido alerta para recuperações se superar 12,99</t>
  </si>
  <si>
    <t>Trisul</t>
  </si>
  <si>
    <t>TRIS3</t>
  </si>
  <si>
    <t>TRIS3 apesar de estar em tendência de baixa no longo prazo pela média de 200 dias, no curto prazo está com sinal de recuperação favorecendo repiques de alta. Acima dos 4,7 pode seguir repique altista na direção resistências nos 5,14 ou 5,86. Caso perca os 4,5 teria sinal de baixa projetando de 3,98 a 3,75. O padrão de volume favorece a alta.</t>
  </si>
  <si>
    <t>Tupy</t>
  </si>
  <si>
    <t>TUPY3</t>
  </si>
  <si>
    <t>TUPY3 está em tendência de alta no longo prazo, teve uma correção no curto prazo, mas pode estar retomando sinal de altas. Acima dos 15,03 pode buscar 16,12 ou 17,72. Abaixo dos 14,64 retomaria sinal de realização mirando suportes em 13,53 ou 12,72.</t>
  </si>
  <si>
    <t>Uber Technologies, Inc</t>
  </si>
  <si>
    <t>U1BE34</t>
  </si>
  <si>
    <t>U1BE34 está em tendência de alta pelas médias de 21 e 200 dias e vai mantendo sinal de força altista. Acima dos 104 pode buscar projeções nos 116,4 ou 136,48. Teria sinal de realização na perda dos 100,71 mirando os 83,92 ou 77,71.</t>
  </si>
  <si>
    <t>Ultrapar</t>
  </si>
  <si>
    <t>UGPA3</t>
  </si>
  <si>
    <t>UGPA3 está em tendência de alta pelas médias de 21 e 200 dias e vai mantendo sinal de força altista. Acima dos 35,14 pode buscar projeções nos 38,14 ou 43,01. Teria sinal de realização na perda dos 34 mirando os 30,27 ou 28,76. O padrão de volume favorece a alta. O IFR sobrecomprado alerta realizações se perder 34.</t>
  </si>
  <si>
    <t>Unifique</t>
  </si>
  <si>
    <t>FIQE3</t>
  </si>
  <si>
    <t>FIQE3 está em tendência de baixa pelas médias de 21 e 200 dias, mas começa a dar sinais de repiques de alta. Acima dos 4,6 teria sinal de repique altista mirando resistências nos 5,63 ou 6,47. Já uma perda dos 4,26 traria de volta o sinal de baixa projetando de 3,83 a 3,41.</t>
  </si>
  <si>
    <t>Unipar</t>
  </si>
  <si>
    <t>UNIP6</t>
  </si>
  <si>
    <t>UNIP6 está em clara tendência de baixa pelas médias de 21 e 200 dias e segue em movimento de baixa. Abaixo dos 58,34 pode buscar suportes 56,84 ou 54,38. Teria sinal de repique altista fechando acima dos 59,08 mirando resistências em 64,79 ou 69,7.</t>
  </si>
  <si>
    <t>Usiminas</t>
  </si>
  <si>
    <t>USIM3</t>
  </si>
  <si>
    <t>USIM3 apesar de estar em tendência de baixa no longo prazo pela média de 200 dias, no curto prazo está com sinal de recuperação favorecendo repiques de alta. Acima dos 6,93 pode seguir repique altista na direção resistências nos 7,78 ou 9,3. Caso perca os 5,71 teria sinal de baixa projetando de 5,31 a 4,54. O padrão de volume favorece a alta.</t>
  </si>
  <si>
    <t>USIM5</t>
  </si>
  <si>
    <t>USIM5 apesar de estar em tendência de baixa no longo prazo pela média de 200 dias, no curto prazo está com sinal de recuperação favorecendo repiques de alta. Acima dos 7,17 pode seguir repique altista na direção resistências nos 8,8 ou 10,51. Caso perca os 6,45 teria sinal de baixa projetando de 6,02 a 5,16. O padrão de volume favorece a alta.</t>
  </si>
  <si>
    <t>Vale</t>
  </si>
  <si>
    <t>VALE3</t>
  </si>
  <si>
    <t>VALE3 está em tendência de alta pelas médias de 21 e 200 dias e vai mantendo sinal de força altista. Acima dos 78,36 pode buscar projeções nos 83,1 ou 90,77. Teria sinal de realização na perda dos 74,71 mirando os 70,69 ou 68,31. O padrão de volume favorece a alta. O IFR sobrecomprado alerta realizações se perder 74,71.</t>
  </si>
  <si>
    <t>Valid</t>
  </si>
  <si>
    <t>VLID3</t>
  </si>
  <si>
    <t>VLID3 está em tendência de baixa pela média de 200 dias, a parece ter completado movimento de repique de alta de curto prazo e pode estar retomando o movimento baixista. Abaixo dos 17,07 pode seguir em queda na direção dos suportes 16,06 ou 15,23. Teria sinal de repique altista fechando acima dos 17,59 mirando resistências em 18,74 ou 20,39.</t>
  </si>
  <si>
    <t>Vamos</t>
  </si>
  <si>
    <t>VAMO3</t>
  </si>
  <si>
    <t>VAMO3 está em tendência de baixa pelas médias de 21 e 200 dias, mas começa a dar sinais de repiques de alta. Acima dos 2,85 teria sinal de repique altista mirando resistências nos 3,45 ou 4,06. Já uma perda dos 2,65 traria de volta o sinal de baixa projetando de 2,46 a 2,15.</t>
  </si>
  <si>
    <t>Vibra</t>
  </si>
  <si>
    <t>VBBR3</t>
  </si>
  <si>
    <t>VBBR3 apesar de estar em tendência de alta no longo prazo pela média de 200 dias, no curto prazo está em realização. Abaixo dos 32,73 pode seguir em baixa no curto prazo mirando suportes em 31,52 ou 30,31. Teria sinal de retomada altista fechando acima dos 34,36 mirando resistências em 36,63 ou 39,04.</t>
  </si>
  <si>
    <t>Visa Inc</t>
  </si>
  <si>
    <t>VISA34</t>
  </si>
  <si>
    <t>VISA34 está em tendência de alta pelas médias de 21 e 200 dias e vai mantendo sinal de força altista. Acima dos 98,9 pode buscar projeções nos 104,1 ou 112,53. Teria sinal de realização na perda dos 94,85 mirando os 90,47 ou 87,86.</t>
  </si>
  <si>
    <t>Vitrueduca</t>
  </si>
  <si>
    <t>VTRU3</t>
  </si>
  <si>
    <t>VTRU3 está em tendência de baixa pela média de 200 dias, a parece ter completado movimento de repique de alta de curto prazo e pode estar retomando o movimento baixista. Abaixo dos 13,23 pode seguir em queda na direção dos suportes 12,09 ou 11,56. Teria sinal de repique altista fechando acima dos 13,79 mirando resistências em 14,84 ou 16,54.</t>
  </si>
  <si>
    <t>Vivara S.A.</t>
  </si>
  <si>
    <t>VIVA3</t>
  </si>
  <si>
    <t>VIVA3 está em tendência de baixa pelas médias de 21 e 200 dias, mas começa a dar sinais de repiques de alta. Acima dos 21,7 teria sinal de repique altista mirando resistências nos 23,37 ou 25,32. Já uma perda dos 21,13 traria de volta o sinal de baixa projetando de 20,2 a 19,22.</t>
  </si>
  <si>
    <t>Vulcabras</t>
  </si>
  <si>
    <t>VULC3</t>
  </si>
  <si>
    <t>VULC3 está em clara tendência de baixa pelas médias de 21 e 200 dias e segue em movimento de baixa. Abaixo dos 13,16 pode buscar suportes 12,75 ou 12,35. Teria sinal de repique altista fechando acima dos 13,69 mirando resistências em 14,46 ou 15,26.</t>
  </si>
  <si>
    <t>Walt Disney Co</t>
  </si>
  <si>
    <t>DISB34</t>
  </si>
  <si>
    <t>DISB34 está em tendência de alta pelas médias de 21 e 200 dias e vai mantendo sinal de força altista. Acima dos 38,39 pode buscar projeções nos 42,4 ou 48,89. Teria sinal de realização na perda dos 36,61 mirando os 31,9 ou 29,89.</t>
  </si>
  <si>
    <t>Weg</t>
  </si>
  <si>
    <t>WEGE3</t>
  </si>
  <si>
    <t>WEGE3 está em tendência de alta pelas médias de 21 e 200 dias, mas começa a dar sinal de possível realização. Abaixo dos 48,64 poderia realizar na direção dos suportes 45,33 ou 43,89. Caso supere os 49,96 retomaria sinal de alta com projeções nos 52,82 ou 57,45.</t>
  </si>
  <si>
    <t>Western Digital Corp</t>
  </si>
  <si>
    <t>W1DC34</t>
  </si>
  <si>
    <t>W1DC34 apesar de estar em tendência de alta no longo prazo pela média de 200 dias, no curto prazo está em realização. Abaixo dos 2098,53 pode seguir em baixa no curto prazo mirando suportes em 1849,5 ou 1600,47. Teria sinal de retomada altista fechando acima dos 2300 mirando resistências em 2904,45 ou 3402,5.</t>
  </si>
  <si>
    <t>Wiz Co</t>
  </si>
  <si>
    <t>WIZC3</t>
  </si>
  <si>
    <t>WIZC3 está em clara tendência de baixa pelas médias de 21 e 200 dias e segue em movimento de baixa. Abaixo dos 7,37 pode buscar suportes 7,02 ou 6,67. Teria sinal de repique altista fechando acima dos 7,78 mirando resistências em 8,49 ou 9,18.</t>
  </si>
  <si>
    <t>Xp Inc.</t>
  </si>
  <si>
    <t>XPBR31</t>
  </si>
  <si>
    <t>Yduqs Part</t>
  </si>
  <si>
    <t>YDUQ3</t>
  </si>
  <si>
    <t>YDUQ3 apesar de estar em tendência de baixa no longo prazo pela média de 200 dias, no curto prazo está com sinal de recuperação favorecendo repiques de alta. Acima dos 8,93 pode seguir repique altista na direção resistências nos 10,11 ou 12,02. Caso perca os 8,45 teria sinal de baixa projetando de 7,02 a 6,42. O padrão de volume favorece a alta. O IFR sobrecomprado alerta realizações se perder 8,45.</t>
  </si>
  <si>
    <t>BB Etf Dolar</t>
  </si>
  <si>
    <t>DOLA11</t>
  </si>
  <si>
    <t>DOLA11 está em tendência de alta pelas médias de 21 e 200 dias e vai mantendo sinal de força altista. Acima dos 10,25 pode buscar projeções nos 10,57 ou 10,92. Teria sinal de realização na perda dos 10,19 mirando os 9,99 ou 9,81.</t>
  </si>
  <si>
    <t>BB Etf Ibov</t>
  </si>
  <si>
    <t>BBOV11</t>
  </si>
  <si>
    <t>BBOV11 está em tendência de baixa pelas médias de 21 e 200 dias, mas começa a dar sinais de repiques de alta. Acima dos 90,88 teria sinal de repique altista mirando resistências nos 94,68 ou 99,57. Já uma perda dos 88,71 traria de volta o sinal de baixa projetando de 86,76 a 84,31.</t>
  </si>
  <si>
    <t>BTG Sphedge</t>
  </si>
  <si>
    <t>SPBZ11</t>
  </si>
  <si>
    <t>SPBZ11 apesar de estar em tendência de baixa no longo prazo pela média de 200 dias, no curto prazo está com sinal de recuperação favorecendo repiques de alta. Acima dos 121,69 pode seguir repique altista na direção resistências nos 123,73 ou 129,11. Caso perca os 121,34 teria sinal de baixa projetando de 115,02 a 112,32.</t>
  </si>
  <si>
    <t>Btgp Golb</t>
  </si>
  <si>
    <t>GOLB11</t>
  </si>
  <si>
    <t>GOLB11 está em tendência de alta pelas médias de 21 e 200 dias e vai mantendo sinal de força altista. Acima dos 120 pode buscar projeções nos 132,47 ou 152,65. Teria sinal de realização na perda dos 113,22 mirando os 99,82 ou 93,58. O padrão de volume favorece a alta. O IFR sobrecomprado alerta realizações se perder 113,22.</t>
  </si>
  <si>
    <t>Btgteva Auvp</t>
  </si>
  <si>
    <t>AUVP11</t>
  </si>
  <si>
    <t>AUVP11 está em tendência de baixa pelas médias de 21 e 200 dias, mas começa a dar sinais de repiques de alta. Acima dos 119 teria sinal de repique altista mirando resistências nos 126,54 ou 134,1. Já uma perda dos 114,3 traria de volta o sinal de baixa projetando de 110,51 a 106,73.</t>
  </si>
  <si>
    <t>Etf Brad Bov</t>
  </si>
  <si>
    <t>BOVB11</t>
  </si>
  <si>
    <t>BOVB11 está em tendência de baixa pelas médias de 21 e 200 dias, mas começa a dar sinais de repiques de alta. Acima dos 177,42 teria sinal de repique altista mirando resistências nos 184,99 ou 194,9. Já uma perda dos 168,95 traria de volta o sinal de baixa projetando de 163,99 a 159,03.</t>
  </si>
  <si>
    <t>Etf BV Coin</t>
  </si>
  <si>
    <t>COIN11</t>
  </si>
  <si>
    <t>COIN11 apesar de estar em tendência de baixa no longo prazo pela média de 200 dias, no curto prazo está com sinal de recuperação favorecendo repiques de alta. Acima dos 44 pode seguir repique altista na direção resistências nos 48,55 ou 55,92. Caso perca os 43,12 teria sinal de baixa projetando de 36,63 a 34,35. O padrão de volume favorece a alta. O IFR sobrecomprado alerta realizações se perder 43,12.</t>
  </si>
  <si>
    <t>Fundo Buena Vista II Fundo de Índice</t>
  </si>
  <si>
    <t>QQQI11</t>
  </si>
  <si>
    <t>QQQI11 está em tendência de alta pelas médias de 21 e 200 dias, mas começa a dar sinal de possível realização. Abaixo dos 94,37 poderia realizar na direção dos suportes 88,33 ou 85,05. Caso supere os 97,25 retomaria sinal de alta com projeções nos 98,93 ou 105,48.</t>
  </si>
  <si>
    <t>Global X Copper Miners</t>
  </si>
  <si>
    <t>BCPX39</t>
  </si>
  <si>
    <t>BCPX39 está em tendência de alta pelas médias de 21 e 200 dias e vai mantendo sinal de força altista. Acima dos 49,49 pode buscar projeções nos 56,32 ou 67,38. Teria sinal de realização na perda dos 48,17 mirando os 38,43 ou 35,01. O padrão de volume favorece a alta. O IFR sobrecomprado alerta realizações se perder 48,17.</t>
  </si>
  <si>
    <t>Global X Silver Miners</t>
  </si>
  <si>
    <t>BSIL39</t>
  </si>
  <si>
    <t>BSIL39 está em tendência de alta pelas médias de 21 e 200 dias e vai mantendo sinal de força altista. Acima dos 52,38 pode buscar projeções nos 62,18 ou 78,05. Teria sinal de realização na perda dos 51 mirando os 36,51 ou 31,6. O padrão de volume favorece a alta. O IFR sobrecomprado alerta realizações se perder 51.</t>
  </si>
  <si>
    <t>Hashdex Btcn</t>
  </si>
  <si>
    <t>BITH11</t>
  </si>
  <si>
    <t>BITH11 está em tendência de alta pelas médias de 21 e 200 dias e vai mantendo sinal de força altista. Acima dos 92,14 pode buscar projeções nos 105,15 ou 126,21. Teria sinal de realização na perda dos 89,96 mirando os 71,08 ou 64,57. O padrão de volume favorece a alta. O IFR sobrecomprado alerta realizações se perder 89,96.</t>
  </si>
  <si>
    <t>Hashdex Eth</t>
  </si>
  <si>
    <t>ETHE11</t>
  </si>
  <si>
    <t>ETHE11 está em tendência de alta pelas médias de 21 e 200 dias e vai mantendo sinal de força altista. Acima dos 38,41 pode buscar projeções nos 45,54 ou 57,09. Teria sinal de realização na perda dos 36,46 mirando os 26,86 ou 23,29. O padrão de volume favorece a alta. O IFR sobrecomprado alerta realizações se perder 36,46.</t>
  </si>
  <si>
    <t>Hashdex Nci</t>
  </si>
  <si>
    <t>HASH11</t>
  </si>
  <si>
    <t>HASH11 apesar de estar em tendência de baixa no longo prazo pela média de 200 dias, no curto prazo está com sinal de recuperação favorecendo repiques de alta. Acima dos 53,1 pode seguir repique altista na direção resistências nos 60,57 ou 72,67. Caso perca os 51,79 teria sinal de baixa projetando de 41 a 37,26. O padrão de volume favorece a alta. O IFR sobrecomprado alerta realizações se perder 51,79.</t>
  </si>
  <si>
    <t>Investo Chip</t>
  </si>
  <si>
    <t>CHIP11</t>
  </si>
  <si>
    <t>CHIP11 apesar de estar em tendência de alta no longo prazo pela média de 200 dias, no curto prazo está em realização. Abaixo dos 34,23 pode seguir em baixa no curto prazo mirando suportes em 31,71 ou 29,66. Teria sinal de retomada altista fechando acima dos 35,49 mirando resistências em 38,33 ou 42,42.</t>
  </si>
  <si>
    <t>Investo Wrld</t>
  </si>
  <si>
    <t>WRLD11</t>
  </si>
  <si>
    <t>WRLD11 está em tendência de alta pelas médias de 21 e 200 dias, mas começa a dar sinal de possível realização. Abaixo dos 148,77 poderia realizar na direção dos suportes 140,64 ou 136,5. Caso supere os 150,46 retomaria sinal de alta com projeções nos 154,02 ou 162,28.</t>
  </si>
  <si>
    <t>Investoutil</t>
  </si>
  <si>
    <t>UTLL11</t>
  </si>
  <si>
    <t>UTLL11 está em tendência de baixa pelas médias de 21 e 200 dias, mas começa a dar sinais de repiques de alta. Acima dos 116,22 teria sinal de repique altista mirando resistências nos 125,86 ou 135,92. Já uma perda dos 112,5 traria de volta o sinal de baixa projetando de 109,58 a 104,54.</t>
  </si>
  <si>
    <t>Investovwra</t>
  </si>
  <si>
    <t>VWRA11</t>
  </si>
  <si>
    <t>VWRA11 está em tendência de alta pelas médias de 21 e 200 dias, mas começa a dar sinal de possível realização. Abaixo dos 113,99 poderia realizar na direção dos suportes 107,81 ou 104,68. Caso supere os 114,87 retomaria sinal de alta com projeções nos 117,91 ou 124,15.</t>
  </si>
  <si>
    <t>iShares 20 Year Treasury</t>
  </si>
  <si>
    <t>BTLT39</t>
  </si>
  <si>
    <t>BTLT39 apesar de estar em tendência de baixa no longo prazo pela média de 200 dias, no curto prazo está com sinal de recuperação favorecendo repiques de alta. Acima dos 28,42 pode seguir repique altista na direção resistências nos 28,88 ou 29,63. Caso perca os 28,3 teria sinal de baixa projetando de 27,66 a 27,28. O padrão de volume favorece a alta.</t>
  </si>
  <si>
    <t>iShares Bitcoin Trust</t>
  </si>
  <si>
    <t>IBIT39</t>
  </si>
  <si>
    <t>IBIT39 está em tendência de alta pelas médias de 21 e 200 dias e vai mantendo sinal de força altista. Acima dos 77,74 pode buscar projeções nos 88,82 ou 106,76. Teria sinal de realização na perda dos 75,9 mirando os 59,8 ou 54,25. O padrão de volume favorece a alta. O IFR sobrecomprado alerta realizações se perder 75,9.</t>
  </si>
  <si>
    <t>Ishares Bova Ci</t>
  </si>
  <si>
    <t>BOVA11</t>
  </si>
  <si>
    <t>BOVA11 está em tendência de baixa pelas médias de 21 e 200 dias, mas começa a dar sinais de repiques de alta. Acima dos 170,43 teria sinal de repique altista mirando resistências nos 177,75 ou 187,44. Já uma perda dos 166,49 traria de volta o sinal de baixa projetando de 162,07 a 157,22.</t>
  </si>
  <si>
    <t>iShares MSCI Acwi (All Country World Index)</t>
  </si>
  <si>
    <t>BACW39</t>
  </si>
  <si>
    <t>BACW39 está em tendência de alta pelas médias de 21 e 200 dias, mas começa a dar sinal de possível realização. Abaixo dos 82,42 poderia realizar na direção dos suportes 78,53 ou 76,52. Caso supere os 82,76 retomaria sinal de alta com projeções nos 85,03 ou 89,04.</t>
  </si>
  <si>
    <t>iShares MSCI Japan Index</t>
  </si>
  <si>
    <t>BEWJ39</t>
  </si>
  <si>
    <t>BEWJ39 apesar de estar em tendência de alta no longo prazo pela média de 200 dias, no curto prazo está em realização. Abaixo dos 60,79 pode seguir em baixa no curto prazo mirando suportes em 57,09 ou 54,78. Teria sinal de retomada altista fechando acima dos 61,21 mirando resistências em 64,56 ou 69,17.</t>
  </si>
  <si>
    <t>Ishares S&amp;P 500</t>
  </si>
  <si>
    <t>IVVB11</t>
  </si>
  <si>
    <t>IVVB11 está em tendência de alta pelas médias de 21 e 200 dias, mas começa a dar sinal de possível realização. Abaixo dos 444,09 poderia realizar na direção dos suportes 421,34 ou 408,93. Caso supere os 446,97 retomaria sinal de alta com projeções nos 461,49 ou 486,3.</t>
  </si>
  <si>
    <t>iShares Silver Trust</t>
  </si>
  <si>
    <t>BSLV39</t>
  </si>
  <si>
    <t>BSLV39 está em tendência de baixa pela média de 200 dias, a parece ter completado movimento de repique de alta de curto prazo e pode estar retomando o movimento baixista. Abaixo dos 105,9 pode seguir em queda na direção dos suportes 86,35 ou 79,44. Teria sinal de repique altista fechando acima dos 108,7 mirando resistências em 122,51 ou 144,86. O IFR sobrecomprado alerta realizações se perder 105,9.</t>
  </si>
  <si>
    <t>Ishares Smal Ci</t>
  </si>
  <si>
    <t>SMAL11</t>
  </si>
  <si>
    <t>SMAL11 está em tendência de baixa pelas médias de 21 e 200 dias, mas começa a dar sinais de repiques de alta. Acima dos 103,69 teria sinal de repique altista mirando resistências nos 110,2 ou 117,45. Já uma perda dos 101 traria de volta o sinal de baixa projetando de 98,46 a 94,83.</t>
  </si>
  <si>
    <t>It Now Gold</t>
  </si>
  <si>
    <t>GLDI11</t>
  </si>
  <si>
    <t>GLDI11 apesar de estar em tendência de baixa no longo prazo pela média de 200 dias, no curto prazo está com sinal de recuperação favorecendo repiques de alta. Acima dos 62,72 pode seguir repique altista na direção resistências nos 69,24 ou 79,8. Caso perca os 60,36 teria sinal de baixa projetando de 52,16 a 48,89. O padrão de volume favorece a alta. O IFR sobrecomprado alerta realizações se perder 60,36.</t>
  </si>
  <si>
    <t>It Now Ibov</t>
  </si>
  <si>
    <t>BOVV11</t>
  </si>
  <si>
    <t>BOVV11 está em tendência de baixa pelas médias de 21 e 200 dias, mas começa a dar sinais de repiques de alta. Acima dos 178,7 teria sinal de repique altista mirando resistências nos 186,27 ou 196,25. Já uma perda dos 174,79 traria de volta o sinal de baixa projetando de 170,12 a 165,12.</t>
  </si>
  <si>
    <t>It Now Idiv</t>
  </si>
  <si>
    <t>DIVO11</t>
  </si>
  <si>
    <t>DIVO11 está em tendência de baixa pelas médias de 21 e 200 dias, mas começa a dar sinais de repiques de alta. Acima dos 123,42 teria sinal de repique altista mirando resistências nos 131,44 ou 139,57. Já uma perda dos 120,9 traria de volta o sinal de baixa projetando de 118,28 a 114,21.</t>
  </si>
  <si>
    <t>It Now Ifnc Fundo de Indice</t>
  </si>
  <si>
    <t>FIND11</t>
  </si>
  <si>
    <t>FIND11 está em tendência de baixa pelas médias de 21 e 200 dias, mas começa a dar sinais de repiques de alta. Acima dos 169,56 teria sinal de repique altista mirando resistências nos 185,65 ou 200,84. Já uma perda dos 165,02 traria de volta o sinal de baixa projetando de 161,06 a 153,46.</t>
  </si>
  <si>
    <t>It Now Imat</t>
  </si>
  <si>
    <t>MATB11</t>
  </si>
  <si>
    <t>MATB11 está em tendência de alta pelas médias de 21 e 200 dias e vai mantendo sinal de força altista. Acima dos 64,24 pode buscar projeções nos 66,89 ou 71,18. Teria sinal de realização na perda dos 61,74 mirando os 59,95 ou 58,62.</t>
  </si>
  <si>
    <t>It Now SP BR</t>
  </si>
  <si>
    <t>SPXR11</t>
  </si>
  <si>
    <t>SPXR11 está em tendência de alta pelas médias de 21 e 200 dias, mas começa a dar sinal de possível realização. Abaixo dos 74,67 poderia realizar na direção dos suportes 71,16 ou 69,29. Caso supere os 75,37 retomaria sinal de alta com projeções nos 77,2 ou 80,93.</t>
  </si>
  <si>
    <t>It Now Spxi</t>
  </si>
  <si>
    <t>SPXI11</t>
  </si>
  <si>
    <t>SPXI11 está em tendência de alta pelas médias de 21 e 200 dias, mas começa a dar sinal de possível realização. Abaixo dos 53 poderia realizar na direção dos suportes 51,2 ou 49,69. Caso supere os 54,4 retomaria sinal de alta com projeções nos 56,08 ou 59,09.</t>
  </si>
  <si>
    <t>It Now Teck</t>
  </si>
  <si>
    <t>TECK11</t>
  </si>
  <si>
    <t>TECK11 está em tendência de alta pelas médias de 21 e 200 dias, mas começa a dar sinal de possível realização. Abaixo dos 120,94 poderia realizar na direção dos suportes 108,97 ou 103,14. Caso supere os 123 retomaria sinal de alta com projeções nos 127,83 ou 139,48.</t>
  </si>
  <si>
    <t>Nuibovhighbt</t>
  </si>
  <si>
    <t>HIGH11</t>
  </si>
  <si>
    <t>HIGH11 está em tendência de baixa pelas médias de 21 e 200 dias, mas começa a dar sinais de repiques de alta. Acima dos 76,65 teria sinal de repique altista mirando resistências nos 83,76 ou 91,43. Já uma perda dos 74,08 traria de volta o sinal de baixa projetando de 71,34 a 67,5.</t>
  </si>
  <si>
    <t>Pactual Ibov</t>
  </si>
  <si>
    <t>IBOB11</t>
  </si>
  <si>
    <t>IBOB11 está em tendência de baixa pelas médias de 21 e 200 dias, mas começa a dar sinais de repiques de alta. Acima dos 142,6 teria sinal de repique altista mirando resistências nos 148,47 ou 156,08. Já uma perda dos 139,61 traria de volta o sinal de baixa projetando de 136,15 a 132,34.</t>
  </si>
  <si>
    <t>Qr Bitcoin</t>
  </si>
  <si>
    <t>QBTC11</t>
  </si>
  <si>
    <t>QBTC11 está em tendência de alta pelas médias de 21 e 200 dias e vai mantendo sinal de força altista. Acima dos 24,65 pode buscar projeções nos 28,04 ou 33,54. Teria sinal de realização na perda dos 24 mirando os 19,15 ou 17,45. O padrão de volume favorece a alta. O IFR sobrecomprado alerta realizações se perder 24.</t>
  </si>
  <si>
    <t>Trd Spx Usd Ci</t>
  </si>
  <si>
    <t>SPXU11</t>
  </si>
  <si>
    <t>SPXU11 está em tendência de alta pelas médias de 21 e 200 dias, mas começa a dar sinal de possível realização. Abaixo dos 16,83 poderia realizar na direção dos suportes 15,98 ou 15,49. Caso supere os 17,06 retomaria sinal de alta com projeções nos 17,55 ou 18,52.</t>
  </si>
  <si>
    <t>Trend Acwi</t>
  </si>
  <si>
    <t>ACWI11</t>
  </si>
  <si>
    <t>ACWI11 está em tendência de alta pelas médias de 21 e 200 dias, mas começa a dar sinal de possível realização. Abaixo dos 17,36 poderia realizar na direção dos suportes 16,43 ou 15,96. Caso supere os 17,63 retomaria sinal de alta com projeções nos 17,94 ou 18,87.</t>
  </si>
  <si>
    <t>Trend Europa</t>
  </si>
  <si>
    <t>EURP11</t>
  </si>
  <si>
    <t>Trend Ibovx</t>
  </si>
  <si>
    <t>BOVX11</t>
  </si>
  <si>
    <t>BOVX11 está em tendência de baixa pelas médias de 21 e 200 dias, mas começa a dar sinais de repiques de alta. Acima dos 17,79 teria sinal de repique altista mirando resistências nos 18,55 ou 19,55. Já uma perda dos 17,41 traria de volta o sinal de baixa projetando de 16,92 a 16,41.</t>
  </si>
  <si>
    <t>Trend Nasdaq</t>
  </si>
  <si>
    <t>NASD11</t>
  </si>
  <si>
    <t>NASD11 apesar de estar em tendência de alta no longo prazo pela média de 200 dias, no curto prazo está em realização. Abaixo dos 20,71 pode seguir em baixa no curto prazo mirando suportes em 19,4 ou 18,59. Teria sinal de retomada altista fechando acima dos 21,1 mirando resistências em 21,99 ou 23,59.</t>
  </si>
  <si>
    <t>Trend Ouro</t>
  </si>
  <si>
    <t>GOLD11</t>
  </si>
  <si>
    <t>GOLD11 está em tendência de alta pelas médias de 21 e 200 dias e vai mantendo sinal de força altista. Acima dos 25,19 pode buscar projeções nos 27,66 ou 31,66. Teria sinal de realização na perda dos 24,76 mirando os 21,19 ou 19,95. O padrão de volume favorece a alta. O IFR sobrecomprado alerta realizações se perder 24,76.</t>
  </si>
  <si>
    <t>Trend Ouro H</t>
  </si>
  <si>
    <t>GOLX11</t>
  </si>
  <si>
    <t>GOLX11 apesar de estar em tendência de baixa no longo prazo pela média de 200 dias, no curto prazo está com sinal de recuperação favorecendo repiques de alta. Acima dos 56 pode seguir repique altista na direção resistências nos 61,56 ou 70,56. Caso perca os 54,01 teria sinal de baixa projetando de 47 a 44,21. O padrão de volume favorece a alta. O IFR sobrecomprado alerta realizações se perder 54,01.</t>
  </si>
  <si>
    <t>Trend SP Brl</t>
  </si>
  <si>
    <t>SPXH11</t>
  </si>
  <si>
    <t>SPXH11 está em tendência de baixa pela média de 200 dias, a parece ter completado movimento de repique de alta de curto prazo e pode estar retomando o movimento baixista. Abaixo dos 55,12 pode seguir em queda na direção dos suportes 48,99 ou 42,87. Teria sinal de repique altista fechando acima dos 59,19 mirando resistências em 74,94 ou 87,18.</t>
  </si>
  <si>
    <t>Trend Us Tec</t>
  </si>
  <si>
    <t>UTEC11</t>
  </si>
  <si>
    <t>UTEC11 apesar de estar em tendência de alta no longo prazo pela média de 200 dias, no curto prazo está em realização. Abaixo dos 28,35 pode seguir em baixa no curto prazo mirando suportes em 26,08 ou 24,68. Teria sinal de retomada altista fechando acima dos 28,9 mirando resistências em 30,59 ou 33,37.</t>
  </si>
  <si>
    <t>Vaneck Gold Miners ETF</t>
  </si>
  <si>
    <t>GDXB39</t>
  </si>
  <si>
    <t>GDXB39 está em tendência de alta pelas médias de 21 e 200 dias e vai mantendo sinal de força altista. Acima dos 179,18 pode buscar projeções nos 213,29 ou 268,49. Teria sinal de realização na perda dos 175,35 mirando os 123,98 ou 106,92. O padrão de volume favorece a alta. O IFR sobrecomprado alerta realizações se perder 175,35.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</si>
</sst>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2" zoomScaleNormal="100" workbookViewId="0">
      <selection activeCell="C17" sqref="C17:R300"/>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121</v>
      </c>
      <c r="X3" s="50">
        <f>X7-X10</f>
        <v>116</v>
      </c>
      <c r="Y3" s="51">
        <f>W3/(X3+W3)</f>
        <v>0.51054852320675104</v>
      </c>
      <c r="Z3" s="35" t="s">
        <v>11</v>
      </c>
    </row>
    <row r="4" spans="2:28" ht="15" customHeight="1" x14ac:dyDescent="0.25">
      <c r="B4" s="3"/>
      <c r="C4" s="26"/>
      <c r="D4" s="27"/>
      <c r="E4" s="27"/>
      <c r="F4" s="27"/>
      <c r="G4" s="27"/>
      <c r="H4" s="27"/>
      <c r="I4" s="27"/>
      <c r="J4" s="27"/>
      <c r="K4" s="27"/>
      <c r="L4" s="27"/>
      <c r="M4" s="27"/>
      <c r="N4" s="27"/>
      <c r="O4" s="28"/>
      <c r="P4" s="53"/>
      <c r="Q4" s="27"/>
      <c r="R4" s="29"/>
      <c r="S4" s="20"/>
      <c r="Y4" s="52">
        <f>U10</f>
        <v>0.58139534883720934</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146</v>
      </c>
      <c r="X7" s="33">
        <f>COUNTIF($Q$17:$Q$352,"Baixa")</f>
        <v>134</v>
      </c>
      <c r="Y7" s="33"/>
      <c r="Z7" s="33">
        <f>W7+X7</f>
        <v>280</v>
      </c>
    </row>
    <row r="8" spans="2:28" ht="15" customHeight="1" x14ac:dyDescent="0.25">
      <c r="B8" s="3"/>
      <c r="C8" s="26"/>
      <c r="D8" s="27"/>
      <c r="E8" s="27"/>
      <c r="F8" s="27"/>
      <c r="G8" s="27"/>
      <c r="H8" s="27"/>
      <c r="I8" s="27"/>
      <c r="J8" s="27"/>
      <c r="K8" s="27"/>
      <c r="L8" s="27"/>
      <c r="M8" s="27"/>
      <c r="N8" s="27"/>
      <c r="O8" s="28"/>
      <c r="P8" s="53"/>
      <c r="Q8" s="27"/>
      <c r="R8" s="29"/>
      <c r="S8" s="20"/>
      <c r="W8" s="34">
        <f>W7/Z7</f>
        <v>0.52142857142857146</v>
      </c>
      <c r="X8" s="34">
        <f>X7/Z7</f>
        <v>0.47857142857142859</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43</v>
      </c>
      <c r="V9" s="49" t="s">
        <v>14</v>
      </c>
      <c r="W9" s="45">
        <f>SUMIF(D17:D352,"=*34*",E17:E352)/U9</f>
        <v>5.3953488372093021</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0.58139534883720934</v>
      </c>
      <c r="V10" s="44" t="s">
        <v>9</v>
      </c>
      <c r="W10" s="47">
        <f>COUNTIFS(D17:D352,"=*34*",Q17:Q352,"Alta")</f>
        <v>25</v>
      </c>
      <c r="X10" s="48">
        <f>U9-W10</f>
        <v>18</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24</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t="s">
        <v>23</v>
      </c>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46259</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mas começa a dar sinal de possível realização. Abaixo dos 18,46 poderia realizar na direção dos suportes 14,81 ou 13,32. Caso supere os 19,61 retomaria sinal de alta com projeções nos 22,57 ou 27,37.</v>
      </c>
    </row>
    <row r="17" spans="2:260" s="12" customFormat="1" ht="65.099999999999994" customHeight="1" x14ac:dyDescent="0.25">
      <c r="B17" s="3"/>
      <c r="C17" s="9" t="s">
        <v>25</v>
      </c>
      <c r="D17" s="16" t="s">
        <v>26</v>
      </c>
      <c r="E17" s="16">
        <v>0</v>
      </c>
      <c r="F17" s="15">
        <v>11.04</v>
      </c>
      <c r="G17" s="15">
        <v>8.61</v>
      </c>
      <c r="H17" s="15">
        <v>6.19</v>
      </c>
      <c r="I17" s="14"/>
      <c r="J17" s="15">
        <v>11.33</v>
      </c>
      <c r="K17" s="15">
        <v>16.170000000000002</v>
      </c>
      <c r="L17" s="15">
        <v>24.01</v>
      </c>
      <c r="M17" s="54"/>
      <c r="N17" s="15">
        <v>42.997158349000003</v>
      </c>
      <c r="O17" s="15">
        <v>35.325272667</v>
      </c>
      <c r="P17" s="15" t="s">
        <v>27</v>
      </c>
      <c r="Q17" s="16" t="s">
        <v>27</v>
      </c>
      <c r="R17" s="37" t="s">
        <v>28</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29</v>
      </c>
      <c r="D18" s="17" t="s">
        <v>30</v>
      </c>
      <c r="E18" s="17">
        <v>0</v>
      </c>
      <c r="F18" s="14">
        <v>22.47</v>
      </c>
      <c r="G18" s="14">
        <v>21.56</v>
      </c>
      <c r="H18" s="14">
        <v>20.65</v>
      </c>
      <c r="I18" s="14"/>
      <c r="J18" s="14">
        <v>22.95</v>
      </c>
      <c r="K18" s="14">
        <v>24.76</v>
      </c>
      <c r="L18" s="14">
        <v>27.71</v>
      </c>
      <c r="M18" s="54"/>
      <c r="N18" s="14">
        <v>43.347803392000003</v>
      </c>
      <c r="O18" s="31">
        <v>10.54053319</v>
      </c>
      <c r="P18" s="31" t="s">
        <v>27</v>
      </c>
      <c r="Q18" s="17" t="s">
        <v>27</v>
      </c>
      <c r="R18" s="38" t="s">
        <v>31</v>
      </c>
      <c r="S18" s="10"/>
      <c r="T18" s="11"/>
      <c r="U18" s="11"/>
      <c r="V18" s="11"/>
      <c r="W18" s="36">
        <f>SUM(E17:E352)/X18</f>
        <v>4.640845070422535</v>
      </c>
      <c r="X18" s="11">
        <f>COUNT(E17:E352)</f>
        <v>284</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32</v>
      </c>
      <c r="D19" s="16" t="s">
        <v>33</v>
      </c>
      <c r="E19" s="16">
        <v>3</v>
      </c>
      <c r="F19" s="15">
        <v>290.41000000000003</v>
      </c>
      <c r="G19" s="15">
        <v>228.58</v>
      </c>
      <c r="H19" s="15">
        <v>166.76</v>
      </c>
      <c r="I19" s="14"/>
      <c r="J19" s="15">
        <v>306.5</v>
      </c>
      <c r="K19" s="15">
        <v>430.14</v>
      </c>
      <c r="L19" s="15">
        <v>630.21</v>
      </c>
      <c r="M19" s="54"/>
      <c r="N19" s="15">
        <v>38.376904172000003</v>
      </c>
      <c r="O19" s="15">
        <v>21.893403288000002</v>
      </c>
      <c r="P19" s="15" t="s">
        <v>34</v>
      </c>
      <c r="Q19" s="16" t="s">
        <v>27</v>
      </c>
      <c r="R19" s="37" t="s">
        <v>35</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36</v>
      </c>
      <c r="D20" s="17" t="s">
        <v>37</v>
      </c>
      <c r="E20" s="17">
        <v>0</v>
      </c>
      <c r="F20" s="14">
        <v>21.47</v>
      </c>
      <c r="G20" s="14">
        <v>18.670000000000002</v>
      </c>
      <c r="H20" s="14">
        <v>15.87</v>
      </c>
      <c r="I20" s="14"/>
      <c r="J20" s="14">
        <v>22.13</v>
      </c>
      <c r="K20" s="14">
        <v>27.72</v>
      </c>
      <c r="L20" s="14">
        <v>36.78</v>
      </c>
      <c r="M20" s="54"/>
      <c r="N20" s="14">
        <v>37.960334742000001</v>
      </c>
      <c r="O20" s="31">
        <v>10.4959509</v>
      </c>
      <c r="P20" s="31" t="s">
        <v>27</v>
      </c>
      <c r="Q20" s="17" t="s">
        <v>27</v>
      </c>
      <c r="R20" s="38" t="s">
        <v>38</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39</v>
      </c>
      <c r="D21" s="16" t="s">
        <v>40</v>
      </c>
      <c r="E21" s="16">
        <v>3</v>
      </c>
      <c r="F21" s="15">
        <v>25.38</v>
      </c>
      <c r="G21" s="15">
        <v>23.26</v>
      </c>
      <c r="H21" s="15">
        <v>21.14</v>
      </c>
      <c r="I21" s="14"/>
      <c r="J21" s="15">
        <v>26.14</v>
      </c>
      <c r="K21" s="15">
        <v>30.37</v>
      </c>
      <c r="L21" s="15">
        <v>37.229999999999997</v>
      </c>
      <c r="M21" s="54"/>
      <c r="N21" s="15">
        <v>51.554871548999998</v>
      </c>
      <c r="O21" s="15">
        <v>106.15945961</v>
      </c>
      <c r="P21" s="15" t="s">
        <v>27</v>
      </c>
      <c r="Q21" s="16" t="s">
        <v>27</v>
      </c>
      <c r="R21" s="37" t="s">
        <v>41</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42</v>
      </c>
      <c r="D22" s="17" t="s">
        <v>43</v>
      </c>
      <c r="E22" s="17">
        <v>7</v>
      </c>
      <c r="F22" s="14">
        <v>12.58</v>
      </c>
      <c r="G22" s="14">
        <v>11.58</v>
      </c>
      <c r="H22" s="14">
        <v>10.58</v>
      </c>
      <c r="I22" s="14"/>
      <c r="J22" s="14">
        <v>14.03</v>
      </c>
      <c r="K22" s="14">
        <v>16.02</v>
      </c>
      <c r="L22" s="14">
        <v>19.25</v>
      </c>
      <c r="M22" s="54"/>
      <c r="N22" s="14">
        <v>53.104695497000002</v>
      </c>
      <c r="O22" s="31">
        <v>20.216107476000001</v>
      </c>
      <c r="P22" s="31" t="s">
        <v>34</v>
      </c>
      <c r="Q22" s="17" t="s">
        <v>34</v>
      </c>
      <c r="R22" s="38" t="s">
        <v>44</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45</v>
      </c>
      <c r="D23" s="16" t="s">
        <v>46</v>
      </c>
      <c r="E23" s="16">
        <v>5</v>
      </c>
      <c r="F23" s="15">
        <v>147.22</v>
      </c>
      <c r="G23" s="15">
        <v>135.72999999999999</v>
      </c>
      <c r="H23" s="15">
        <v>124.24</v>
      </c>
      <c r="I23" s="14"/>
      <c r="J23" s="15">
        <v>150.77000000000001</v>
      </c>
      <c r="K23" s="15">
        <v>173.74</v>
      </c>
      <c r="L23" s="15">
        <v>210.92</v>
      </c>
      <c r="M23" s="54"/>
      <c r="N23" s="15">
        <v>50.133836332999998</v>
      </c>
      <c r="O23" s="15">
        <v>38.076538876999997</v>
      </c>
      <c r="P23" s="15" t="s">
        <v>34</v>
      </c>
      <c r="Q23" s="16" t="s">
        <v>27</v>
      </c>
      <c r="R23" s="37" t="s">
        <v>47</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48</v>
      </c>
      <c r="D24" s="17" t="s">
        <v>49</v>
      </c>
      <c r="E24" s="17">
        <v>4</v>
      </c>
      <c r="F24" s="14">
        <v>31.72</v>
      </c>
      <c r="G24" s="14">
        <v>30.1</v>
      </c>
      <c r="H24" s="14">
        <v>28.49</v>
      </c>
      <c r="I24" s="14"/>
      <c r="J24" s="14">
        <v>35.81</v>
      </c>
      <c r="K24" s="14">
        <v>39.03</v>
      </c>
      <c r="L24" s="14">
        <v>44.25</v>
      </c>
      <c r="M24" s="54"/>
      <c r="N24" s="14">
        <v>54.013784825999998</v>
      </c>
      <c r="O24" s="31">
        <v>34.794268285999998</v>
      </c>
      <c r="P24" s="31" t="s">
        <v>27</v>
      </c>
      <c r="Q24" s="17" t="s">
        <v>34</v>
      </c>
      <c r="R24" s="38" t="s">
        <v>50</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51</v>
      </c>
      <c r="D25" s="16" t="s">
        <v>52</v>
      </c>
      <c r="E25" s="16">
        <v>8</v>
      </c>
      <c r="F25" s="15">
        <v>66.510000000000005</v>
      </c>
      <c r="G25" s="15">
        <v>61.92</v>
      </c>
      <c r="H25" s="15">
        <v>57.33</v>
      </c>
      <c r="I25" s="14"/>
      <c r="J25" s="15">
        <v>72.849999999999994</v>
      </c>
      <c r="K25" s="15">
        <v>82.02</v>
      </c>
      <c r="L25" s="15">
        <v>96.86</v>
      </c>
      <c r="M25" s="54"/>
      <c r="N25" s="15">
        <v>51.344471325999997</v>
      </c>
      <c r="O25" s="15">
        <v>58.86670015</v>
      </c>
      <c r="P25" s="15" t="s">
        <v>34</v>
      </c>
      <c r="Q25" s="16" t="s">
        <v>34</v>
      </c>
      <c r="R25" s="37" t="s">
        <v>53</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54</v>
      </c>
      <c r="D26" s="17" t="s">
        <v>55</v>
      </c>
      <c r="E26" s="17">
        <v>6</v>
      </c>
      <c r="F26" s="14">
        <v>14.95</v>
      </c>
      <c r="G26" s="14">
        <v>14.11</v>
      </c>
      <c r="H26" s="14">
        <v>13.27</v>
      </c>
      <c r="I26" s="14"/>
      <c r="J26" s="14">
        <v>15.37</v>
      </c>
      <c r="K26" s="14">
        <v>17.04</v>
      </c>
      <c r="L26" s="14">
        <v>19.75</v>
      </c>
      <c r="M26" s="54"/>
      <c r="N26" s="14">
        <v>53.479839736000002</v>
      </c>
      <c r="O26" s="31">
        <v>494.05309081000001</v>
      </c>
      <c r="P26" s="31" t="s">
        <v>34</v>
      </c>
      <c r="Q26" s="17" t="s">
        <v>27</v>
      </c>
      <c r="R26" s="38" t="s">
        <v>56</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57</v>
      </c>
      <c r="D27" s="16" t="s">
        <v>58</v>
      </c>
      <c r="E27" s="16">
        <v>4</v>
      </c>
      <c r="F27" s="15">
        <v>4.49</v>
      </c>
      <c r="G27" s="15">
        <v>3.35</v>
      </c>
      <c r="H27" s="15">
        <v>2.2200000000000002</v>
      </c>
      <c r="I27" s="14"/>
      <c r="J27" s="15">
        <v>7.03</v>
      </c>
      <c r="K27" s="15">
        <v>9.2899999999999991</v>
      </c>
      <c r="L27" s="15">
        <v>12.95</v>
      </c>
      <c r="M27" s="54"/>
      <c r="N27" s="15">
        <v>67.678422060000003</v>
      </c>
      <c r="O27" s="15">
        <v>6.0748419523999999</v>
      </c>
      <c r="P27" s="15" t="s">
        <v>27</v>
      </c>
      <c r="Q27" s="16" t="s">
        <v>34</v>
      </c>
      <c r="R27" s="37" t="s">
        <v>59</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60</v>
      </c>
      <c r="D28" s="17" t="s">
        <v>61</v>
      </c>
      <c r="E28" s="17">
        <v>7</v>
      </c>
      <c r="F28" s="14">
        <v>2.36</v>
      </c>
      <c r="G28" s="14">
        <v>1.57</v>
      </c>
      <c r="H28" s="14">
        <v>0.79</v>
      </c>
      <c r="I28" s="14"/>
      <c r="J28" s="14">
        <v>4.4400000000000004</v>
      </c>
      <c r="K28" s="14">
        <v>6</v>
      </c>
      <c r="L28" s="14">
        <v>8.52</v>
      </c>
      <c r="M28" s="54"/>
      <c r="N28" s="14">
        <v>70.132087444000007</v>
      </c>
      <c r="O28" s="31">
        <v>20.156830143000001</v>
      </c>
      <c r="P28" s="31" t="s">
        <v>27</v>
      </c>
      <c r="Q28" s="17" t="s">
        <v>34</v>
      </c>
      <c r="R28" s="38" t="s">
        <v>62</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63</v>
      </c>
      <c r="D29" s="16" t="s">
        <v>64</v>
      </c>
      <c r="E29" s="16">
        <v>5</v>
      </c>
      <c r="F29" s="15">
        <v>79.7</v>
      </c>
      <c r="G29" s="15">
        <v>72.84</v>
      </c>
      <c r="H29" s="15">
        <v>65.98</v>
      </c>
      <c r="I29" s="14"/>
      <c r="J29" s="15">
        <v>80.66</v>
      </c>
      <c r="K29" s="15">
        <v>94.37</v>
      </c>
      <c r="L29" s="15">
        <v>116.57</v>
      </c>
      <c r="M29" s="54"/>
      <c r="N29" s="15">
        <v>50.214496996999998</v>
      </c>
      <c r="O29" s="15">
        <v>28.430826445999998</v>
      </c>
      <c r="P29" s="15" t="s">
        <v>34</v>
      </c>
      <c r="Q29" s="16" t="s">
        <v>27</v>
      </c>
      <c r="R29" s="37" t="s">
        <v>65</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66</v>
      </c>
      <c r="D30" s="17" t="s">
        <v>67</v>
      </c>
      <c r="E30" s="17">
        <v>3</v>
      </c>
      <c r="F30" s="14">
        <v>239.03</v>
      </c>
      <c r="G30" s="14">
        <v>205.91</v>
      </c>
      <c r="H30" s="14">
        <v>172.79</v>
      </c>
      <c r="I30" s="14"/>
      <c r="J30" s="14">
        <v>243.1</v>
      </c>
      <c r="K30" s="14">
        <v>309.33</v>
      </c>
      <c r="L30" s="14">
        <v>416.51</v>
      </c>
      <c r="M30" s="54"/>
      <c r="N30" s="14">
        <v>46.774847195</v>
      </c>
      <c r="O30" s="31">
        <v>1.2040573762</v>
      </c>
      <c r="P30" s="31" t="s">
        <v>34</v>
      </c>
      <c r="Q30" s="17" t="s">
        <v>27</v>
      </c>
      <c r="R30" s="38" t="s">
        <v>68</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69</v>
      </c>
      <c r="D31" s="16" t="s">
        <v>70</v>
      </c>
      <c r="E31" s="16">
        <v>7</v>
      </c>
      <c r="F31" s="15">
        <v>3.27</v>
      </c>
      <c r="G31" s="15">
        <v>2.29</v>
      </c>
      <c r="H31" s="15">
        <v>1.31</v>
      </c>
      <c r="I31" s="14"/>
      <c r="J31" s="15">
        <v>5.82</v>
      </c>
      <c r="K31" s="15">
        <v>7.77</v>
      </c>
      <c r="L31" s="15">
        <v>10.93</v>
      </c>
      <c r="M31" s="54"/>
      <c r="N31" s="15">
        <v>62.197823919000001</v>
      </c>
      <c r="O31" s="15">
        <v>3.6817748095000002</v>
      </c>
      <c r="P31" s="15" t="s">
        <v>27</v>
      </c>
      <c r="Q31" s="16" t="s">
        <v>34</v>
      </c>
      <c r="R31" s="37" t="s">
        <v>71</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72</v>
      </c>
      <c r="D32" s="17" t="s">
        <v>73</v>
      </c>
      <c r="E32" s="17">
        <v>6</v>
      </c>
      <c r="F32" s="14">
        <v>162</v>
      </c>
      <c r="G32" s="14">
        <v>141.44</v>
      </c>
      <c r="H32" s="14">
        <v>120.88</v>
      </c>
      <c r="I32" s="14"/>
      <c r="J32" s="14">
        <v>190.3</v>
      </c>
      <c r="K32" s="14">
        <v>231.41</v>
      </c>
      <c r="L32" s="14">
        <v>297.94</v>
      </c>
      <c r="M32" s="54"/>
      <c r="N32" s="14">
        <v>46.518207185999998</v>
      </c>
      <c r="O32" s="31">
        <v>4.5365039371</v>
      </c>
      <c r="P32" s="31" t="s">
        <v>34</v>
      </c>
      <c r="Q32" s="17" t="s">
        <v>34</v>
      </c>
      <c r="R32" s="38" t="s">
        <v>74</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75</v>
      </c>
      <c r="D33" s="16" t="s">
        <v>76</v>
      </c>
      <c r="E33" s="16">
        <v>4</v>
      </c>
      <c r="F33" s="15">
        <v>8.2100000000000009</v>
      </c>
      <c r="G33" s="15">
        <v>7.5</v>
      </c>
      <c r="H33" s="15">
        <v>6.8</v>
      </c>
      <c r="I33" s="14"/>
      <c r="J33" s="15">
        <v>9.86</v>
      </c>
      <c r="K33" s="15">
        <v>11.26</v>
      </c>
      <c r="L33" s="15">
        <v>13.53</v>
      </c>
      <c r="M33" s="54"/>
      <c r="N33" s="15">
        <v>54.270564876999998</v>
      </c>
      <c r="O33" s="15">
        <v>72.703459285999998</v>
      </c>
      <c r="P33" s="15" t="s">
        <v>27</v>
      </c>
      <c r="Q33" s="16" t="s">
        <v>34</v>
      </c>
      <c r="R33" s="37" t="s">
        <v>77</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78</v>
      </c>
      <c r="D34" s="17" t="s">
        <v>79</v>
      </c>
      <c r="E34" s="17">
        <v>10</v>
      </c>
      <c r="F34" s="14">
        <v>146.91</v>
      </c>
      <c r="G34" s="14">
        <v>120.69</v>
      </c>
      <c r="H34" s="14">
        <v>94.48</v>
      </c>
      <c r="I34" s="14"/>
      <c r="J34" s="14">
        <v>166.61</v>
      </c>
      <c r="K34" s="14">
        <v>219.03</v>
      </c>
      <c r="L34" s="14">
        <v>303.86</v>
      </c>
      <c r="M34" s="54"/>
      <c r="N34" s="14">
        <v>80.870333217999999</v>
      </c>
      <c r="O34" s="31">
        <v>119.36136239</v>
      </c>
      <c r="P34" s="31" t="s">
        <v>34</v>
      </c>
      <c r="Q34" s="17" t="s">
        <v>34</v>
      </c>
      <c r="R34" s="38" t="s">
        <v>80</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81</v>
      </c>
      <c r="D35" s="16" t="s">
        <v>82</v>
      </c>
      <c r="E35" s="16">
        <v>2</v>
      </c>
      <c r="F35" s="15">
        <v>10.08</v>
      </c>
      <c r="G35" s="15">
        <v>8.64</v>
      </c>
      <c r="H35" s="15">
        <v>7.21</v>
      </c>
      <c r="I35" s="14"/>
      <c r="J35" s="15">
        <v>10.34</v>
      </c>
      <c r="K35" s="15">
        <v>13.2</v>
      </c>
      <c r="L35" s="15">
        <v>17.829999999999998</v>
      </c>
      <c r="M35" s="54"/>
      <c r="N35" s="15">
        <v>36.07548817</v>
      </c>
      <c r="O35" s="15">
        <v>35.454689666999997</v>
      </c>
      <c r="P35" s="15" t="s">
        <v>27</v>
      </c>
      <c r="Q35" s="16" t="s">
        <v>27</v>
      </c>
      <c r="R35" s="37" t="s">
        <v>83</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84</v>
      </c>
      <c r="D36" s="17" t="s">
        <v>85</v>
      </c>
      <c r="E36" s="17">
        <v>6</v>
      </c>
      <c r="F36" s="14">
        <v>51</v>
      </c>
      <c r="G36" s="14">
        <v>46.16</v>
      </c>
      <c r="H36" s="14">
        <v>41.32</v>
      </c>
      <c r="I36" s="14"/>
      <c r="J36" s="14">
        <v>64.3</v>
      </c>
      <c r="K36" s="14">
        <v>73.97</v>
      </c>
      <c r="L36" s="14">
        <v>89.63</v>
      </c>
      <c r="M36" s="54"/>
      <c r="N36" s="14">
        <v>61.512057267000003</v>
      </c>
      <c r="O36" s="31">
        <v>672.29940757000008</v>
      </c>
      <c r="P36" s="31" t="s">
        <v>27</v>
      </c>
      <c r="Q36" s="17" t="s">
        <v>34</v>
      </c>
      <c r="R36" s="38" t="s">
        <v>86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84</v>
      </c>
      <c r="D37" s="16" t="s">
        <v>87</v>
      </c>
      <c r="E37" s="16">
        <v>6</v>
      </c>
      <c r="F37" s="15">
        <v>50.54</v>
      </c>
      <c r="G37" s="15">
        <v>46.4</v>
      </c>
      <c r="H37" s="15">
        <v>42.27</v>
      </c>
      <c r="I37" s="14"/>
      <c r="J37" s="15">
        <v>61.39</v>
      </c>
      <c r="K37" s="15">
        <v>69.650000000000006</v>
      </c>
      <c r="L37" s="15">
        <v>83.03</v>
      </c>
      <c r="M37" s="54"/>
      <c r="N37" s="15">
        <v>59.846292280999997</v>
      </c>
      <c r="O37" s="15">
        <v>111.37884547</v>
      </c>
      <c r="P37" s="15" t="s">
        <v>27</v>
      </c>
      <c r="Q37" s="16" t="s">
        <v>34</v>
      </c>
      <c r="R37" s="37" t="s">
        <v>88</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89</v>
      </c>
      <c r="D38" s="17" t="s">
        <v>90</v>
      </c>
      <c r="E38" s="17">
        <v>10</v>
      </c>
      <c r="F38" s="14">
        <v>8.2799999999999994</v>
      </c>
      <c r="G38" s="14">
        <v>5.49</v>
      </c>
      <c r="H38" s="14">
        <v>2.71</v>
      </c>
      <c r="I38" s="14"/>
      <c r="J38" s="14">
        <v>10.24</v>
      </c>
      <c r="K38" s="14">
        <v>15.8</v>
      </c>
      <c r="L38" s="14">
        <v>24.81</v>
      </c>
      <c r="M38" s="54"/>
      <c r="N38" s="14">
        <v>87.086174051</v>
      </c>
      <c r="O38" s="31">
        <v>7.0118511429000003</v>
      </c>
      <c r="P38" s="31" t="s">
        <v>34</v>
      </c>
      <c r="Q38" s="17" t="s">
        <v>34</v>
      </c>
      <c r="R38" s="38" t="s">
        <v>91</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89</v>
      </c>
      <c r="D39" s="16" t="s">
        <v>92</v>
      </c>
      <c r="E39" s="16">
        <v>1</v>
      </c>
      <c r="F39" s="15">
        <v>1.66</v>
      </c>
      <c r="G39" s="15">
        <v>1.02</v>
      </c>
      <c r="H39" s="15">
        <v>0.39</v>
      </c>
      <c r="I39" s="14"/>
      <c r="J39" s="15">
        <v>1.94</v>
      </c>
      <c r="K39" s="15">
        <v>3.2</v>
      </c>
      <c r="L39" s="15">
        <v>5.25</v>
      </c>
      <c r="M39" s="54"/>
      <c r="N39" s="15">
        <v>54.166687918999997</v>
      </c>
      <c r="O39" s="15">
        <v>10.845835761</v>
      </c>
      <c r="P39" s="15" t="s">
        <v>27</v>
      </c>
      <c r="Q39" s="16" t="s">
        <v>27</v>
      </c>
      <c r="R39" s="37" t="s">
        <v>93</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94</v>
      </c>
      <c r="D40" s="17" t="s">
        <v>95</v>
      </c>
      <c r="E40" s="17">
        <v>7</v>
      </c>
      <c r="F40" s="14">
        <v>1.46</v>
      </c>
      <c r="G40" s="14">
        <v>0.56999999999999995</v>
      </c>
      <c r="H40" s="14">
        <v>-0.3</v>
      </c>
      <c r="I40" s="14"/>
      <c r="J40" s="14">
        <v>3.9</v>
      </c>
      <c r="K40" s="14">
        <v>5.66</v>
      </c>
      <c r="L40" s="14">
        <v>8.51</v>
      </c>
      <c r="M40" s="54"/>
      <c r="N40" s="14">
        <v>59.502253336999999</v>
      </c>
      <c r="O40" s="31">
        <v>2.0796991429</v>
      </c>
      <c r="P40" s="31" t="s">
        <v>27</v>
      </c>
      <c r="Q40" s="17" t="s">
        <v>34</v>
      </c>
      <c r="R40" s="38" t="s">
        <v>96</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97</v>
      </c>
      <c r="D41" s="16" t="s">
        <v>98</v>
      </c>
      <c r="E41" s="16">
        <v>0</v>
      </c>
      <c r="F41" s="15">
        <v>19.010000000000002</v>
      </c>
      <c r="G41" s="15">
        <v>8.3699999999999992</v>
      </c>
      <c r="H41" s="15">
        <v>-2.25</v>
      </c>
      <c r="I41" s="14"/>
      <c r="J41" s="15">
        <v>19.38</v>
      </c>
      <c r="K41" s="15">
        <v>40.64</v>
      </c>
      <c r="L41" s="15">
        <v>75.040000000000006</v>
      </c>
      <c r="M41" s="54"/>
      <c r="N41" s="15">
        <v>21.283348952000001</v>
      </c>
      <c r="O41" s="15">
        <v>2.8231499524000001</v>
      </c>
      <c r="P41" s="15" t="s">
        <v>27</v>
      </c>
      <c r="Q41" s="16" t="s">
        <v>27</v>
      </c>
      <c r="R41" s="37" t="s">
        <v>99</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100</v>
      </c>
      <c r="D42" s="17" t="s">
        <v>101</v>
      </c>
      <c r="E42" s="17">
        <v>0</v>
      </c>
      <c r="F42" s="14">
        <v>14.46</v>
      </c>
      <c r="G42" s="14">
        <v>11.68</v>
      </c>
      <c r="H42" s="14">
        <v>8.91</v>
      </c>
      <c r="I42" s="14"/>
      <c r="J42" s="14">
        <v>15.16</v>
      </c>
      <c r="K42" s="14">
        <v>20.7</v>
      </c>
      <c r="L42" s="14">
        <v>29.68</v>
      </c>
      <c r="M42" s="54"/>
      <c r="N42" s="14">
        <v>29.301431734000001</v>
      </c>
      <c r="O42" s="31">
        <v>44.473725094999999</v>
      </c>
      <c r="P42" s="31" t="s">
        <v>27</v>
      </c>
      <c r="Q42" s="17" t="s">
        <v>27</v>
      </c>
      <c r="R42" s="38" t="s">
        <v>102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103</v>
      </c>
      <c r="D43" s="16" t="s">
        <v>104</v>
      </c>
      <c r="E43" s="16">
        <v>6</v>
      </c>
      <c r="F43" s="15">
        <v>14.84</v>
      </c>
      <c r="G43" s="15">
        <v>13.32</v>
      </c>
      <c r="H43" s="15">
        <v>11.8</v>
      </c>
      <c r="I43" s="14"/>
      <c r="J43" s="15">
        <v>18.899999999999999</v>
      </c>
      <c r="K43" s="15">
        <v>21.93</v>
      </c>
      <c r="L43" s="15">
        <v>26.83</v>
      </c>
      <c r="M43" s="54"/>
      <c r="N43" s="15">
        <v>62.486075878999998</v>
      </c>
      <c r="O43" s="15">
        <v>521.83418452000001</v>
      </c>
      <c r="P43" s="15" t="s">
        <v>27</v>
      </c>
      <c r="Q43" s="16" t="s">
        <v>34</v>
      </c>
      <c r="R43" s="37" t="s">
        <v>105</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106</v>
      </c>
      <c r="D44" s="17" t="s">
        <v>107</v>
      </c>
      <c r="E44" s="17">
        <v>6</v>
      </c>
      <c r="F44" s="14">
        <v>4.91</v>
      </c>
      <c r="G44" s="14">
        <v>4.67</v>
      </c>
      <c r="H44" s="14">
        <v>4.4400000000000004</v>
      </c>
      <c r="I44" s="14"/>
      <c r="J44" s="14">
        <v>5.0999999999999996</v>
      </c>
      <c r="K44" s="14">
        <v>5.56</v>
      </c>
      <c r="L44" s="14">
        <v>6.32</v>
      </c>
      <c r="M44" s="54"/>
      <c r="N44" s="14">
        <v>54.149800300999999</v>
      </c>
      <c r="O44" s="31">
        <v>5.0601371429000004</v>
      </c>
      <c r="P44" s="31" t="s">
        <v>34</v>
      </c>
      <c r="Q44" s="17" t="s">
        <v>27</v>
      </c>
      <c r="R44" s="38" t="s">
        <v>108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109</v>
      </c>
      <c r="D45" s="16" t="s">
        <v>110</v>
      </c>
      <c r="E45" s="16">
        <v>2</v>
      </c>
      <c r="F45" s="15">
        <v>13.24</v>
      </c>
      <c r="G45" s="15">
        <v>12.25</v>
      </c>
      <c r="H45" s="15">
        <v>11.27</v>
      </c>
      <c r="I45" s="14"/>
      <c r="J45" s="15">
        <v>13.64</v>
      </c>
      <c r="K45" s="15">
        <v>15.6</v>
      </c>
      <c r="L45" s="15">
        <v>18.77</v>
      </c>
      <c r="M45" s="54"/>
      <c r="N45" s="15">
        <v>50.287232607</v>
      </c>
      <c r="O45" s="15">
        <v>17.001145237999999</v>
      </c>
      <c r="P45" s="15" t="s">
        <v>27</v>
      </c>
      <c r="Q45" s="16" t="s">
        <v>27</v>
      </c>
      <c r="R45" s="37" t="s">
        <v>111</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112</v>
      </c>
      <c r="D46" s="17" t="s">
        <v>113</v>
      </c>
      <c r="E46" s="17">
        <v>6</v>
      </c>
      <c r="F46" s="14">
        <v>37.06</v>
      </c>
      <c r="G46" s="14">
        <v>34.33</v>
      </c>
      <c r="H46" s="14">
        <v>31.6</v>
      </c>
      <c r="I46" s="14"/>
      <c r="J46" s="14">
        <v>38.26</v>
      </c>
      <c r="K46" s="14">
        <v>43.71</v>
      </c>
      <c r="L46" s="14">
        <v>52.53</v>
      </c>
      <c r="M46" s="54"/>
      <c r="N46" s="14">
        <v>55.106748793999998</v>
      </c>
      <c r="O46" s="31">
        <v>250.24776271000002</v>
      </c>
      <c r="P46" s="31" t="s">
        <v>34</v>
      </c>
      <c r="Q46" s="17" t="s">
        <v>27</v>
      </c>
      <c r="R46" s="38" t="s">
        <v>114</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115</v>
      </c>
      <c r="D47" s="16" t="s">
        <v>116</v>
      </c>
      <c r="E47" s="16">
        <v>5</v>
      </c>
      <c r="F47" s="15">
        <v>22.34</v>
      </c>
      <c r="G47" s="15">
        <v>20.66</v>
      </c>
      <c r="H47" s="15">
        <v>18.98</v>
      </c>
      <c r="I47" s="14"/>
      <c r="J47" s="15">
        <v>27.42</v>
      </c>
      <c r="K47" s="15">
        <v>30.77</v>
      </c>
      <c r="L47" s="15">
        <v>36.19</v>
      </c>
      <c r="M47" s="54"/>
      <c r="N47" s="15">
        <v>53.448103635999999</v>
      </c>
      <c r="O47" s="15">
        <v>8.2838007619000003</v>
      </c>
      <c r="P47" s="15" t="s">
        <v>27</v>
      </c>
      <c r="Q47" s="16" t="s">
        <v>34</v>
      </c>
      <c r="R47" s="37" t="s">
        <v>117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118</v>
      </c>
      <c r="D48" s="17" t="s">
        <v>119</v>
      </c>
      <c r="E48" s="17">
        <v>5</v>
      </c>
      <c r="F48" s="14">
        <v>128</v>
      </c>
      <c r="G48" s="14">
        <v>120.91</v>
      </c>
      <c r="H48" s="14">
        <v>113.82</v>
      </c>
      <c r="I48" s="14"/>
      <c r="J48" s="14">
        <v>130.06</v>
      </c>
      <c r="K48" s="14">
        <v>144.22999999999999</v>
      </c>
      <c r="L48" s="14">
        <v>167.16</v>
      </c>
      <c r="M48" s="54"/>
      <c r="N48" s="14">
        <v>49.518767154999999</v>
      </c>
      <c r="O48" s="31">
        <v>4.3271909705000002</v>
      </c>
      <c r="P48" s="31" t="s">
        <v>34</v>
      </c>
      <c r="Q48" s="17" t="s">
        <v>27</v>
      </c>
      <c r="R48" s="38" t="s">
        <v>120</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121</v>
      </c>
      <c r="D49" s="16" t="s">
        <v>122</v>
      </c>
      <c r="E49" s="16">
        <v>6</v>
      </c>
      <c r="F49" s="15">
        <v>8.83</v>
      </c>
      <c r="G49" s="15">
        <v>7.88</v>
      </c>
      <c r="H49" s="15">
        <v>6.94</v>
      </c>
      <c r="I49" s="14"/>
      <c r="J49" s="15">
        <v>11.33</v>
      </c>
      <c r="K49" s="15">
        <v>13.21</v>
      </c>
      <c r="L49" s="15">
        <v>16.27</v>
      </c>
      <c r="M49" s="54"/>
      <c r="N49" s="15">
        <v>51.248379720000003</v>
      </c>
      <c r="O49" s="15">
        <v>2.4420792857000002</v>
      </c>
      <c r="P49" s="15" t="s">
        <v>27</v>
      </c>
      <c r="Q49" s="16" t="s">
        <v>34</v>
      </c>
      <c r="R49" s="37" t="s">
        <v>123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124</v>
      </c>
      <c r="D50" s="17" t="s">
        <v>125</v>
      </c>
      <c r="E50" s="17">
        <v>7</v>
      </c>
      <c r="F50" s="14">
        <v>6.29</v>
      </c>
      <c r="G50" s="14">
        <v>5.58</v>
      </c>
      <c r="H50" s="14">
        <v>4.88</v>
      </c>
      <c r="I50" s="14"/>
      <c r="J50" s="14">
        <v>7.21</v>
      </c>
      <c r="K50" s="14">
        <v>8.61</v>
      </c>
      <c r="L50" s="14">
        <v>10.89</v>
      </c>
      <c r="M50" s="54"/>
      <c r="N50" s="14">
        <v>72.377104265</v>
      </c>
      <c r="O50" s="31">
        <v>4.9649078095000005</v>
      </c>
      <c r="P50" s="31" t="s">
        <v>27</v>
      </c>
      <c r="Q50" s="17" t="s">
        <v>34</v>
      </c>
      <c r="R50" s="38" t="s">
        <v>126</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127</v>
      </c>
      <c r="D51" s="16" t="s">
        <v>128</v>
      </c>
      <c r="E51" s="16">
        <v>2</v>
      </c>
      <c r="F51" s="15">
        <v>12.12</v>
      </c>
      <c r="G51" s="15">
        <v>9.75</v>
      </c>
      <c r="H51" s="15">
        <v>7.38</v>
      </c>
      <c r="I51" s="14"/>
      <c r="J51" s="15">
        <v>12.68</v>
      </c>
      <c r="K51" s="15">
        <v>17.41</v>
      </c>
      <c r="L51" s="15">
        <v>25.07</v>
      </c>
      <c r="M51" s="54"/>
      <c r="N51" s="15">
        <v>44.459760756999998</v>
      </c>
      <c r="O51" s="15">
        <v>5.434247</v>
      </c>
      <c r="P51" s="15" t="s">
        <v>27</v>
      </c>
      <c r="Q51" s="16" t="s">
        <v>27</v>
      </c>
      <c r="R51" s="37" t="s">
        <v>129</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130</v>
      </c>
      <c r="D52" s="17" t="s">
        <v>131</v>
      </c>
      <c r="E52" s="17">
        <v>2</v>
      </c>
      <c r="F52" s="14">
        <v>14.14</v>
      </c>
      <c r="G52" s="14">
        <v>12.99</v>
      </c>
      <c r="H52" s="14">
        <v>11.85</v>
      </c>
      <c r="I52" s="14"/>
      <c r="J52" s="14">
        <v>14.58</v>
      </c>
      <c r="K52" s="14">
        <v>16.86</v>
      </c>
      <c r="L52" s="14">
        <v>20.57</v>
      </c>
      <c r="M52" s="54"/>
      <c r="N52" s="14">
        <v>35.026176286000002</v>
      </c>
      <c r="O52" s="31">
        <v>98.640575286000001</v>
      </c>
      <c r="P52" s="31" t="s">
        <v>27</v>
      </c>
      <c r="Q52" s="17" t="s">
        <v>27</v>
      </c>
      <c r="R52" s="38" t="s">
        <v>132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130</v>
      </c>
      <c r="D53" s="16" t="s">
        <v>133</v>
      </c>
      <c r="E53" s="16">
        <v>2</v>
      </c>
      <c r="F53" s="15">
        <v>16.059999999999999</v>
      </c>
      <c r="G53" s="15">
        <v>14.6</v>
      </c>
      <c r="H53" s="15">
        <v>13.15</v>
      </c>
      <c r="I53" s="14"/>
      <c r="J53" s="15">
        <v>16.52</v>
      </c>
      <c r="K53" s="15">
        <v>19.420000000000002</v>
      </c>
      <c r="L53" s="15">
        <v>24.11</v>
      </c>
      <c r="M53" s="54"/>
      <c r="N53" s="15">
        <v>33.409328365999997</v>
      </c>
      <c r="O53" s="15">
        <v>591.92339156999992</v>
      </c>
      <c r="P53" s="15" t="s">
        <v>27</v>
      </c>
      <c r="Q53" s="16" t="s">
        <v>27</v>
      </c>
      <c r="R53" s="37" t="s">
        <v>134</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135</v>
      </c>
      <c r="D54" s="17" t="s">
        <v>136</v>
      </c>
      <c r="E54" s="17">
        <v>6</v>
      </c>
      <c r="F54" s="14">
        <v>20.78</v>
      </c>
      <c r="G54" s="14">
        <v>19.21</v>
      </c>
      <c r="H54" s="14">
        <v>17.64</v>
      </c>
      <c r="I54" s="14"/>
      <c r="J54" s="14">
        <v>25.05</v>
      </c>
      <c r="K54" s="14">
        <v>28.18</v>
      </c>
      <c r="L54" s="14">
        <v>33.25</v>
      </c>
      <c r="M54" s="54"/>
      <c r="N54" s="14">
        <v>60.671179430999999</v>
      </c>
      <c r="O54" s="31">
        <v>36.486127905000004</v>
      </c>
      <c r="P54" s="31" t="s">
        <v>27</v>
      </c>
      <c r="Q54" s="17" t="s">
        <v>34</v>
      </c>
      <c r="R54" s="38" t="s">
        <v>137</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138</v>
      </c>
      <c r="D55" s="16" t="s">
        <v>139</v>
      </c>
      <c r="E55" s="16">
        <v>5</v>
      </c>
      <c r="F55" s="15">
        <v>13.51</v>
      </c>
      <c r="G55" s="15">
        <v>12.24</v>
      </c>
      <c r="H55" s="15">
        <v>10.97</v>
      </c>
      <c r="I55" s="14"/>
      <c r="J55" s="15">
        <v>13.98</v>
      </c>
      <c r="K55" s="15">
        <v>16.510000000000002</v>
      </c>
      <c r="L55" s="15">
        <v>20.62</v>
      </c>
      <c r="M55" s="54"/>
      <c r="N55" s="15">
        <v>43.059514436000001</v>
      </c>
      <c r="O55" s="15">
        <v>68.694643475999996</v>
      </c>
      <c r="P55" s="15" t="s">
        <v>34</v>
      </c>
      <c r="Q55" s="16" t="s">
        <v>27</v>
      </c>
      <c r="R55" s="37" t="s">
        <v>140</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11</v>
      </c>
      <c r="D56" s="17" t="s">
        <v>141</v>
      </c>
      <c r="E56" s="17">
        <v>2</v>
      </c>
      <c r="F56" s="14">
        <v>18.16</v>
      </c>
      <c r="G56" s="14">
        <v>16.25</v>
      </c>
      <c r="H56" s="14">
        <v>14.34</v>
      </c>
      <c r="I56" s="14"/>
      <c r="J56" s="14">
        <v>18.86</v>
      </c>
      <c r="K56" s="14">
        <v>22.67</v>
      </c>
      <c r="L56" s="14">
        <v>28.85</v>
      </c>
      <c r="M56" s="54"/>
      <c r="N56" s="14">
        <v>40.798534834999998</v>
      </c>
      <c r="O56" s="31">
        <v>499.35273410000002</v>
      </c>
      <c r="P56" s="31" t="s">
        <v>27</v>
      </c>
      <c r="Q56" s="17" t="s">
        <v>27</v>
      </c>
      <c r="R56" s="38" t="s">
        <v>142</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143</v>
      </c>
      <c r="D57" s="16" t="s">
        <v>144</v>
      </c>
      <c r="E57" s="16">
        <v>4</v>
      </c>
      <c r="F57" s="15">
        <v>18.86</v>
      </c>
      <c r="G57" s="15">
        <v>18.149999999999999</v>
      </c>
      <c r="H57" s="15">
        <v>17.45</v>
      </c>
      <c r="I57" s="14"/>
      <c r="J57" s="15">
        <v>20.14</v>
      </c>
      <c r="K57" s="15">
        <v>21.54</v>
      </c>
      <c r="L57" s="15">
        <v>23.82</v>
      </c>
      <c r="M57" s="54"/>
      <c r="N57" s="15">
        <v>66.358174230000003</v>
      </c>
      <c r="O57" s="15">
        <v>2.0471839047999998</v>
      </c>
      <c r="P57" s="15" t="s">
        <v>27</v>
      </c>
      <c r="Q57" s="16" t="s">
        <v>34</v>
      </c>
      <c r="R57" s="37" t="s">
        <v>145</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146</v>
      </c>
      <c r="D58" s="17" t="s">
        <v>147</v>
      </c>
      <c r="E58" s="17">
        <v>0</v>
      </c>
      <c r="F58" s="14">
        <v>4.7</v>
      </c>
      <c r="G58" s="14">
        <v>2.0099999999999998</v>
      </c>
      <c r="H58" s="14">
        <v>-0.66</v>
      </c>
      <c r="I58" s="14"/>
      <c r="J58" s="14">
        <v>5.05</v>
      </c>
      <c r="K58" s="14">
        <v>10.41</v>
      </c>
      <c r="L58" s="14">
        <v>19.09</v>
      </c>
      <c r="M58" s="54"/>
      <c r="N58" s="14">
        <v>26.608877446000001</v>
      </c>
      <c r="O58" s="31">
        <v>38.633521809999998</v>
      </c>
      <c r="P58" s="31" t="s">
        <v>27</v>
      </c>
      <c r="Q58" s="17" t="s">
        <v>27</v>
      </c>
      <c r="R58" s="38" t="s">
        <v>148</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149</v>
      </c>
      <c r="D59" s="16" t="s">
        <v>150</v>
      </c>
      <c r="E59" s="16">
        <v>3</v>
      </c>
      <c r="F59" s="15">
        <v>18.059999999999999</v>
      </c>
      <c r="G59" s="15">
        <v>16.739999999999998</v>
      </c>
      <c r="H59" s="15">
        <v>15.42</v>
      </c>
      <c r="I59" s="14"/>
      <c r="J59" s="15">
        <v>18.55</v>
      </c>
      <c r="K59" s="15">
        <v>21.18</v>
      </c>
      <c r="L59" s="15">
        <v>25.44</v>
      </c>
      <c r="M59" s="54"/>
      <c r="N59" s="15">
        <v>33.723172366</v>
      </c>
      <c r="O59" s="15">
        <v>158.28325870999998</v>
      </c>
      <c r="P59" s="15" t="s">
        <v>34</v>
      </c>
      <c r="Q59" s="16" t="s">
        <v>27</v>
      </c>
      <c r="R59" s="37" t="s">
        <v>151</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152</v>
      </c>
      <c r="D60" s="17" t="s">
        <v>153</v>
      </c>
      <c r="E60" s="17">
        <v>0</v>
      </c>
      <c r="F60" s="14">
        <v>26.43</v>
      </c>
      <c r="G60" s="14">
        <v>23.5</v>
      </c>
      <c r="H60" s="14">
        <v>20.58</v>
      </c>
      <c r="I60" s="14"/>
      <c r="J60" s="14">
        <v>26.95</v>
      </c>
      <c r="K60" s="14">
        <v>32.79</v>
      </c>
      <c r="L60" s="14">
        <v>42.26</v>
      </c>
      <c r="M60" s="54"/>
      <c r="N60" s="14">
        <v>28.541726245</v>
      </c>
      <c r="O60" s="31">
        <v>5.6592389376000005</v>
      </c>
      <c r="P60" s="31" t="s">
        <v>27</v>
      </c>
      <c r="Q60" s="17" t="s">
        <v>27</v>
      </c>
      <c r="R60" s="38" t="s">
        <v>154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155</v>
      </c>
      <c r="D61" s="16" t="s">
        <v>156</v>
      </c>
      <c r="E61" s="16">
        <v>2</v>
      </c>
      <c r="F61" s="15">
        <v>51.21</v>
      </c>
      <c r="G61" s="15">
        <v>46.62</v>
      </c>
      <c r="H61" s="15">
        <v>42.04</v>
      </c>
      <c r="I61" s="14"/>
      <c r="J61" s="15">
        <v>53.43</v>
      </c>
      <c r="K61" s="15">
        <v>62.59</v>
      </c>
      <c r="L61" s="15">
        <v>77.42</v>
      </c>
      <c r="M61" s="54"/>
      <c r="N61" s="15">
        <v>53.836935017999998</v>
      </c>
      <c r="O61" s="15">
        <v>603.78676976000008</v>
      </c>
      <c r="P61" s="15" t="s">
        <v>27</v>
      </c>
      <c r="Q61" s="16" t="s">
        <v>27</v>
      </c>
      <c r="R61" s="37" t="s">
        <v>157</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158</v>
      </c>
      <c r="D62" s="17" t="s">
        <v>159</v>
      </c>
      <c r="E62" s="17">
        <v>5</v>
      </c>
      <c r="F62" s="14">
        <v>18.079999999999998</v>
      </c>
      <c r="G62" s="14">
        <v>16.46</v>
      </c>
      <c r="H62" s="14">
        <v>14.85</v>
      </c>
      <c r="I62" s="14"/>
      <c r="J62" s="14">
        <v>18.73</v>
      </c>
      <c r="K62" s="14">
        <v>21.95</v>
      </c>
      <c r="L62" s="14">
        <v>27.17</v>
      </c>
      <c r="M62" s="54"/>
      <c r="N62" s="14">
        <v>47.945317306</v>
      </c>
      <c r="O62" s="31">
        <v>130.11221914000001</v>
      </c>
      <c r="P62" s="31" t="s">
        <v>34</v>
      </c>
      <c r="Q62" s="17" t="s">
        <v>27</v>
      </c>
      <c r="R62" s="38" t="s">
        <v>160</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161</v>
      </c>
      <c r="D63" s="16" t="s">
        <v>162</v>
      </c>
      <c r="E63" s="16">
        <v>4</v>
      </c>
      <c r="F63" s="15">
        <v>4.76</v>
      </c>
      <c r="G63" s="15">
        <v>3.97</v>
      </c>
      <c r="H63" s="15">
        <v>3.18</v>
      </c>
      <c r="I63" s="14"/>
      <c r="J63" s="15">
        <v>6.64</v>
      </c>
      <c r="K63" s="15">
        <v>8.2100000000000009</v>
      </c>
      <c r="L63" s="15">
        <v>10.75</v>
      </c>
      <c r="M63" s="54"/>
      <c r="N63" s="15">
        <v>56.066982529000001</v>
      </c>
      <c r="O63" s="15">
        <v>2.8673667142999997</v>
      </c>
      <c r="P63" s="15" t="s">
        <v>27</v>
      </c>
      <c r="Q63" s="16" t="s">
        <v>34</v>
      </c>
      <c r="R63" s="37" t="s">
        <v>163</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164</v>
      </c>
      <c r="D64" s="17" t="s">
        <v>165</v>
      </c>
      <c r="E64" s="17">
        <v>0</v>
      </c>
      <c r="F64" s="14">
        <v>0.4</v>
      </c>
      <c r="G64" s="14">
        <v>-0.35</v>
      </c>
      <c r="H64" s="14">
        <v>-1.1000000000000001</v>
      </c>
      <c r="I64" s="14"/>
      <c r="J64" s="14">
        <v>0.44</v>
      </c>
      <c r="K64" s="14">
        <v>1.94</v>
      </c>
      <c r="L64" s="14">
        <v>4.37</v>
      </c>
      <c r="M64" s="54"/>
      <c r="N64" s="14">
        <v>18.215437594000001</v>
      </c>
      <c r="O64" s="31">
        <v>5.3211705238000002</v>
      </c>
      <c r="P64" s="31" t="s">
        <v>27</v>
      </c>
      <c r="Q64" s="17" t="s">
        <v>27</v>
      </c>
      <c r="R64" s="38" t="s">
        <v>166</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167</v>
      </c>
      <c r="D65" s="16" t="s">
        <v>168</v>
      </c>
      <c r="E65" s="16">
        <v>3</v>
      </c>
      <c r="F65" s="15">
        <v>259.05</v>
      </c>
      <c r="G65" s="15">
        <v>226.49</v>
      </c>
      <c r="H65" s="15">
        <v>193.94</v>
      </c>
      <c r="I65" s="14"/>
      <c r="J65" s="15">
        <v>266.45999999999998</v>
      </c>
      <c r="K65" s="15">
        <v>331.56</v>
      </c>
      <c r="L65" s="15">
        <v>436.9</v>
      </c>
      <c r="M65" s="54"/>
      <c r="N65" s="15">
        <v>37.679827123000003</v>
      </c>
      <c r="O65" s="15">
        <v>1.0706790851999999</v>
      </c>
      <c r="P65" s="15" t="s">
        <v>34</v>
      </c>
      <c r="Q65" s="16" t="s">
        <v>27</v>
      </c>
      <c r="R65" s="37" t="s">
        <v>169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170</v>
      </c>
      <c r="D66" s="17" t="s">
        <v>171</v>
      </c>
      <c r="E66" s="17">
        <v>7</v>
      </c>
      <c r="F66" s="14">
        <v>11.14</v>
      </c>
      <c r="G66" s="14">
        <v>10.92</v>
      </c>
      <c r="H66" s="14">
        <v>10.7</v>
      </c>
      <c r="I66" s="14"/>
      <c r="J66" s="14">
        <v>11.19</v>
      </c>
      <c r="K66" s="14">
        <v>11.62</v>
      </c>
      <c r="L66" s="14">
        <v>12.33</v>
      </c>
      <c r="M66" s="54"/>
      <c r="N66" s="14">
        <v>59.870302995000003</v>
      </c>
      <c r="O66" s="31">
        <v>29.203415713999998</v>
      </c>
      <c r="P66" s="31" t="s">
        <v>34</v>
      </c>
      <c r="Q66" s="17" t="s">
        <v>34</v>
      </c>
      <c r="R66" s="38" t="s">
        <v>172</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173</v>
      </c>
      <c r="D67" s="16" t="s">
        <v>174</v>
      </c>
      <c r="E67" s="16">
        <v>0</v>
      </c>
      <c r="F67" s="15">
        <v>7.44</v>
      </c>
      <c r="G67" s="15">
        <v>5.63</v>
      </c>
      <c r="H67" s="15">
        <v>3.83</v>
      </c>
      <c r="I67" s="14"/>
      <c r="J67" s="15">
        <v>7.7</v>
      </c>
      <c r="K67" s="15">
        <v>11.3</v>
      </c>
      <c r="L67" s="15">
        <v>17.14</v>
      </c>
      <c r="M67" s="54"/>
      <c r="N67" s="15">
        <v>28.951708987</v>
      </c>
      <c r="O67" s="15">
        <v>80.166521571000004</v>
      </c>
      <c r="P67" s="15" t="s">
        <v>27</v>
      </c>
      <c r="Q67" s="16" t="s">
        <v>27</v>
      </c>
      <c r="R67" s="37" t="s">
        <v>175</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176</v>
      </c>
      <c r="D68" s="17" t="s">
        <v>177</v>
      </c>
      <c r="E68" s="17">
        <v>5</v>
      </c>
      <c r="F68" s="14">
        <v>15.06</v>
      </c>
      <c r="G68" s="14">
        <v>13.97</v>
      </c>
      <c r="H68" s="14">
        <v>12.89</v>
      </c>
      <c r="I68" s="14"/>
      <c r="J68" s="14">
        <v>15.6</v>
      </c>
      <c r="K68" s="14">
        <v>17.760000000000002</v>
      </c>
      <c r="L68" s="14">
        <v>21.26</v>
      </c>
      <c r="M68" s="54"/>
      <c r="N68" s="14">
        <v>52.867244309</v>
      </c>
      <c r="O68" s="31">
        <v>1.7651622857</v>
      </c>
      <c r="P68" s="31" t="s">
        <v>34</v>
      </c>
      <c r="Q68" s="17" t="s">
        <v>27</v>
      </c>
      <c r="R68" s="38" t="s">
        <v>178</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176</v>
      </c>
      <c r="D69" s="16" t="s">
        <v>179</v>
      </c>
      <c r="E69" s="16">
        <v>2</v>
      </c>
      <c r="F69" s="15">
        <v>9.89</v>
      </c>
      <c r="G69" s="15">
        <v>8.85</v>
      </c>
      <c r="H69" s="15">
        <v>7.82</v>
      </c>
      <c r="I69" s="14"/>
      <c r="J69" s="15">
        <v>10.23</v>
      </c>
      <c r="K69" s="15">
        <v>12.29</v>
      </c>
      <c r="L69" s="15">
        <v>15.63</v>
      </c>
      <c r="M69" s="54"/>
      <c r="N69" s="15">
        <v>36.379186646999997</v>
      </c>
      <c r="O69" s="15">
        <v>154.15647095</v>
      </c>
      <c r="P69" s="15" t="s">
        <v>27</v>
      </c>
      <c r="Q69" s="16" t="s">
        <v>27</v>
      </c>
      <c r="R69" s="37" t="s">
        <v>180</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181</v>
      </c>
      <c r="D70" s="17" t="s">
        <v>182</v>
      </c>
      <c r="E70" s="17">
        <v>3</v>
      </c>
      <c r="F70" s="14">
        <v>80.650000000000006</v>
      </c>
      <c r="G70" s="14">
        <v>66.739999999999995</v>
      </c>
      <c r="H70" s="14">
        <v>52.84</v>
      </c>
      <c r="I70" s="14"/>
      <c r="J70" s="14">
        <v>82.9</v>
      </c>
      <c r="K70" s="14">
        <v>110.7</v>
      </c>
      <c r="L70" s="14">
        <v>155.69</v>
      </c>
      <c r="M70" s="54"/>
      <c r="N70" s="14">
        <v>42.020806585000003</v>
      </c>
      <c r="O70" s="31">
        <v>1.1698441029</v>
      </c>
      <c r="P70" s="31" t="s">
        <v>34</v>
      </c>
      <c r="Q70" s="17" t="s">
        <v>27</v>
      </c>
      <c r="R70" s="38" t="s">
        <v>183</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184</v>
      </c>
      <c r="D71" s="16" t="s">
        <v>185</v>
      </c>
      <c r="E71" s="16">
        <v>9</v>
      </c>
      <c r="F71" s="15">
        <v>78.510000000000005</v>
      </c>
      <c r="G71" s="15">
        <v>72.959999999999994</v>
      </c>
      <c r="H71" s="15">
        <v>67.41</v>
      </c>
      <c r="I71" s="14"/>
      <c r="J71" s="15">
        <v>79.38</v>
      </c>
      <c r="K71" s="15">
        <v>90.47</v>
      </c>
      <c r="L71" s="15">
        <v>108.43</v>
      </c>
      <c r="M71" s="54"/>
      <c r="N71" s="15">
        <v>75.282087555999993</v>
      </c>
      <c r="O71" s="15">
        <v>2.3605794995</v>
      </c>
      <c r="P71" s="15" t="s">
        <v>34</v>
      </c>
      <c r="Q71" s="16" t="s">
        <v>34</v>
      </c>
      <c r="R71" s="37" t="s">
        <v>186</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187</v>
      </c>
      <c r="D72" s="17" t="s">
        <v>188</v>
      </c>
      <c r="E72" s="17">
        <v>2</v>
      </c>
      <c r="F72" s="14">
        <v>2.0699999999999998</v>
      </c>
      <c r="G72" s="14">
        <v>1.67</v>
      </c>
      <c r="H72" s="14">
        <v>1.27</v>
      </c>
      <c r="I72" s="14"/>
      <c r="J72" s="14">
        <v>2.2000000000000002</v>
      </c>
      <c r="K72" s="14">
        <v>2.99</v>
      </c>
      <c r="L72" s="14">
        <v>4.2699999999999996</v>
      </c>
      <c r="M72" s="54"/>
      <c r="N72" s="14">
        <v>50.898657980999999</v>
      </c>
      <c r="O72" s="31">
        <v>61.351787332999997</v>
      </c>
      <c r="P72" s="31" t="s">
        <v>27</v>
      </c>
      <c r="Q72" s="17" t="s">
        <v>27</v>
      </c>
      <c r="R72" s="38" t="s">
        <v>189</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190</v>
      </c>
      <c r="D73" s="16" t="s">
        <v>191</v>
      </c>
      <c r="E73" s="16">
        <v>4</v>
      </c>
      <c r="F73" s="15">
        <v>36.799999999999997</v>
      </c>
      <c r="G73" s="15">
        <v>31.96</v>
      </c>
      <c r="H73" s="15">
        <v>27.12</v>
      </c>
      <c r="I73" s="14"/>
      <c r="J73" s="15">
        <v>44.3</v>
      </c>
      <c r="K73" s="15">
        <v>53.97</v>
      </c>
      <c r="L73" s="15">
        <v>69.62</v>
      </c>
      <c r="M73" s="54"/>
      <c r="N73" s="15">
        <v>65.391467461000005</v>
      </c>
      <c r="O73" s="15">
        <v>5.5445196171999998</v>
      </c>
      <c r="P73" s="15" t="s">
        <v>27</v>
      </c>
      <c r="Q73" s="16" t="s">
        <v>34</v>
      </c>
      <c r="R73" s="37" t="s">
        <v>192</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193</v>
      </c>
      <c r="D74" s="17" t="s">
        <v>194</v>
      </c>
      <c r="E74" s="17">
        <v>3</v>
      </c>
      <c r="F74" s="14" t="s">
        <v>195</v>
      </c>
      <c r="G74" s="14" t="s">
        <v>195</v>
      </c>
      <c r="H74" s="14" t="s">
        <v>195</v>
      </c>
      <c r="I74" s="14"/>
      <c r="J74" s="14" t="s">
        <v>195</v>
      </c>
      <c r="K74" s="14" t="s">
        <v>195</v>
      </c>
      <c r="L74" s="14" t="s">
        <v>195</v>
      </c>
      <c r="M74" s="54"/>
      <c r="N74" s="14" t="s">
        <v>195</v>
      </c>
      <c r="O74" s="31" t="s">
        <v>195</v>
      </c>
      <c r="P74" s="31" t="s">
        <v>195</v>
      </c>
      <c r="Q74" s="17" t="s">
        <v>195</v>
      </c>
      <c r="R74" s="38" t="s">
        <v>196</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197</v>
      </c>
      <c r="D75" s="16" t="s">
        <v>198</v>
      </c>
      <c r="E75" s="16">
        <v>5</v>
      </c>
      <c r="F75" s="15">
        <v>53.57</v>
      </c>
      <c r="G75" s="15">
        <v>47.76</v>
      </c>
      <c r="H75" s="15">
        <v>41.96</v>
      </c>
      <c r="I75" s="14"/>
      <c r="J75" s="15">
        <v>55.45</v>
      </c>
      <c r="K75" s="15">
        <v>67.05</v>
      </c>
      <c r="L75" s="15">
        <v>85.82</v>
      </c>
      <c r="M75" s="54"/>
      <c r="N75" s="15">
        <v>31.572885727999999</v>
      </c>
      <c r="O75" s="15">
        <v>257.82608433000001</v>
      </c>
      <c r="P75" s="15" t="s">
        <v>34</v>
      </c>
      <c r="Q75" s="16" t="s">
        <v>27</v>
      </c>
      <c r="R75" s="37" t="s">
        <v>199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200</v>
      </c>
      <c r="D76" s="17" t="s">
        <v>201</v>
      </c>
      <c r="E76" s="17">
        <v>5</v>
      </c>
      <c r="F76" s="14">
        <v>13.97</v>
      </c>
      <c r="G76" s="14">
        <v>12.96</v>
      </c>
      <c r="H76" s="14">
        <v>11.96</v>
      </c>
      <c r="I76" s="14"/>
      <c r="J76" s="14">
        <v>14.45</v>
      </c>
      <c r="K76" s="14">
        <v>16.45</v>
      </c>
      <c r="L76" s="14">
        <v>19.7</v>
      </c>
      <c r="M76" s="54"/>
      <c r="N76" s="14">
        <v>55.499064304999997</v>
      </c>
      <c r="O76" s="31">
        <v>237.38585748</v>
      </c>
      <c r="P76" s="31" t="s">
        <v>34</v>
      </c>
      <c r="Q76" s="17" t="s">
        <v>27</v>
      </c>
      <c r="R76" s="38" t="s">
        <v>202</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203</v>
      </c>
      <c r="D77" s="16" t="s">
        <v>204</v>
      </c>
      <c r="E77" s="16">
        <v>1</v>
      </c>
      <c r="F77" s="15">
        <v>3.5</v>
      </c>
      <c r="G77" s="15">
        <v>2.75</v>
      </c>
      <c r="H77" s="15">
        <v>2.0099999999999998</v>
      </c>
      <c r="I77" s="14"/>
      <c r="J77" s="15">
        <v>3.63</v>
      </c>
      <c r="K77" s="15">
        <v>5.1100000000000003</v>
      </c>
      <c r="L77" s="15">
        <v>7.51</v>
      </c>
      <c r="M77" s="54"/>
      <c r="N77" s="15">
        <v>49.143281537</v>
      </c>
      <c r="O77" s="15">
        <v>105.69344423</v>
      </c>
      <c r="P77" s="15" t="s">
        <v>27</v>
      </c>
      <c r="Q77" s="16" t="s">
        <v>27</v>
      </c>
      <c r="R77" s="37" t="s">
        <v>205</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206</v>
      </c>
      <c r="D78" s="17" t="s">
        <v>207</v>
      </c>
      <c r="E78" s="17">
        <v>2</v>
      </c>
      <c r="F78" s="14">
        <v>41.76</v>
      </c>
      <c r="G78" s="14">
        <v>38.32</v>
      </c>
      <c r="H78" s="14">
        <v>34.89</v>
      </c>
      <c r="I78" s="14"/>
      <c r="J78" s="14">
        <v>43.21</v>
      </c>
      <c r="K78" s="14">
        <v>50.07</v>
      </c>
      <c r="L78" s="14">
        <v>61.18</v>
      </c>
      <c r="M78" s="54"/>
      <c r="N78" s="14">
        <v>44.503499699000002</v>
      </c>
      <c r="O78" s="31">
        <v>66.524657286000007</v>
      </c>
      <c r="P78" s="31" t="s">
        <v>27</v>
      </c>
      <c r="Q78" s="17" t="s">
        <v>27</v>
      </c>
      <c r="R78" s="38" t="s">
        <v>208</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209</v>
      </c>
      <c r="D79" s="16" t="s">
        <v>210</v>
      </c>
      <c r="E79" s="16">
        <v>7</v>
      </c>
      <c r="F79" s="15">
        <v>4.25</v>
      </c>
      <c r="G79" s="15">
        <v>3.44</v>
      </c>
      <c r="H79" s="15">
        <v>2.64</v>
      </c>
      <c r="I79" s="14"/>
      <c r="J79" s="15">
        <v>5.98</v>
      </c>
      <c r="K79" s="15">
        <v>7.58</v>
      </c>
      <c r="L79" s="15">
        <v>10.17</v>
      </c>
      <c r="M79" s="54"/>
      <c r="N79" s="15">
        <v>59.08471153</v>
      </c>
      <c r="O79" s="15">
        <v>1.4848270476000001</v>
      </c>
      <c r="P79" s="15" t="s">
        <v>27</v>
      </c>
      <c r="Q79" s="16" t="s">
        <v>34</v>
      </c>
      <c r="R79" s="37" t="s">
        <v>211</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212</v>
      </c>
      <c r="D80" s="17" t="s">
        <v>213</v>
      </c>
      <c r="E80" s="17">
        <v>10</v>
      </c>
      <c r="F80" s="14">
        <v>5.79</v>
      </c>
      <c r="G80" s="14">
        <v>5.14</v>
      </c>
      <c r="H80" s="14">
        <v>4.49</v>
      </c>
      <c r="I80" s="14"/>
      <c r="J80" s="14">
        <v>6.17</v>
      </c>
      <c r="K80" s="14">
        <v>7.46</v>
      </c>
      <c r="L80" s="14">
        <v>9.5500000000000007</v>
      </c>
      <c r="M80" s="54"/>
      <c r="N80" s="14">
        <v>60.475078504000003</v>
      </c>
      <c r="O80" s="31">
        <v>40.327139381000002</v>
      </c>
      <c r="P80" s="31" t="s">
        <v>34</v>
      </c>
      <c r="Q80" s="17" t="s">
        <v>34</v>
      </c>
      <c r="R80" s="38" t="s">
        <v>214</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215</v>
      </c>
      <c r="D81" s="16" t="s">
        <v>216</v>
      </c>
      <c r="E81" s="16">
        <v>2</v>
      </c>
      <c r="F81" s="15">
        <v>28.95</v>
      </c>
      <c r="G81" s="15">
        <v>26.68</v>
      </c>
      <c r="H81" s="15">
        <v>24.42</v>
      </c>
      <c r="I81" s="14"/>
      <c r="J81" s="15">
        <v>30.57</v>
      </c>
      <c r="K81" s="15">
        <v>35.090000000000003</v>
      </c>
      <c r="L81" s="15">
        <v>42.41</v>
      </c>
      <c r="M81" s="54"/>
      <c r="N81" s="15">
        <v>46.089860264000002</v>
      </c>
      <c r="O81" s="15">
        <v>116.10006961000001</v>
      </c>
      <c r="P81" s="15" t="s">
        <v>27</v>
      </c>
      <c r="Q81" s="16" t="s">
        <v>27</v>
      </c>
      <c r="R81" s="37" t="s">
        <v>217</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218</v>
      </c>
      <c r="D82" s="17" t="s">
        <v>219</v>
      </c>
      <c r="E82" s="17">
        <v>6</v>
      </c>
      <c r="F82" s="14">
        <v>1.53</v>
      </c>
      <c r="G82" s="14">
        <v>1.06</v>
      </c>
      <c r="H82" s="14">
        <v>0.59</v>
      </c>
      <c r="I82" s="14"/>
      <c r="J82" s="14">
        <v>2.57</v>
      </c>
      <c r="K82" s="14">
        <v>3.5</v>
      </c>
      <c r="L82" s="14">
        <v>5.01</v>
      </c>
      <c r="M82" s="54"/>
      <c r="N82" s="14">
        <v>71.418773164000001</v>
      </c>
      <c r="O82" s="31">
        <v>21.184069333</v>
      </c>
      <c r="P82" s="31" t="s">
        <v>27</v>
      </c>
      <c r="Q82" s="17" t="s">
        <v>34</v>
      </c>
      <c r="R82" s="38" t="s">
        <v>220</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221</v>
      </c>
      <c r="D83" s="16" t="s">
        <v>222</v>
      </c>
      <c r="E83" s="16">
        <v>7</v>
      </c>
      <c r="F83" s="15">
        <v>22.79</v>
      </c>
      <c r="G83" s="15">
        <v>20.350000000000001</v>
      </c>
      <c r="H83" s="15">
        <v>17.920000000000002</v>
      </c>
      <c r="I83" s="14"/>
      <c r="J83" s="15">
        <v>27.64</v>
      </c>
      <c r="K83" s="15">
        <v>32.5</v>
      </c>
      <c r="L83" s="15">
        <v>40.380000000000003</v>
      </c>
      <c r="M83" s="54"/>
      <c r="N83" s="15">
        <v>76.565396927999998</v>
      </c>
      <c r="O83" s="15">
        <v>153.35726675999999</v>
      </c>
      <c r="P83" s="15" t="s">
        <v>27</v>
      </c>
      <c r="Q83" s="16" t="s">
        <v>34</v>
      </c>
      <c r="R83" s="37" t="s">
        <v>223</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221</v>
      </c>
      <c r="D84" s="17" t="s">
        <v>224</v>
      </c>
      <c r="E84" s="17">
        <v>6</v>
      </c>
      <c r="F84" s="14">
        <v>21.42</v>
      </c>
      <c r="G84" s="14">
        <v>19.260000000000002</v>
      </c>
      <c r="H84" s="14">
        <v>17.11</v>
      </c>
      <c r="I84" s="14"/>
      <c r="J84" s="14">
        <v>25.11</v>
      </c>
      <c r="K84" s="14">
        <v>29.41</v>
      </c>
      <c r="L84" s="14">
        <v>36.380000000000003</v>
      </c>
      <c r="M84" s="54"/>
      <c r="N84" s="14">
        <v>71.131091794</v>
      </c>
      <c r="O84" s="31">
        <v>11.018977285</v>
      </c>
      <c r="P84" s="31" t="s">
        <v>27</v>
      </c>
      <c r="Q84" s="17" t="s">
        <v>34</v>
      </c>
      <c r="R84" s="38" t="s">
        <v>225</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226</v>
      </c>
      <c r="D85" s="16" t="s">
        <v>227</v>
      </c>
      <c r="E85" s="16">
        <v>6</v>
      </c>
      <c r="F85" s="15">
        <v>2.52</v>
      </c>
      <c r="G85" s="15">
        <v>2.04</v>
      </c>
      <c r="H85" s="15">
        <v>1.56</v>
      </c>
      <c r="I85" s="14"/>
      <c r="J85" s="15">
        <v>3.55</v>
      </c>
      <c r="K85" s="15">
        <v>4.5</v>
      </c>
      <c r="L85" s="15">
        <v>6.05</v>
      </c>
      <c r="M85" s="54"/>
      <c r="N85" s="15">
        <v>55.998823934000001</v>
      </c>
      <c r="O85" s="15">
        <v>3.3362172381000001</v>
      </c>
      <c r="P85" s="15" t="s">
        <v>27</v>
      </c>
      <c r="Q85" s="16" t="s">
        <v>34</v>
      </c>
      <c r="R85" s="37" t="s">
        <v>228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229</v>
      </c>
      <c r="D86" s="17" t="s">
        <v>230</v>
      </c>
      <c r="E86" s="17">
        <v>3</v>
      </c>
      <c r="F86" s="14">
        <v>116.99</v>
      </c>
      <c r="G86" s="14">
        <v>90.42</v>
      </c>
      <c r="H86" s="14">
        <v>63.85</v>
      </c>
      <c r="I86" s="14"/>
      <c r="J86" s="14">
        <v>120.5</v>
      </c>
      <c r="K86" s="14">
        <v>173.63</v>
      </c>
      <c r="L86" s="14">
        <v>259.61</v>
      </c>
      <c r="M86" s="54"/>
      <c r="N86" s="14">
        <v>37.638940189000003</v>
      </c>
      <c r="O86" s="31">
        <v>1.2317751957</v>
      </c>
      <c r="P86" s="31" t="s">
        <v>34</v>
      </c>
      <c r="Q86" s="17" t="s">
        <v>27</v>
      </c>
      <c r="R86" s="38" t="s">
        <v>231</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232</v>
      </c>
      <c r="D87" s="16" t="s">
        <v>233</v>
      </c>
      <c r="E87" s="16">
        <v>3</v>
      </c>
      <c r="F87" s="15">
        <v>87.3</v>
      </c>
      <c r="G87" s="15">
        <v>66.930000000000007</v>
      </c>
      <c r="H87" s="15">
        <v>46.57</v>
      </c>
      <c r="I87" s="14"/>
      <c r="J87" s="15">
        <v>92.61</v>
      </c>
      <c r="K87" s="15">
        <v>133.33000000000001</v>
      </c>
      <c r="L87" s="15">
        <v>199.24</v>
      </c>
      <c r="M87" s="54"/>
      <c r="N87" s="15">
        <v>42.703364919999999</v>
      </c>
      <c r="O87" s="15">
        <v>2.1044753156999998</v>
      </c>
      <c r="P87" s="15" t="s">
        <v>34</v>
      </c>
      <c r="Q87" s="16" t="s">
        <v>27</v>
      </c>
      <c r="R87" s="37" t="s">
        <v>234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235</v>
      </c>
      <c r="D88" s="17" t="s">
        <v>236</v>
      </c>
      <c r="E88" s="17">
        <v>7</v>
      </c>
      <c r="F88" s="14">
        <v>18.77</v>
      </c>
      <c r="G88" s="14">
        <v>18.13</v>
      </c>
      <c r="H88" s="14">
        <v>17.5</v>
      </c>
      <c r="I88" s="14"/>
      <c r="J88" s="14">
        <v>19.190000000000001</v>
      </c>
      <c r="K88" s="14">
        <v>20.45</v>
      </c>
      <c r="L88" s="14">
        <v>22.49</v>
      </c>
      <c r="M88" s="54"/>
      <c r="N88" s="14">
        <v>57.141844274999997</v>
      </c>
      <c r="O88" s="31">
        <v>8.4581209047999995</v>
      </c>
      <c r="P88" s="31" t="s">
        <v>34</v>
      </c>
      <c r="Q88" s="17" t="s">
        <v>34</v>
      </c>
      <c r="R88" s="38" t="s">
        <v>237</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238</v>
      </c>
      <c r="D89" s="16" t="s">
        <v>239</v>
      </c>
      <c r="E89" s="16">
        <v>2</v>
      </c>
      <c r="F89" s="15">
        <v>4.92</v>
      </c>
      <c r="G89" s="15">
        <v>4.4800000000000004</v>
      </c>
      <c r="H89" s="15">
        <v>4.05</v>
      </c>
      <c r="I89" s="14"/>
      <c r="J89" s="15">
        <v>5.07</v>
      </c>
      <c r="K89" s="15">
        <v>5.93</v>
      </c>
      <c r="L89" s="15">
        <v>7.33</v>
      </c>
      <c r="M89" s="54"/>
      <c r="N89" s="15">
        <v>51.098506538999999</v>
      </c>
      <c r="O89" s="15">
        <v>9.0724491904999987</v>
      </c>
      <c r="P89" s="15" t="s">
        <v>27</v>
      </c>
      <c r="Q89" s="16" t="s">
        <v>27</v>
      </c>
      <c r="R89" s="37" t="s">
        <v>240</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241</v>
      </c>
      <c r="D90" s="17" t="s">
        <v>242</v>
      </c>
      <c r="E90" s="17">
        <v>1</v>
      </c>
      <c r="F90" s="14">
        <v>11.31</v>
      </c>
      <c r="G90" s="14">
        <v>10.029999999999999</v>
      </c>
      <c r="H90" s="14">
        <v>8.75</v>
      </c>
      <c r="I90" s="14"/>
      <c r="J90" s="14">
        <v>11.69</v>
      </c>
      <c r="K90" s="14">
        <v>14.24</v>
      </c>
      <c r="L90" s="14">
        <v>18.38</v>
      </c>
      <c r="M90" s="54"/>
      <c r="N90" s="14">
        <v>51.189264518999998</v>
      </c>
      <c r="O90" s="31">
        <v>8.5349740476000004</v>
      </c>
      <c r="P90" s="31" t="s">
        <v>27</v>
      </c>
      <c r="Q90" s="17" t="s">
        <v>27</v>
      </c>
      <c r="R90" s="38" t="s">
        <v>243</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244</v>
      </c>
      <c r="D91" s="16" t="s">
        <v>245</v>
      </c>
      <c r="E91" s="16">
        <v>2</v>
      </c>
      <c r="F91" s="15">
        <v>10.29</v>
      </c>
      <c r="G91" s="15">
        <v>8.84</v>
      </c>
      <c r="H91" s="15">
        <v>7.39</v>
      </c>
      <c r="I91" s="14"/>
      <c r="J91" s="15">
        <v>10.76</v>
      </c>
      <c r="K91" s="15">
        <v>13.65</v>
      </c>
      <c r="L91" s="15">
        <v>18.329999999999998</v>
      </c>
      <c r="M91" s="54"/>
      <c r="N91" s="15">
        <v>41.366712859000003</v>
      </c>
      <c r="O91" s="15">
        <v>92.716844429000005</v>
      </c>
      <c r="P91" s="15" t="s">
        <v>27</v>
      </c>
      <c r="Q91" s="16" t="s">
        <v>27</v>
      </c>
      <c r="R91" s="37" t="s">
        <v>246</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247</v>
      </c>
      <c r="D92" s="17" t="s">
        <v>248</v>
      </c>
      <c r="E92" s="17">
        <v>4</v>
      </c>
      <c r="F92" s="14">
        <v>6.61</v>
      </c>
      <c r="G92" s="14">
        <v>5.4</v>
      </c>
      <c r="H92" s="14">
        <v>4.2</v>
      </c>
      <c r="I92" s="14"/>
      <c r="J92" s="14">
        <v>9.7200000000000006</v>
      </c>
      <c r="K92" s="14">
        <v>12.12</v>
      </c>
      <c r="L92" s="14">
        <v>16</v>
      </c>
      <c r="M92" s="54"/>
      <c r="N92" s="14">
        <v>57.426228051000002</v>
      </c>
      <c r="O92" s="31">
        <v>35.884882523999998</v>
      </c>
      <c r="P92" s="31" t="s">
        <v>27</v>
      </c>
      <c r="Q92" s="17" t="s">
        <v>34</v>
      </c>
      <c r="R92" s="38" t="s">
        <v>249</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250</v>
      </c>
      <c r="D93" s="16" t="s">
        <v>251</v>
      </c>
      <c r="E93" s="16">
        <v>7</v>
      </c>
      <c r="F93" s="15">
        <v>211.62</v>
      </c>
      <c r="G93" s="15">
        <v>186.47</v>
      </c>
      <c r="H93" s="15">
        <v>161.33000000000001</v>
      </c>
      <c r="I93" s="14"/>
      <c r="J93" s="15">
        <v>223.07</v>
      </c>
      <c r="K93" s="15">
        <v>273.35000000000002</v>
      </c>
      <c r="L93" s="15">
        <v>354.71</v>
      </c>
      <c r="M93" s="54"/>
      <c r="N93" s="15">
        <v>58.047889095000002</v>
      </c>
      <c r="O93" s="15">
        <v>11.081228726999999</v>
      </c>
      <c r="P93" s="15" t="s">
        <v>34</v>
      </c>
      <c r="Q93" s="16" t="s">
        <v>34</v>
      </c>
      <c r="R93" s="37" t="s">
        <v>252</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253</v>
      </c>
      <c r="D94" s="17" t="s">
        <v>254</v>
      </c>
      <c r="E94" s="17">
        <v>4</v>
      </c>
      <c r="F94" s="14">
        <v>150</v>
      </c>
      <c r="G94" s="14" t="s">
        <v>195</v>
      </c>
      <c r="H94" s="14" t="s">
        <v>195</v>
      </c>
      <c r="I94" s="14"/>
      <c r="J94" s="14" t="s">
        <v>195</v>
      </c>
      <c r="K94" s="14" t="s">
        <v>195</v>
      </c>
      <c r="L94" s="14" t="s">
        <v>195</v>
      </c>
      <c r="M94" s="54"/>
      <c r="N94" s="14">
        <v>94.064508982000007</v>
      </c>
      <c r="O94" s="31">
        <v>1.0764285713999999</v>
      </c>
      <c r="P94" s="31" t="s">
        <v>27</v>
      </c>
      <c r="Q94" s="17" t="s">
        <v>34</v>
      </c>
      <c r="R94" s="38" t="s">
        <v>195</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255</v>
      </c>
      <c r="D95" s="16" t="s">
        <v>256</v>
      </c>
      <c r="E95" s="16">
        <v>9</v>
      </c>
      <c r="F95" s="15">
        <v>96.3</v>
      </c>
      <c r="G95" s="15">
        <v>85.49</v>
      </c>
      <c r="H95" s="15">
        <v>74.69</v>
      </c>
      <c r="I95" s="14"/>
      <c r="J95" s="15">
        <v>102.79</v>
      </c>
      <c r="K95" s="15">
        <v>124.39</v>
      </c>
      <c r="L95" s="15">
        <v>159.34</v>
      </c>
      <c r="M95" s="54"/>
      <c r="N95" s="15">
        <v>62.159617458</v>
      </c>
      <c r="O95" s="15">
        <v>532.3076231</v>
      </c>
      <c r="P95" s="15" t="s">
        <v>34</v>
      </c>
      <c r="Q95" s="16" t="s">
        <v>34</v>
      </c>
      <c r="R95" s="37" t="s">
        <v>257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258</v>
      </c>
      <c r="D96" s="17" t="s">
        <v>259</v>
      </c>
      <c r="E96" s="17">
        <v>3</v>
      </c>
      <c r="F96" s="14">
        <v>44.21</v>
      </c>
      <c r="G96" s="14">
        <v>39.729999999999997</v>
      </c>
      <c r="H96" s="14">
        <v>35.25</v>
      </c>
      <c r="I96" s="14"/>
      <c r="J96" s="14">
        <v>46.05</v>
      </c>
      <c r="K96" s="14">
        <v>55</v>
      </c>
      <c r="L96" s="14">
        <v>69.489999999999995</v>
      </c>
      <c r="M96" s="54"/>
      <c r="N96" s="14">
        <v>48.076901870999997</v>
      </c>
      <c r="O96" s="31">
        <v>180.36774367000001</v>
      </c>
      <c r="P96" s="31" t="s">
        <v>27</v>
      </c>
      <c r="Q96" s="17" t="s">
        <v>27</v>
      </c>
      <c r="R96" s="38" t="s">
        <v>260</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261</v>
      </c>
      <c r="D97" s="16" t="s">
        <v>262</v>
      </c>
      <c r="E97" s="16">
        <v>9</v>
      </c>
      <c r="F97" s="15">
        <v>25</v>
      </c>
      <c r="G97" s="15">
        <v>23.64</v>
      </c>
      <c r="H97" s="15">
        <v>22.28</v>
      </c>
      <c r="I97" s="14"/>
      <c r="J97" s="15">
        <v>27.95</v>
      </c>
      <c r="K97" s="15">
        <v>30.66</v>
      </c>
      <c r="L97" s="15">
        <v>35.049999999999997</v>
      </c>
      <c r="M97" s="54"/>
      <c r="N97" s="15">
        <v>62.372196224</v>
      </c>
      <c r="O97" s="15">
        <v>249.72623281</v>
      </c>
      <c r="P97" s="15" t="s">
        <v>34</v>
      </c>
      <c r="Q97" s="16" t="s">
        <v>34</v>
      </c>
      <c r="R97" s="37" t="s">
        <v>263</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264</v>
      </c>
      <c r="D98" s="17" t="s">
        <v>265</v>
      </c>
      <c r="E98" s="17">
        <v>2</v>
      </c>
      <c r="F98" s="14">
        <v>27.45</v>
      </c>
      <c r="G98" s="14">
        <v>24.51</v>
      </c>
      <c r="H98" s="14">
        <v>21.57</v>
      </c>
      <c r="I98" s="14"/>
      <c r="J98" s="14">
        <v>28.08</v>
      </c>
      <c r="K98" s="14">
        <v>33.950000000000003</v>
      </c>
      <c r="L98" s="14">
        <v>43.44</v>
      </c>
      <c r="M98" s="54"/>
      <c r="N98" s="14">
        <v>45.731471585999998</v>
      </c>
      <c r="O98" s="31">
        <v>129.80929509000001</v>
      </c>
      <c r="P98" s="31" t="s">
        <v>27</v>
      </c>
      <c r="Q98" s="17" t="s">
        <v>27</v>
      </c>
      <c r="R98" s="38" t="s">
        <v>266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267</v>
      </c>
      <c r="D99" s="16" t="s">
        <v>268</v>
      </c>
      <c r="E99" s="16">
        <v>3</v>
      </c>
      <c r="F99" s="15">
        <v>35.340000000000003</v>
      </c>
      <c r="G99" s="15">
        <v>31.78</v>
      </c>
      <c r="H99" s="15">
        <v>28.22</v>
      </c>
      <c r="I99" s="14"/>
      <c r="J99" s="15">
        <v>36.659999999999997</v>
      </c>
      <c r="K99" s="15">
        <v>43.77</v>
      </c>
      <c r="L99" s="15">
        <v>55.29</v>
      </c>
      <c r="M99" s="54"/>
      <c r="N99" s="15">
        <v>51.114644748000003</v>
      </c>
      <c r="O99" s="15">
        <v>379.64085286</v>
      </c>
      <c r="P99" s="15" t="s">
        <v>27</v>
      </c>
      <c r="Q99" s="16" t="s">
        <v>27</v>
      </c>
      <c r="R99" s="37" t="s">
        <v>269</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270</v>
      </c>
      <c r="D100" s="17" t="s">
        <v>271</v>
      </c>
      <c r="E100" s="17">
        <v>0</v>
      </c>
      <c r="F100" s="14">
        <v>19.75</v>
      </c>
      <c r="G100" s="14">
        <v>16.96</v>
      </c>
      <c r="H100" s="14">
        <v>14.18</v>
      </c>
      <c r="I100" s="14"/>
      <c r="J100" s="14">
        <v>20.55</v>
      </c>
      <c r="K100" s="14">
        <v>26.11</v>
      </c>
      <c r="L100" s="14">
        <v>35.11</v>
      </c>
      <c r="M100" s="54"/>
      <c r="N100" s="14">
        <v>43.218441134999999</v>
      </c>
      <c r="O100" s="31">
        <v>1.6112279048</v>
      </c>
      <c r="P100" s="31" t="s">
        <v>27</v>
      </c>
      <c r="Q100" s="17" t="s">
        <v>27</v>
      </c>
      <c r="R100" s="38" t="s">
        <v>272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273</v>
      </c>
      <c r="D101" s="16" t="s">
        <v>274</v>
      </c>
      <c r="E101" s="16">
        <v>2</v>
      </c>
      <c r="F101" s="15">
        <v>4.2300000000000004</v>
      </c>
      <c r="G101" s="15">
        <v>3.44</v>
      </c>
      <c r="H101" s="15">
        <v>2.66</v>
      </c>
      <c r="I101" s="14"/>
      <c r="J101" s="15">
        <v>4.41</v>
      </c>
      <c r="K101" s="15">
        <v>5.97</v>
      </c>
      <c r="L101" s="15">
        <v>8.5</v>
      </c>
      <c r="M101" s="54"/>
      <c r="N101" s="15">
        <v>40.488461631</v>
      </c>
      <c r="O101" s="15">
        <v>4.0963909999999997</v>
      </c>
      <c r="P101" s="15" t="s">
        <v>27</v>
      </c>
      <c r="Q101" s="16" t="s">
        <v>27</v>
      </c>
      <c r="R101" s="37" t="s">
        <v>275</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276</v>
      </c>
      <c r="D102" s="17" t="s">
        <v>277</v>
      </c>
      <c r="E102" s="17">
        <v>4</v>
      </c>
      <c r="F102" s="14">
        <v>10.99</v>
      </c>
      <c r="G102" s="14">
        <v>9.18</v>
      </c>
      <c r="H102" s="14">
        <v>7.37</v>
      </c>
      <c r="I102" s="14"/>
      <c r="J102" s="14">
        <v>15.93</v>
      </c>
      <c r="K102" s="14">
        <v>19.54</v>
      </c>
      <c r="L102" s="14">
        <v>25.4</v>
      </c>
      <c r="M102" s="54"/>
      <c r="N102" s="14">
        <v>53.217015238999998</v>
      </c>
      <c r="O102" s="31">
        <v>25.406723999999997</v>
      </c>
      <c r="P102" s="31" t="s">
        <v>27</v>
      </c>
      <c r="Q102" s="17" t="s">
        <v>34</v>
      </c>
      <c r="R102" s="38" t="s">
        <v>278</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279</v>
      </c>
      <c r="D103" s="16" t="s">
        <v>280</v>
      </c>
      <c r="E103" s="16">
        <v>3</v>
      </c>
      <c r="F103" s="15">
        <v>4.9800000000000004</v>
      </c>
      <c r="G103" s="15">
        <v>3.88</v>
      </c>
      <c r="H103" s="15">
        <v>2.79</v>
      </c>
      <c r="I103" s="14"/>
      <c r="J103" s="15">
        <v>5.22</v>
      </c>
      <c r="K103" s="15">
        <v>7.4</v>
      </c>
      <c r="L103" s="15">
        <v>10.94</v>
      </c>
      <c r="M103" s="54"/>
      <c r="N103" s="15">
        <v>42.458654529</v>
      </c>
      <c r="O103" s="15">
        <v>6.3613028094999997</v>
      </c>
      <c r="P103" s="15" t="s">
        <v>27</v>
      </c>
      <c r="Q103" s="16" t="s">
        <v>27</v>
      </c>
      <c r="R103" s="37" t="s">
        <v>281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282</v>
      </c>
      <c r="D104" s="17" t="s">
        <v>283</v>
      </c>
      <c r="E104" s="17">
        <v>7</v>
      </c>
      <c r="F104" s="14">
        <v>18.37</v>
      </c>
      <c r="G104" s="14">
        <v>16.73</v>
      </c>
      <c r="H104" s="14">
        <v>15.09</v>
      </c>
      <c r="I104" s="14"/>
      <c r="J104" s="14">
        <v>19.3</v>
      </c>
      <c r="K104" s="14">
        <v>22.57</v>
      </c>
      <c r="L104" s="14">
        <v>27.88</v>
      </c>
      <c r="M104" s="54"/>
      <c r="N104" s="14">
        <v>69.176390244000004</v>
      </c>
      <c r="O104" s="31">
        <v>74.295927286000008</v>
      </c>
      <c r="P104" s="31" t="s">
        <v>34</v>
      </c>
      <c r="Q104" s="17" t="s">
        <v>34</v>
      </c>
      <c r="R104" s="38" t="s">
        <v>284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285</v>
      </c>
      <c r="D105" s="16" t="s">
        <v>286</v>
      </c>
      <c r="E105" s="16">
        <v>7</v>
      </c>
      <c r="F105" s="15">
        <v>22.81</v>
      </c>
      <c r="G105" s="15">
        <v>21.38</v>
      </c>
      <c r="H105" s="15">
        <v>19.95</v>
      </c>
      <c r="I105" s="14"/>
      <c r="J105" s="15">
        <v>23.5</v>
      </c>
      <c r="K105" s="15">
        <v>26.35</v>
      </c>
      <c r="L105" s="15">
        <v>30.97</v>
      </c>
      <c r="M105" s="54"/>
      <c r="N105" s="15">
        <v>77.395991867000006</v>
      </c>
      <c r="O105" s="15">
        <v>5.0621766189999997</v>
      </c>
      <c r="P105" s="15" t="s">
        <v>34</v>
      </c>
      <c r="Q105" s="16" t="s">
        <v>34</v>
      </c>
      <c r="R105" s="37" t="s">
        <v>287</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288</v>
      </c>
      <c r="D106" s="17" t="s">
        <v>289</v>
      </c>
      <c r="E106" s="17">
        <v>10</v>
      </c>
      <c r="F106" s="14">
        <v>130.63999999999999</v>
      </c>
      <c r="G106" s="14">
        <v>117.03</v>
      </c>
      <c r="H106" s="14">
        <v>103.43</v>
      </c>
      <c r="I106" s="14"/>
      <c r="J106" s="14">
        <v>135.66999999999999</v>
      </c>
      <c r="K106" s="14">
        <v>162.87</v>
      </c>
      <c r="L106" s="14">
        <v>206.88</v>
      </c>
      <c r="M106" s="54"/>
      <c r="N106" s="14">
        <v>74.118192604000001</v>
      </c>
      <c r="O106" s="31">
        <v>1.8447734167000001</v>
      </c>
      <c r="P106" s="31" t="s">
        <v>34</v>
      </c>
      <c r="Q106" s="17" t="s">
        <v>34</v>
      </c>
      <c r="R106" s="38" t="s">
        <v>290</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291</v>
      </c>
      <c r="D107" s="16" t="s">
        <v>292</v>
      </c>
      <c r="E107" s="16">
        <v>3</v>
      </c>
      <c r="F107" s="15">
        <v>21.91</v>
      </c>
      <c r="G107" s="15">
        <v>20.079999999999998</v>
      </c>
      <c r="H107" s="15">
        <v>18.260000000000002</v>
      </c>
      <c r="I107" s="14"/>
      <c r="J107" s="15">
        <v>23.25</v>
      </c>
      <c r="K107" s="15">
        <v>26.89</v>
      </c>
      <c r="L107" s="15">
        <v>32.78</v>
      </c>
      <c r="M107" s="54"/>
      <c r="N107" s="15">
        <v>26.389434314999999</v>
      </c>
      <c r="O107" s="15">
        <v>269.68342151999997</v>
      </c>
      <c r="P107" s="15" t="s">
        <v>34</v>
      </c>
      <c r="Q107" s="16" t="s">
        <v>27</v>
      </c>
      <c r="R107" s="37" t="s">
        <v>293</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294</v>
      </c>
      <c r="D108" s="17" t="s">
        <v>295</v>
      </c>
      <c r="E108" s="17">
        <v>3</v>
      </c>
      <c r="F108" s="14">
        <v>9.74</v>
      </c>
      <c r="G108" s="14">
        <v>8.9600000000000009</v>
      </c>
      <c r="H108" s="14">
        <v>8.19</v>
      </c>
      <c r="I108" s="14"/>
      <c r="J108" s="14">
        <v>10.199999999999999</v>
      </c>
      <c r="K108" s="14">
        <v>11.74</v>
      </c>
      <c r="L108" s="14">
        <v>14.23</v>
      </c>
      <c r="M108" s="54"/>
      <c r="N108" s="14">
        <v>26.148870622</v>
      </c>
      <c r="O108" s="31">
        <v>106.98501752</v>
      </c>
      <c r="P108" s="31" t="s">
        <v>34</v>
      </c>
      <c r="Q108" s="17" t="s">
        <v>27</v>
      </c>
      <c r="R108" s="38" t="s">
        <v>296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297</v>
      </c>
      <c r="D109" s="16" t="s">
        <v>298</v>
      </c>
      <c r="E109" s="16">
        <v>6</v>
      </c>
      <c r="F109" s="15">
        <v>11.85</v>
      </c>
      <c r="G109" s="15">
        <v>10.06</v>
      </c>
      <c r="H109" s="15">
        <v>8.27</v>
      </c>
      <c r="I109" s="14"/>
      <c r="J109" s="15">
        <v>16.649999999999999</v>
      </c>
      <c r="K109" s="15">
        <v>20.22</v>
      </c>
      <c r="L109" s="15">
        <v>26.01</v>
      </c>
      <c r="M109" s="54"/>
      <c r="N109" s="15">
        <v>68.245504189000002</v>
      </c>
      <c r="O109" s="15">
        <v>40.120374761999997</v>
      </c>
      <c r="P109" s="15" t="s">
        <v>27</v>
      </c>
      <c r="Q109" s="16" t="s">
        <v>34</v>
      </c>
      <c r="R109" s="37" t="s">
        <v>299</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300</v>
      </c>
      <c r="D110" s="17" t="s">
        <v>301</v>
      </c>
      <c r="E110" s="17">
        <v>1</v>
      </c>
      <c r="F110" s="14">
        <v>3.45</v>
      </c>
      <c r="G110" s="14">
        <v>3.06</v>
      </c>
      <c r="H110" s="14">
        <v>2.68</v>
      </c>
      <c r="I110" s="14"/>
      <c r="J110" s="14">
        <v>3.54</v>
      </c>
      <c r="K110" s="14">
        <v>4.3</v>
      </c>
      <c r="L110" s="14">
        <v>5.53</v>
      </c>
      <c r="M110" s="54"/>
      <c r="N110" s="14">
        <v>49.259672117000001</v>
      </c>
      <c r="O110" s="31">
        <v>12.412325761</v>
      </c>
      <c r="P110" s="31" t="s">
        <v>27</v>
      </c>
      <c r="Q110" s="17" t="s">
        <v>27</v>
      </c>
      <c r="R110" s="38" t="s">
        <v>302</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303</v>
      </c>
      <c r="D111" s="16" t="s">
        <v>304</v>
      </c>
      <c r="E111" s="16">
        <v>7</v>
      </c>
      <c r="F111" s="15">
        <v>4.0999999999999996</v>
      </c>
      <c r="G111" s="15">
        <v>3.66</v>
      </c>
      <c r="H111" s="15">
        <v>3.22</v>
      </c>
      <c r="I111" s="14"/>
      <c r="J111" s="15">
        <v>4.8499999999999996</v>
      </c>
      <c r="K111" s="15">
        <v>5.72</v>
      </c>
      <c r="L111" s="15">
        <v>7.14</v>
      </c>
      <c r="M111" s="54"/>
      <c r="N111" s="15">
        <v>74.090529433</v>
      </c>
      <c r="O111" s="15">
        <v>23.159764190000001</v>
      </c>
      <c r="P111" s="15" t="s">
        <v>27</v>
      </c>
      <c r="Q111" s="16" t="s">
        <v>34</v>
      </c>
      <c r="R111" s="37" t="s">
        <v>305</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306</v>
      </c>
      <c r="D112" s="17" t="s">
        <v>307</v>
      </c>
      <c r="E112" s="17">
        <v>0</v>
      </c>
      <c r="F112" s="14">
        <v>8.07</v>
      </c>
      <c r="G112" s="14">
        <v>6.58</v>
      </c>
      <c r="H112" s="14">
        <v>5.09</v>
      </c>
      <c r="I112" s="14"/>
      <c r="J112" s="14">
        <v>8.26</v>
      </c>
      <c r="K112" s="14">
        <v>11.23</v>
      </c>
      <c r="L112" s="14">
        <v>16.04</v>
      </c>
      <c r="M112" s="54"/>
      <c r="N112" s="14">
        <v>30.603494634</v>
      </c>
      <c r="O112" s="31">
        <v>19.282325857</v>
      </c>
      <c r="P112" s="31" t="s">
        <v>27</v>
      </c>
      <c r="Q112" s="17" t="s">
        <v>27</v>
      </c>
      <c r="R112" s="38" t="s">
        <v>308</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309</v>
      </c>
      <c r="D113" s="16" t="s">
        <v>310</v>
      </c>
      <c r="E113" s="16">
        <v>0</v>
      </c>
      <c r="F113" s="15" t="s">
        <v>195</v>
      </c>
      <c r="G113" s="15" t="s">
        <v>195</v>
      </c>
      <c r="H113" s="15" t="s">
        <v>195</v>
      </c>
      <c r="I113" s="14"/>
      <c r="J113" s="15" t="s">
        <v>195</v>
      </c>
      <c r="K113" s="15" t="s">
        <v>195</v>
      </c>
      <c r="L113" s="15" t="s">
        <v>195</v>
      </c>
      <c r="M113" s="54"/>
      <c r="N113" s="15" t="s">
        <v>195</v>
      </c>
      <c r="O113" s="15" t="s">
        <v>195</v>
      </c>
      <c r="P113" s="15" t="s">
        <v>195</v>
      </c>
      <c r="Q113" s="16" t="s">
        <v>195</v>
      </c>
      <c r="R113" s="37" t="s">
        <v>196</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311</v>
      </c>
      <c r="D114" s="17" t="s">
        <v>312</v>
      </c>
      <c r="E114" s="17">
        <v>4</v>
      </c>
      <c r="F114" s="14">
        <v>3.41</v>
      </c>
      <c r="G114" s="14">
        <v>3.15</v>
      </c>
      <c r="H114" s="14">
        <v>2.9</v>
      </c>
      <c r="I114" s="14"/>
      <c r="J114" s="14">
        <v>3.72</v>
      </c>
      <c r="K114" s="14">
        <v>4.22</v>
      </c>
      <c r="L114" s="14">
        <v>5.03</v>
      </c>
      <c r="M114" s="54"/>
      <c r="N114" s="14">
        <v>68.389961100999997</v>
      </c>
      <c r="O114" s="31">
        <v>5.2555597618999998</v>
      </c>
      <c r="P114" s="31" t="s">
        <v>27</v>
      </c>
      <c r="Q114" s="17" t="s">
        <v>34</v>
      </c>
      <c r="R114" s="38" t="s">
        <v>313</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314</v>
      </c>
      <c r="D115" s="16" t="s">
        <v>315</v>
      </c>
      <c r="E115" s="16">
        <v>6</v>
      </c>
      <c r="F115" s="15">
        <v>20.81</v>
      </c>
      <c r="G115" s="15">
        <v>19.61</v>
      </c>
      <c r="H115" s="15">
        <v>18.41</v>
      </c>
      <c r="I115" s="14"/>
      <c r="J115" s="15">
        <v>23.5</v>
      </c>
      <c r="K115" s="15">
        <v>25.89</v>
      </c>
      <c r="L115" s="15">
        <v>29.76</v>
      </c>
      <c r="M115" s="54"/>
      <c r="N115" s="15">
        <v>55.696060031000002</v>
      </c>
      <c r="O115" s="15">
        <v>60.851589762000003</v>
      </c>
      <c r="P115" s="15" t="s">
        <v>27</v>
      </c>
      <c r="Q115" s="16" t="s">
        <v>34</v>
      </c>
      <c r="R115" s="37" t="s">
        <v>316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317</v>
      </c>
      <c r="D116" s="17" t="s">
        <v>318</v>
      </c>
      <c r="E116" s="17">
        <v>3</v>
      </c>
      <c r="F116" s="14">
        <v>23.11</v>
      </c>
      <c r="G116" s="14">
        <v>20.84</v>
      </c>
      <c r="H116" s="14">
        <v>18.57</v>
      </c>
      <c r="I116" s="14"/>
      <c r="J116" s="14">
        <v>23.81</v>
      </c>
      <c r="K116" s="14">
        <v>28.34</v>
      </c>
      <c r="L116" s="14">
        <v>35.68</v>
      </c>
      <c r="M116" s="54"/>
      <c r="N116" s="14">
        <v>46.747977061999997</v>
      </c>
      <c r="O116" s="31">
        <v>52.879662048</v>
      </c>
      <c r="P116" s="31" t="s">
        <v>27</v>
      </c>
      <c r="Q116" s="17" t="s">
        <v>27</v>
      </c>
      <c r="R116" s="38" t="s">
        <v>319</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320</v>
      </c>
      <c r="D117" s="16" t="s">
        <v>321</v>
      </c>
      <c r="E117" s="16">
        <v>3</v>
      </c>
      <c r="F117" s="15">
        <v>73.25</v>
      </c>
      <c r="G117" s="15">
        <v>51.98</v>
      </c>
      <c r="H117" s="15">
        <v>30.72</v>
      </c>
      <c r="I117" s="14"/>
      <c r="J117" s="15">
        <v>76.58</v>
      </c>
      <c r="K117" s="15">
        <v>119.1</v>
      </c>
      <c r="L117" s="15">
        <v>187.91</v>
      </c>
      <c r="M117" s="54"/>
      <c r="N117" s="15">
        <v>31.989831464000002</v>
      </c>
      <c r="O117" s="15">
        <v>33.444100678000005</v>
      </c>
      <c r="P117" s="15" t="s">
        <v>34</v>
      </c>
      <c r="Q117" s="16" t="s">
        <v>27</v>
      </c>
      <c r="R117" s="37" t="s">
        <v>322</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323</v>
      </c>
      <c r="D118" s="17" t="s">
        <v>324</v>
      </c>
      <c r="E118" s="17">
        <v>4</v>
      </c>
      <c r="F118" s="14">
        <v>13.72</v>
      </c>
      <c r="G118" s="14">
        <v>12.62</v>
      </c>
      <c r="H118" s="14">
        <v>11.53</v>
      </c>
      <c r="I118" s="14"/>
      <c r="J118" s="14">
        <v>13.99</v>
      </c>
      <c r="K118" s="14">
        <v>16.170000000000002</v>
      </c>
      <c r="L118" s="14">
        <v>19.71</v>
      </c>
      <c r="M118" s="54"/>
      <c r="N118" s="14">
        <v>46.872302369000003</v>
      </c>
      <c r="O118" s="31">
        <v>23.185349475999999</v>
      </c>
      <c r="P118" s="31" t="s">
        <v>34</v>
      </c>
      <c r="Q118" s="17" t="s">
        <v>27</v>
      </c>
      <c r="R118" s="38" t="s">
        <v>325</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326</v>
      </c>
      <c r="D119" s="16" t="s">
        <v>327</v>
      </c>
      <c r="E119" s="16">
        <v>7</v>
      </c>
      <c r="F119" s="15">
        <v>26.95</v>
      </c>
      <c r="G119" s="15">
        <v>22.25</v>
      </c>
      <c r="H119" s="15">
        <v>17.55</v>
      </c>
      <c r="I119" s="14"/>
      <c r="J119" s="15">
        <v>41.14</v>
      </c>
      <c r="K119" s="15">
        <v>50.53</v>
      </c>
      <c r="L119" s="15">
        <v>65.739999999999995</v>
      </c>
      <c r="M119" s="54"/>
      <c r="N119" s="15">
        <v>58.804071553999997</v>
      </c>
      <c r="O119" s="15">
        <v>70.004516398999996</v>
      </c>
      <c r="P119" s="15" t="s">
        <v>27</v>
      </c>
      <c r="Q119" s="16" t="s">
        <v>34</v>
      </c>
      <c r="R119" s="37" t="s">
        <v>328</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329</v>
      </c>
      <c r="D120" s="17" t="s">
        <v>330</v>
      </c>
      <c r="E120" s="17">
        <v>2</v>
      </c>
      <c r="F120" s="14">
        <v>9.0299999999999994</v>
      </c>
      <c r="G120" s="14">
        <v>8.42</v>
      </c>
      <c r="H120" s="14">
        <v>7.81</v>
      </c>
      <c r="I120" s="14"/>
      <c r="J120" s="14">
        <v>9.34</v>
      </c>
      <c r="K120" s="14">
        <v>10.55</v>
      </c>
      <c r="L120" s="14">
        <v>12.52</v>
      </c>
      <c r="M120" s="54"/>
      <c r="N120" s="14">
        <v>51.914784064000003</v>
      </c>
      <c r="O120" s="31">
        <v>7.6577301905000006</v>
      </c>
      <c r="P120" s="31" t="s">
        <v>27</v>
      </c>
      <c r="Q120" s="17" t="s">
        <v>27</v>
      </c>
      <c r="R120" s="38" t="s">
        <v>331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332</v>
      </c>
      <c r="D121" s="16" t="s">
        <v>333</v>
      </c>
      <c r="E121" s="16">
        <v>2</v>
      </c>
      <c r="F121" s="15">
        <v>7.65</v>
      </c>
      <c r="G121" s="15">
        <v>7.3</v>
      </c>
      <c r="H121" s="15">
        <v>6.95</v>
      </c>
      <c r="I121" s="14"/>
      <c r="J121" s="15">
        <v>7.83</v>
      </c>
      <c r="K121" s="15">
        <v>8.52</v>
      </c>
      <c r="L121" s="15">
        <v>9.6300000000000008</v>
      </c>
      <c r="M121" s="54"/>
      <c r="N121" s="15">
        <v>47.558167699999998</v>
      </c>
      <c r="O121" s="15">
        <v>4.5508858570999999</v>
      </c>
      <c r="P121" s="15" t="s">
        <v>27</v>
      </c>
      <c r="Q121" s="16" t="s">
        <v>27</v>
      </c>
      <c r="R121" s="37" t="s">
        <v>334</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335</v>
      </c>
      <c r="D122" s="17" t="s">
        <v>336</v>
      </c>
      <c r="E122" s="17">
        <v>2</v>
      </c>
      <c r="F122" s="14">
        <v>49.43</v>
      </c>
      <c r="G122" s="14">
        <v>46.53</v>
      </c>
      <c r="H122" s="14">
        <v>43.63</v>
      </c>
      <c r="I122" s="14"/>
      <c r="J122" s="14">
        <v>51.57</v>
      </c>
      <c r="K122" s="14">
        <v>57.36</v>
      </c>
      <c r="L122" s="14">
        <v>66.739999999999995</v>
      </c>
      <c r="M122" s="54"/>
      <c r="N122" s="14">
        <v>48.618060638999999</v>
      </c>
      <c r="O122" s="31">
        <v>30.875357143000002</v>
      </c>
      <c r="P122" s="31" t="s">
        <v>27</v>
      </c>
      <c r="Q122" s="17" t="s">
        <v>27</v>
      </c>
      <c r="R122" s="38" t="s">
        <v>337</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338</v>
      </c>
      <c r="D123" s="16" t="s">
        <v>339</v>
      </c>
      <c r="E123" s="16">
        <v>2</v>
      </c>
      <c r="F123" s="15">
        <v>25.73</v>
      </c>
      <c r="G123" s="15">
        <v>23.95</v>
      </c>
      <c r="H123" s="15">
        <v>22.18</v>
      </c>
      <c r="I123" s="14"/>
      <c r="J123" s="15">
        <v>26.39</v>
      </c>
      <c r="K123" s="15">
        <v>29.93</v>
      </c>
      <c r="L123" s="15">
        <v>35.67</v>
      </c>
      <c r="M123" s="54"/>
      <c r="N123" s="15">
        <v>50.009681344000001</v>
      </c>
      <c r="O123" s="15">
        <v>82.620967285999996</v>
      </c>
      <c r="P123" s="15" t="s">
        <v>27</v>
      </c>
      <c r="Q123" s="16" t="s">
        <v>27</v>
      </c>
      <c r="R123" s="37" t="s">
        <v>340</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341</v>
      </c>
      <c r="D124" s="17" t="s">
        <v>342</v>
      </c>
      <c r="E124" s="17">
        <v>5</v>
      </c>
      <c r="F124" s="14">
        <v>12.81</v>
      </c>
      <c r="G124" s="14">
        <v>12.2</v>
      </c>
      <c r="H124" s="14">
        <v>11.59</v>
      </c>
      <c r="I124" s="14"/>
      <c r="J124" s="14">
        <v>13.16</v>
      </c>
      <c r="K124" s="14">
        <v>14.37</v>
      </c>
      <c r="L124" s="14">
        <v>16.34</v>
      </c>
      <c r="M124" s="54"/>
      <c r="N124" s="14">
        <v>48.721481349000001</v>
      </c>
      <c r="O124" s="31">
        <v>1.7514477143</v>
      </c>
      <c r="P124" s="31" t="s">
        <v>34</v>
      </c>
      <c r="Q124" s="17" t="s">
        <v>27</v>
      </c>
      <c r="R124" s="38" t="s">
        <v>343</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341</v>
      </c>
      <c r="D125" s="16" t="s">
        <v>344</v>
      </c>
      <c r="E125" s="16">
        <v>2</v>
      </c>
      <c r="F125" s="15">
        <v>12.37</v>
      </c>
      <c r="G125" s="15">
        <v>11.59</v>
      </c>
      <c r="H125" s="15">
        <v>10.82</v>
      </c>
      <c r="I125" s="14"/>
      <c r="J125" s="15">
        <v>12.75</v>
      </c>
      <c r="K125" s="15">
        <v>14.29</v>
      </c>
      <c r="L125" s="15">
        <v>16.8</v>
      </c>
      <c r="M125" s="54"/>
      <c r="N125" s="15">
        <v>44.682249587000001</v>
      </c>
      <c r="O125" s="15">
        <v>283.45539629000001</v>
      </c>
      <c r="P125" s="15" t="s">
        <v>27</v>
      </c>
      <c r="Q125" s="16" t="s">
        <v>27</v>
      </c>
      <c r="R125" s="37" t="s">
        <v>345</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346</v>
      </c>
      <c r="D126" s="17" t="s">
        <v>347</v>
      </c>
      <c r="E126" s="17">
        <v>5</v>
      </c>
      <c r="F126" s="14">
        <v>40.93</v>
      </c>
      <c r="G126" s="14">
        <v>38.47</v>
      </c>
      <c r="H126" s="14">
        <v>36.01</v>
      </c>
      <c r="I126" s="14"/>
      <c r="J126" s="14">
        <v>42.07</v>
      </c>
      <c r="K126" s="14">
        <v>46.98</v>
      </c>
      <c r="L126" s="14">
        <v>54.94</v>
      </c>
      <c r="M126" s="54"/>
      <c r="N126" s="14">
        <v>41.902320330000002</v>
      </c>
      <c r="O126" s="31">
        <v>88.832640570999999</v>
      </c>
      <c r="P126" s="31" t="s">
        <v>34</v>
      </c>
      <c r="Q126" s="17" t="s">
        <v>27</v>
      </c>
      <c r="R126" s="38" t="s">
        <v>348</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346</v>
      </c>
      <c r="D127" s="16" t="s">
        <v>349</v>
      </c>
      <c r="E127" s="16">
        <v>2</v>
      </c>
      <c r="F127" s="15">
        <v>38.15</v>
      </c>
      <c r="G127" s="15">
        <v>35.54</v>
      </c>
      <c r="H127" s="15">
        <v>32.94</v>
      </c>
      <c r="I127" s="14"/>
      <c r="J127" s="15">
        <v>39.14</v>
      </c>
      <c r="K127" s="15">
        <v>44.34</v>
      </c>
      <c r="L127" s="15">
        <v>52.75</v>
      </c>
      <c r="M127" s="54"/>
      <c r="N127" s="15">
        <v>41.021195865999999</v>
      </c>
      <c r="O127" s="15">
        <v>998.37097952000011</v>
      </c>
      <c r="P127" s="15" t="s">
        <v>27</v>
      </c>
      <c r="Q127" s="16" t="s">
        <v>27</v>
      </c>
      <c r="R127" s="37" t="s">
        <v>350</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351</v>
      </c>
      <c r="D128" s="17" t="s">
        <v>352</v>
      </c>
      <c r="E128" s="17">
        <v>7</v>
      </c>
      <c r="F128" s="14">
        <v>2.41</v>
      </c>
      <c r="G128" s="14">
        <v>1.93</v>
      </c>
      <c r="H128" s="14">
        <v>1.46</v>
      </c>
      <c r="I128" s="14"/>
      <c r="J128" s="14">
        <v>3.4</v>
      </c>
      <c r="K128" s="14">
        <v>4.34</v>
      </c>
      <c r="L128" s="14">
        <v>5.86</v>
      </c>
      <c r="M128" s="54"/>
      <c r="N128" s="14">
        <v>87.701692002000001</v>
      </c>
      <c r="O128" s="31">
        <v>2.2880595714000003</v>
      </c>
      <c r="P128" s="31" t="s">
        <v>27</v>
      </c>
      <c r="Q128" s="17" t="s">
        <v>34</v>
      </c>
      <c r="R128" s="38" t="s">
        <v>353</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354</v>
      </c>
      <c r="D129" s="16" t="s">
        <v>355</v>
      </c>
      <c r="E129" s="16">
        <v>4</v>
      </c>
      <c r="F129" s="15">
        <v>70.97</v>
      </c>
      <c r="G129" s="15">
        <v>63.6</v>
      </c>
      <c r="H129" s="15">
        <v>56.23</v>
      </c>
      <c r="I129" s="14"/>
      <c r="J129" s="15">
        <v>83.1</v>
      </c>
      <c r="K129" s="15">
        <v>97.83</v>
      </c>
      <c r="L129" s="15">
        <v>121.68</v>
      </c>
      <c r="M129" s="54"/>
      <c r="N129" s="15">
        <v>58.703587020000001</v>
      </c>
      <c r="O129" s="15">
        <v>86.800031784000012</v>
      </c>
      <c r="P129" s="15" t="s">
        <v>27</v>
      </c>
      <c r="Q129" s="16" t="s">
        <v>34</v>
      </c>
      <c r="R129" s="37" t="s">
        <v>356</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357</v>
      </c>
      <c r="D130" s="17" t="s">
        <v>358</v>
      </c>
      <c r="E130" s="17">
        <v>5</v>
      </c>
      <c r="F130" s="14">
        <v>9.9700000000000006</v>
      </c>
      <c r="G130" s="14">
        <v>8.6</v>
      </c>
      <c r="H130" s="14">
        <v>7.24</v>
      </c>
      <c r="I130" s="14"/>
      <c r="J130" s="14">
        <v>10.32</v>
      </c>
      <c r="K130" s="14">
        <v>13.04</v>
      </c>
      <c r="L130" s="14">
        <v>17.46</v>
      </c>
      <c r="M130" s="54"/>
      <c r="N130" s="14">
        <v>42.246122880000001</v>
      </c>
      <c r="O130" s="31">
        <v>35.75451219</v>
      </c>
      <c r="P130" s="31" t="s">
        <v>34</v>
      </c>
      <c r="Q130" s="17" t="s">
        <v>27</v>
      </c>
      <c r="R130" s="38" t="s">
        <v>359</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360</v>
      </c>
      <c r="D131" s="16" t="s">
        <v>361</v>
      </c>
      <c r="E131" s="16">
        <v>8</v>
      </c>
      <c r="F131" s="15">
        <v>181.41</v>
      </c>
      <c r="G131" s="15">
        <v>167.07</v>
      </c>
      <c r="H131" s="15">
        <v>152.74</v>
      </c>
      <c r="I131" s="14"/>
      <c r="J131" s="15">
        <v>190.96</v>
      </c>
      <c r="K131" s="15">
        <v>219.62</v>
      </c>
      <c r="L131" s="15">
        <v>266</v>
      </c>
      <c r="M131" s="54"/>
      <c r="N131" s="15">
        <v>50.071021205999998</v>
      </c>
      <c r="O131" s="15">
        <v>8.5899261291000002</v>
      </c>
      <c r="P131" s="15" t="s">
        <v>34</v>
      </c>
      <c r="Q131" s="16" t="s">
        <v>34</v>
      </c>
      <c r="R131" s="37" t="s">
        <v>362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363</v>
      </c>
      <c r="D132" s="17" t="s">
        <v>364</v>
      </c>
      <c r="E132" s="17">
        <v>4</v>
      </c>
      <c r="F132" s="14">
        <v>5.14</v>
      </c>
      <c r="G132" s="14">
        <v>4.08</v>
      </c>
      <c r="H132" s="14">
        <v>3.03</v>
      </c>
      <c r="I132" s="14"/>
      <c r="J132" s="14">
        <v>5.38</v>
      </c>
      <c r="K132" s="14">
        <v>7.48</v>
      </c>
      <c r="L132" s="14">
        <v>10.88</v>
      </c>
      <c r="M132" s="54"/>
      <c r="N132" s="14">
        <v>52.349872896999997</v>
      </c>
      <c r="O132" s="31">
        <v>4.6824094762000001</v>
      </c>
      <c r="P132" s="31" t="s">
        <v>27</v>
      </c>
      <c r="Q132" s="17" t="s">
        <v>27</v>
      </c>
      <c r="R132" s="38" t="s">
        <v>365</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366</v>
      </c>
      <c r="D133" s="16" t="s">
        <v>367</v>
      </c>
      <c r="E133" s="16">
        <v>6</v>
      </c>
      <c r="F133" s="15">
        <v>6.08</v>
      </c>
      <c r="G133" s="15">
        <v>5.27</v>
      </c>
      <c r="H133" s="15">
        <v>4.46</v>
      </c>
      <c r="I133" s="14"/>
      <c r="J133" s="15">
        <v>8.19</v>
      </c>
      <c r="K133" s="15">
        <v>9.8000000000000007</v>
      </c>
      <c r="L133" s="15">
        <v>12.42</v>
      </c>
      <c r="M133" s="54"/>
      <c r="N133" s="15">
        <v>62.579311775000001</v>
      </c>
      <c r="O133" s="15">
        <v>7.2667987618999996</v>
      </c>
      <c r="P133" s="15" t="s">
        <v>27</v>
      </c>
      <c r="Q133" s="16" t="s">
        <v>34</v>
      </c>
      <c r="R133" s="37" t="s">
        <v>368</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369</v>
      </c>
      <c r="D134" s="17" t="s">
        <v>370</v>
      </c>
      <c r="E134" s="17">
        <v>7</v>
      </c>
      <c r="F134" s="14">
        <v>3.78</v>
      </c>
      <c r="G134" s="14">
        <v>3.57</v>
      </c>
      <c r="H134" s="14">
        <v>3.37</v>
      </c>
      <c r="I134" s="14"/>
      <c r="J134" s="14">
        <v>3.89</v>
      </c>
      <c r="K134" s="14">
        <v>4.29</v>
      </c>
      <c r="L134" s="14">
        <v>4.95</v>
      </c>
      <c r="M134" s="54"/>
      <c r="N134" s="14">
        <v>67.698920141000002</v>
      </c>
      <c r="O134" s="31">
        <v>2.3196423332999996</v>
      </c>
      <c r="P134" s="31" t="s">
        <v>34</v>
      </c>
      <c r="Q134" s="17" t="s">
        <v>34</v>
      </c>
      <c r="R134" s="38" t="s">
        <v>371</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369</v>
      </c>
      <c r="D135" s="16" t="s">
        <v>372</v>
      </c>
      <c r="E135" s="16">
        <v>10</v>
      </c>
      <c r="F135" s="15">
        <v>3.66</v>
      </c>
      <c r="G135" s="15">
        <v>3.48</v>
      </c>
      <c r="H135" s="15">
        <v>3.31</v>
      </c>
      <c r="I135" s="14"/>
      <c r="J135" s="15">
        <v>3.8</v>
      </c>
      <c r="K135" s="15">
        <v>4.1399999999999997</v>
      </c>
      <c r="L135" s="15">
        <v>4.7</v>
      </c>
      <c r="M135" s="54"/>
      <c r="N135" s="15">
        <v>70.832087708000003</v>
      </c>
      <c r="O135" s="15">
        <v>11.454680808999999</v>
      </c>
      <c r="P135" s="15" t="s">
        <v>34</v>
      </c>
      <c r="Q135" s="16" t="s">
        <v>34</v>
      </c>
      <c r="R135" s="37" t="s">
        <v>373</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369</v>
      </c>
      <c r="D136" s="17" t="s">
        <v>374</v>
      </c>
      <c r="E136" s="17">
        <v>10</v>
      </c>
      <c r="F136" s="14">
        <v>18.3</v>
      </c>
      <c r="G136" s="14">
        <v>17.420000000000002</v>
      </c>
      <c r="H136" s="14">
        <v>16.55</v>
      </c>
      <c r="I136" s="14"/>
      <c r="J136" s="14">
        <v>18.920000000000002</v>
      </c>
      <c r="K136" s="14">
        <v>20.66</v>
      </c>
      <c r="L136" s="14">
        <v>23.48</v>
      </c>
      <c r="M136" s="54"/>
      <c r="N136" s="14">
        <v>72.661737651999999</v>
      </c>
      <c r="O136" s="31">
        <v>97.594848857000002</v>
      </c>
      <c r="P136" s="31" t="s">
        <v>34</v>
      </c>
      <c r="Q136" s="17" t="s">
        <v>34</v>
      </c>
      <c r="R136" s="38" t="s">
        <v>375</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376</v>
      </c>
      <c r="D137" s="16" t="s">
        <v>377</v>
      </c>
      <c r="E137" s="16">
        <v>3</v>
      </c>
      <c r="F137" s="15">
        <v>9.58</v>
      </c>
      <c r="G137" s="15">
        <v>7.72</v>
      </c>
      <c r="H137" s="15">
        <v>5.87</v>
      </c>
      <c r="I137" s="14"/>
      <c r="J137" s="15">
        <v>9.9700000000000006</v>
      </c>
      <c r="K137" s="15">
        <v>13.67</v>
      </c>
      <c r="L137" s="15">
        <v>19.670000000000002</v>
      </c>
      <c r="M137" s="54"/>
      <c r="N137" s="15">
        <v>51.900620402999998</v>
      </c>
      <c r="O137" s="15">
        <v>5.5644122381000001</v>
      </c>
      <c r="P137" s="15" t="s">
        <v>27</v>
      </c>
      <c r="Q137" s="16" t="s">
        <v>27</v>
      </c>
      <c r="R137" s="37" t="s">
        <v>378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379</v>
      </c>
      <c r="D138" s="17" t="s">
        <v>380</v>
      </c>
      <c r="E138" s="17">
        <v>7</v>
      </c>
      <c r="F138" s="14">
        <v>3.18</v>
      </c>
      <c r="G138" s="14">
        <v>2.27</v>
      </c>
      <c r="H138" s="14">
        <v>1.36</v>
      </c>
      <c r="I138" s="14"/>
      <c r="J138" s="14">
        <v>5.35</v>
      </c>
      <c r="K138" s="14">
        <v>7.16</v>
      </c>
      <c r="L138" s="14">
        <v>10.1</v>
      </c>
      <c r="M138" s="54"/>
      <c r="N138" s="14">
        <v>61.206416775000001</v>
      </c>
      <c r="O138" s="31">
        <v>9.5357033809999994</v>
      </c>
      <c r="P138" s="31" t="s">
        <v>27</v>
      </c>
      <c r="Q138" s="17" t="s">
        <v>34</v>
      </c>
      <c r="R138" s="38" t="s">
        <v>381</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382</v>
      </c>
      <c r="D139" s="16" t="s">
        <v>383</v>
      </c>
      <c r="E139" s="16">
        <v>0</v>
      </c>
      <c r="F139" s="15">
        <v>33.22</v>
      </c>
      <c r="G139" s="15">
        <v>27.15</v>
      </c>
      <c r="H139" s="15">
        <v>21.09</v>
      </c>
      <c r="I139" s="14"/>
      <c r="J139" s="15">
        <v>34.369999999999997</v>
      </c>
      <c r="K139" s="15">
        <v>46.49</v>
      </c>
      <c r="L139" s="15">
        <v>66.12</v>
      </c>
      <c r="M139" s="54"/>
      <c r="N139" s="15">
        <v>39.619026454</v>
      </c>
      <c r="O139" s="15">
        <v>328.92407909999997</v>
      </c>
      <c r="P139" s="15" t="s">
        <v>27</v>
      </c>
      <c r="Q139" s="16" t="s">
        <v>27</v>
      </c>
      <c r="R139" s="37" t="s">
        <v>384</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382</v>
      </c>
      <c r="D140" s="17" t="s">
        <v>385</v>
      </c>
      <c r="E140" s="17">
        <v>0</v>
      </c>
      <c r="F140" s="14">
        <v>31.3</v>
      </c>
      <c r="G140" s="14">
        <v>25.62</v>
      </c>
      <c r="H140" s="14">
        <v>19.940000000000001</v>
      </c>
      <c r="I140" s="14"/>
      <c r="J140" s="14">
        <v>33.46</v>
      </c>
      <c r="K140" s="14">
        <v>44.81</v>
      </c>
      <c r="L140" s="14">
        <v>63.18</v>
      </c>
      <c r="M140" s="54"/>
      <c r="N140" s="14">
        <v>37.342378769</v>
      </c>
      <c r="O140" s="31">
        <v>4.2259103332999999</v>
      </c>
      <c r="P140" s="31" t="s">
        <v>27</v>
      </c>
      <c r="Q140" s="17" t="s">
        <v>27</v>
      </c>
      <c r="R140" s="38" t="s">
        <v>386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387</v>
      </c>
      <c r="D141" s="16" t="s">
        <v>388</v>
      </c>
      <c r="E141" s="16">
        <v>2</v>
      </c>
      <c r="F141" s="15">
        <v>23.04</v>
      </c>
      <c r="G141" s="15">
        <v>21.08</v>
      </c>
      <c r="H141" s="15">
        <v>19.13</v>
      </c>
      <c r="I141" s="14"/>
      <c r="J141" s="15">
        <v>23.69</v>
      </c>
      <c r="K141" s="15">
        <v>27.59</v>
      </c>
      <c r="L141" s="15">
        <v>33.9</v>
      </c>
      <c r="M141" s="54"/>
      <c r="N141" s="15">
        <v>42.766009486000002</v>
      </c>
      <c r="O141" s="15">
        <v>10.742510047</v>
      </c>
      <c r="P141" s="15" t="s">
        <v>27</v>
      </c>
      <c r="Q141" s="16" t="s">
        <v>27</v>
      </c>
      <c r="R141" s="37" t="s">
        <v>389</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390</v>
      </c>
      <c r="D142" s="17" t="s">
        <v>391</v>
      </c>
      <c r="E142" s="17">
        <v>0</v>
      </c>
      <c r="F142" s="14">
        <v>10.65</v>
      </c>
      <c r="G142" s="14">
        <v>9</v>
      </c>
      <c r="H142" s="14">
        <v>7.36</v>
      </c>
      <c r="I142" s="14"/>
      <c r="J142" s="14">
        <v>10.97</v>
      </c>
      <c r="K142" s="14">
        <v>14.25</v>
      </c>
      <c r="L142" s="14">
        <v>19.57</v>
      </c>
      <c r="M142" s="54"/>
      <c r="N142" s="14">
        <v>26.925521109000002</v>
      </c>
      <c r="O142" s="31">
        <v>251.81548824000001</v>
      </c>
      <c r="P142" s="31" t="s">
        <v>27</v>
      </c>
      <c r="Q142" s="17" t="s">
        <v>27</v>
      </c>
      <c r="R142" s="38" t="s">
        <v>392</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393</v>
      </c>
      <c r="D143" s="16" t="s">
        <v>394</v>
      </c>
      <c r="E143" s="16">
        <v>9</v>
      </c>
      <c r="F143" s="15">
        <v>4.0199999999999996</v>
      </c>
      <c r="G143" s="15">
        <v>3.77</v>
      </c>
      <c r="H143" s="15">
        <v>3.53</v>
      </c>
      <c r="I143" s="14"/>
      <c r="J143" s="15">
        <v>4.26</v>
      </c>
      <c r="K143" s="15">
        <v>4.74</v>
      </c>
      <c r="L143" s="15">
        <v>5.52</v>
      </c>
      <c r="M143" s="54"/>
      <c r="N143" s="15">
        <v>68.423883477000004</v>
      </c>
      <c r="O143" s="15">
        <v>13.239301380999999</v>
      </c>
      <c r="P143" s="15" t="s">
        <v>34</v>
      </c>
      <c r="Q143" s="16" t="s">
        <v>34</v>
      </c>
      <c r="R143" s="37" t="s">
        <v>395</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396</v>
      </c>
      <c r="D144" s="17" t="s">
        <v>397</v>
      </c>
      <c r="E144" s="17">
        <v>4</v>
      </c>
      <c r="F144" s="14">
        <v>17.13</v>
      </c>
      <c r="G144" s="14">
        <v>14.68</v>
      </c>
      <c r="H144" s="14">
        <v>12.23</v>
      </c>
      <c r="I144" s="14"/>
      <c r="J144" s="14">
        <v>24.63</v>
      </c>
      <c r="K144" s="14">
        <v>29.52</v>
      </c>
      <c r="L144" s="14">
        <v>37.44</v>
      </c>
      <c r="M144" s="54"/>
      <c r="N144" s="14">
        <v>51.453725710000001</v>
      </c>
      <c r="O144" s="31">
        <v>11.443884475999999</v>
      </c>
      <c r="P144" s="31" t="s">
        <v>27</v>
      </c>
      <c r="Q144" s="17" t="s">
        <v>34</v>
      </c>
      <c r="R144" s="38" t="s">
        <v>398</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399</v>
      </c>
      <c r="D145" s="16" t="s">
        <v>400</v>
      </c>
      <c r="E145" s="16">
        <v>1</v>
      </c>
      <c r="F145" s="15">
        <v>4.04</v>
      </c>
      <c r="G145" s="15">
        <v>2.34</v>
      </c>
      <c r="H145" s="15">
        <v>0.65</v>
      </c>
      <c r="I145" s="14"/>
      <c r="J145" s="15">
        <v>4.3099999999999996</v>
      </c>
      <c r="K145" s="15">
        <v>7.69</v>
      </c>
      <c r="L145" s="15">
        <v>13.16</v>
      </c>
      <c r="M145" s="54"/>
      <c r="N145" s="15">
        <v>43.923751731999999</v>
      </c>
      <c r="O145" s="15">
        <v>98.010304380999997</v>
      </c>
      <c r="P145" s="15" t="s">
        <v>27</v>
      </c>
      <c r="Q145" s="16" t="s">
        <v>27</v>
      </c>
      <c r="R145" s="37" t="s">
        <v>401</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402</v>
      </c>
      <c r="D146" s="17" t="s">
        <v>403</v>
      </c>
      <c r="E146" s="17">
        <v>0</v>
      </c>
      <c r="F146" s="14">
        <v>4.13</v>
      </c>
      <c r="G146" s="14">
        <v>3.25</v>
      </c>
      <c r="H146" s="14">
        <v>2.38</v>
      </c>
      <c r="I146" s="14"/>
      <c r="J146" s="14">
        <v>4.25</v>
      </c>
      <c r="K146" s="14">
        <v>5.99</v>
      </c>
      <c r="L146" s="14">
        <v>8.82</v>
      </c>
      <c r="M146" s="54"/>
      <c r="N146" s="14">
        <v>45.063888970000001</v>
      </c>
      <c r="O146" s="31">
        <v>8.9346127619000004</v>
      </c>
      <c r="P146" s="31" t="s">
        <v>27</v>
      </c>
      <c r="Q146" s="17" t="s">
        <v>27</v>
      </c>
      <c r="R146" s="38" t="s">
        <v>404</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402</v>
      </c>
      <c r="D147" s="16" t="s">
        <v>405</v>
      </c>
      <c r="E147" s="16">
        <v>0</v>
      </c>
      <c r="F147" s="15">
        <v>4.4000000000000004</v>
      </c>
      <c r="G147" s="15">
        <v>3.47</v>
      </c>
      <c r="H147" s="15">
        <v>2.54</v>
      </c>
      <c r="I147" s="14"/>
      <c r="J147" s="15">
        <v>4.5199999999999996</v>
      </c>
      <c r="K147" s="15">
        <v>6.37</v>
      </c>
      <c r="L147" s="15">
        <v>9.3699999999999992</v>
      </c>
      <c r="M147" s="54"/>
      <c r="N147" s="15">
        <v>44.832054831000001</v>
      </c>
      <c r="O147" s="15">
        <v>69.782901429000006</v>
      </c>
      <c r="P147" s="15" t="s">
        <v>27</v>
      </c>
      <c r="Q147" s="16" t="s">
        <v>27</v>
      </c>
      <c r="R147" s="37" t="s">
        <v>406</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407</v>
      </c>
      <c r="D148" s="17" t="s">
        <v>12</v>
      </c>
      <c r="E148" s="17">
        <v>7</v>
      </c>
      <c r="F148" s="14">
        <v>18.46</v>
      </c>
      <c r="G148" s="14">
        <v>16.87</v>
      </c>
      <c r="H148" s="14">
        <v>15.29</v>
      </c>
      <c r="I148" s="14"/>
      <c r="J148" s="14">
        <v>19.61</v>
      </c>
      <c r="K148" s="14">
        <v>22.77</v>
      </c>
      <c r="L148" s="14">
        <v>27.89</v>
      </c>
      <c r="M148" s="54"/>
      <c r="N148" s="14">
        <v>63.536293747999999</v>
      </c>
      <c r="O148" s="31">
        <v>117.95768228</v>
      </c>
      <c r="P148" s="31" t="s">
        <v>34</v>
      </c>
      <c r="Q148" s="17" t="s">
        <v>34</v>
      </c>
      <c r="R148" s="38" t="s">
        <v>408</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409</v>
      </c>
      <c r="D149" s="16" t="s">
        <v>410</v>
      </c>
      <c r="E149" s="16">
        <v>7</v>
      </c>
      <c r="F149" s="15">
        <v>113.85</v>
      </c>
      <c r="G149" s="15">
        <v>83.42</v>
      </c>
      <c r="H149" s="15">
        <v>52.99</v>
      </c>
      <c r="I149" s="14"/>
      <c r="J149" s="15">
        <v>171.11</v>
      </c>
      <c r="K149" s="15">
        <v>231.96</v>
      </c>
      <c r="L149" s="15">
        <v>330.43</v>
      </c>
      <c r="M149" s="54"/>
      <c r="N149" s="15">
        <v>54.093418288999999</v>
      </c>
      <c r="O149" s="15">
        <v>4.0606725276000004</v>
      </c>
      <c r="P149" s="15" t="s">
        <v>34</v>
      </c>
      <c r="Q149" s="16" t="s">
        <v>34</v>
      </c>
      <c r="R149" s="37" t="s">
        <v>411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412</v>
      </c>
      <c r="D150" s="17" t="s">
        <v>413</v>
      </c>
      <c r="E150" s="17">
        <v>7</v>
      </c>
      <c r="F150" s="14">
        <v>5.45</v>
      </c>
      <c r="G150" s="14">
        <v>4.78</v>
      </c>
      <c r="H150" s="14">
        <v>4.1100000000000003</v>
      </c>
      <c r="I150" s="14"/>
      <c r="J150" s="14">
        <v>5.76</v>
      </c>
      <c r="K150" s="14">
        <v>7.09</v>
      </c>
      <c r="L150" s="14">
        <v>9.25</v>
      </c>
      <c r="M150" s="54"/>
      <c r="N150" s="14">
        <v>63.707741339999998</v>
      </c>
      <c r="O150" s="31">
        <v>9.2484281428999999</v>
      </c>
      <c r="P150" s="31" t="s">
        <v>34</v>
      </c>
      <c r="Q150" s="17" t="s">
        <v>34</v>
      </c>
      <c r="R150" s="38" t="s">
        <v>414</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415</v>
      </c>
      <c r="D151" s="16" t="s">
        <v>416</v>
      </c>
      <c r="E151" s="16">
        <v>10</v>
      </c>
      <c r="F151" s="15">
        <v>82.5</v>
      </c>
      <c r="G151" s="15">
        <v>75.099999999999994</v>
      </c>
      <c r="H151" s="15">
        <v>67.7</v>
      </c>
      <c r="I151" s="14"/>
      <c r="J151" s="15">
        <v>85.29</v>
      </c>
      <c r="K151" s="15">
        <v>100.08</v>
      </c>
      <c r="L151" s="15">
        <v>124.02</v>
      </c>
      <c r="M151" s="54"/>
      <c r="N151" s="15">
        <v>64.737019257</v>
      </c>
      <c r="O151" s="15">
        <v>50.757358578000002</v>
      </c>
      <c r="P151" s="15" t="s">
        <v>34</v>
      </c>
      <c r="Q151" s="16" t="s">
        <v>34</v>
      </c>
      <c r="R151" s="37" t="s">
        <v>417</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418</v>
      </c>
      <c r="D152" s="17" t="s">
        <v>419</v>
      </c>
      <c r="E152" s="17">
        <v>4</v>
      </c>
      <c r="F152" s="14">
        <v>60.07</v>
      </c>
      <c r="G152" s="14">
        <v>50.71</v>
      </c>
      <c r="H152" s="14">
        <v>41.35</v>
      </c>
      <c r="I152" s="14"/>
      <c r="J152" s="14">
        <v>83.49</v>
      </c>
      <c r="K152" s="14">
        <v>102.2</v>
      </c>
      <c r="L152" s="14">
        <v>132.47999999999999</v>
      </c>
      <c r="M152" s="54"/>
      <c r="N152" s="14">
        <v>53.518103336999999</v>
      </c>
      <c r="O152" s="31">
        <v>2.0609931905000001</v>
      </c>
      <c r="P152" s="31" t="s">
        <v>27</v>
      </c>
      <c r="Q152" s="17" t="s">
        <v>34</v>
      </c>
      <c r="R152" s="38" t="s">
        <v>420</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421</v>
      </c>
      <c r="D153" s="16" t="s">
        <v>422</v>
      </c>
      <c r="E153" s="16">
        <v>2</v>
      </c>
      <c r="F153" s="15">
        <v>100.61</v>
      </c>
      <c r="G153" s="15">
        <v>91.57</v>
      </c>
      <c r="H153" s="15">
        <v>82.53</v>
      </c>
      <c r="I153" s="14"/>
      <c r="J153" s="15">
        <v>103.4</v>
      </c>
      <c r="K153" s="15">
        <v>121.47</v>
      </c>
      <c r="L153" s="15">
        <v>150.71</v>
      </c>
      <c r="M153" s="54"/>
      <c r="N153" s="15">
        <v>41.048289038999997</v>
      </c>
      <c r="O153" s="15">
        <v>34.846157358999996</v>
      </c>
      <c r="P153" s="15" t="s">
        <v>27</v>
      </c>
      <c r="Q153" s="16" t="s">
        <v>27</v>
      </c>
      <c r="R153" s="37" t="s">
        <v>423</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424</v>
      </c>
      <c r="D154" s="17" t="s">
        <v>425</v>
      </c>
      <c r="E154" s="17">
        <v>6</v>
      </c>
      <c r="F154" s="14">
        <v>31.8</v>
      </c>
      <c r="G154" s="14">
        <v>30.2</v>
      </c>
      <c r="H154" s="14">
        <v>28.6</v>
      </c>
      <c r="I154" s="14"/>
      <c r="J154" s="14">
        <v>36.21</v>
      </c>
      <c r="K154" s="14">
        <v>39.4</v>
      </c>
      <c r="L154" s="14">
        <v>44.57</v>
      </c>
      <c r="M154" s="54"/>
      <c r="N154" s="14">
        <v>53.292919664999999</v>
      </c>
      <c r="O154" s="31">
        <v>9.3130852857000015</v>
      </c>
      <c r="P154" s="31" t="s">
        <v>27</v>
      </c>
      <c r="Q154" s="17" t="s">
        <v>34</v>
      </c>
      <c r="R154" s="38" t="s">
        <v>426</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427</v>
      </c>
      <c r="D155" s="16" t="s">
        <v>428</v>
      </c>
      <c r="E155" s="16">
        <v>7</v>
      </c>
      <c r="F155" s="15">
        <v>763.51</v>
      </c>
      <c r="G155" s="15">
        <v>545.54999999999995</v>
      </c>
      <c r="H155" s="15">
        <v>327.60000000000002</v>
      </c>
      <c r="I155" s="14"/>
      <c r="J155" s="15">
        <v>1082.96</v>
      </c>
      <c r="K155" s="15">
        <v>1518.86</v>
      </c>
      <c r="L155" s="15">
        <v>2224.21</v>
      </c>
      <c r="M155" s="54"/>
      <c r="N155" s="15">
        <v>47.049131326000001</v>
      </c>
      <c r="O155" s="15">
        <v>121.29554727</v>
      </c>
      <c r="P155" s="15" t="s">
        <v>34</v>
      </c>
      <c r="Q155" s="16" t="s">
        <v>34</v>
      </c>
      <c r="R155" s="37" t="s">
        <v>429</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430</v>
      </c>
      <c r="D156" s="17" t="s">
        <v>431</v>
      </c>
      <c r="E156" s="17">
        <v>9</v>
      </c>
      <c r="F156" s="14">
        <v>103.04</v>
      </c>
      <c r="G156" s="14">
        <v>92.64</v>
      </c>
      <c r="H156" s="14">
        <v>82.25</v>
      </c>
      <c r="I156" s="14"/>
      <c r="J156" s="14">
        <v>108.94</v>
      </c>
      <c r="K156" s="14">
        <v>129.72</v>
      </c>
      <c r="L156" s="14">
        <v>163.36000000000001</v>
      </c>
      <c r="M156" s="54"/>
      <c r="N156" s="14">
        <v>56.766815100999999</v>
      </c>
      <c r="O156" s="31">
        <v>51.959998978000002</v>
      </c>
      <c r="P156" s="31" t="s">
        <v>34</v>
      </c>
      <c r="Q156" s="17" t="s">
        <v>34</v>
      </c>
      <c r="R156" s="38" t="s">
        <v>432</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433</v>
      </c>
      <c r="D157" s="16" t="s">
        <v>434</v>
      </c>
      <c r="E157" s="16">
        <v>9</v>
      </c>
      <c r="F157" s="15">
        <v>15.63</v>
      </c>
      <c r="G157" s="15">
        <v>14.51</v>
      </c>
      <c r="H157" s="15">
        <v>13.4</v>
      </c>
      <c r="I157" s="14"/>
      <c r="J157" s="15">
        <v>15.94</v>
      </c>
      <c r="K157" s="15">
        <v>18.16</v>
      </c>
      <c r="L157" s="15">
        <v>21.76</v>
      </c>
      <c r="M157" s="54"/>
      <c r="N157" s="15">
        <v>63.922921981000002</v>
      </c>
      <c r="O157" s="15">
        <v>11.314816760999999</v>
      </c>
      <c r="P157" s="15" t="s">
        <v>34</v>
      </c>
      <c r="Q157" s="16" t="s">
        <v>34</v>
      </c>
      <c r="R157" s="37" t="s">
        <v>435</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436</v>
      </c>
      <c r="D158" s="17" t="s">
        <v>437</v>
      </c>
      <c r="E158" s="17">
        <v>4</v>
      </c>
      <c r="F158" s="14">
        <v>3.86</v>
      </c>
      <c r="G158" s="14">
        <v>3.39</v>
      </c>
      <c r="H158" s="14">
        <v>2.93</v>
      </c>
      <c r="I158" s="14"/>
      <c r="J158" s="14">
        <v>4.46</v>
      </c>
      <c r="K158" s="14">
        <v>5.38</v>
      </c>
      <c r="L158" s="14">
        <v>6.87</v>
      </c>
      <c r="M158" s="54"/>
      <c r="N158" s="14">
        <v>68.970811987000005</v>
      </c>
      <c r="O158" s="31">
        <v>55.036827619</v>
      </c>
      <c r="P158" s="31" t="s">
        <v>27</v>
      </c>
      <c r="Q158" s="17" t="s">
        <v>34</v>
      </c>
      <c r="R158" s="38" t="s">
        <v>438</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439</v>
      </c>
      <c r="D159" s="16" t="s">
        <v>440</v>
      </c>
      <c r="E159" s="16">
        <v>6</v>
      </c>
      <c r="F159" s="15">
        <v>2.96</v>
      </c>
      <c r="G159" s="15">
        <v>2.65</v>
      </c>
      <c r="H159" s="15">
        <v>2.35</v>
      </c>
      <c r="I159" s="14"/>
      <c r="J159" s="15">
        <v>3.76</v>
      </c>
      <c r="K159" s="15">
        <v>4.3600000000000003</v>
      </c>
      <c r="L159" s="15">
        <v>5.34</v>
      </c>
      <c r="M159" s="54"/>
      <c r="N159" s="15">
        <v>65.749768617000001</v>
      </c>
      <c r="O159" s="15">
        <v>1.8069474762</v>
      </c>
      <c r="P159" s="15" t="s">
        <v>27</v>
      </c>
      <c r="Q159" s="16" t="s">
        <v>34</v>
      </c>
      <c r="R159" s="37" t="s">
        <v>441</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442</v>
      </c>
      <c r="D160" s="17" t="s">
        <v>443</v>
      </c>
      <c r="E160" s="17">
        <v>7</v>
      </c>
      <c r="F160" s="14">
        <v>33.549999999999997</v>
      </c>
      <c r="G160" s="14">
        <v>22.99</v>
      </c>
      <c r="H160" s="14">
        <v>12.44</v>
      </c>
      <c r="I160" s="14"/>
      <c r="J160" s="14">
        <v>45.2</v>
      </c>
      <c r="K160" s="14">
        <v>66.3</v>
      </c>
      <c r="L160" s="14">
        <v>100.45</v>
      </c>
      <c r="M160" s="54"/>
      <c r="N160" s="14">
        <v>70.472975747000007</v>
      </c>
      <c r="O160" s="31">
        <v>3.8595660110000001</v>
      </c>
      <c r="P160" s="31" t="s">
        <v>34</v>
      </c>
      <c r="Q160" s="17" t="s">
        <v>34</v>
      </c>
      <c r="R160" s="38" t="s">
        <v>444</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445</v>
      </c>
      <c r="D161" s="16" t="s">
        <v>446</v>
      </c>
      <c r="E161" s="16">
        <v>4</v>
      </c>
      <c r="F161" s="15">
        <v>14.28</v>
      </c>
      <c r="G161" s="15">
        <v>13.1</v>
      </c>
      <c r="H161" s="15">
        <v>11.93</v>
      </c>
      <c r="I161" s="14"/>
      <c r="J161" s="15">
        <v>17.32</v>
      </c>
      <c r="K161" s="15">
        <v>19.66</v>
      </c>
      <c r="L161" s="15">
        <v>23.46</v>
      </c>
      <c r="M161" s="54"/>
      <c r="N161" s="15">
        <v>57.137628132000003</v>
      </c>
      <c r="O161" s="15">
        <v>130.49924457</v>
      </c>
      <c r="P161" s="15" t="s">
        <v>27</v>
      </c>
      <c r="Q161" s="16" t="s">
        <v>34</v>
      </c>
      <c r="R161" s="37" t="s">
        <v>447</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448</v>
      </c>
      <c r="D162" s="17" t="s">
        <v>449</v>
      </c>
      <c r="E162" s="17">
        <v>2</v>
      </c>
      <c r="F162" s="14">
        <v>22.85</v>
      </c>
      <c r="G162" s="14">
        <v>19.43</v>
      </c>
      <c r="H162" s="14">
        <v>16.02</v>
      </c>
      <c r="I162" s="14"/>
      <c r="J162" s="14">
        <v>23.77</v>
      </c>
      <c r="K162" s="14">
        <v>30.59</v>
      </c>
      <c r="L162" s="14">
        <v>41.63</v>
      </c>
      <c r="M162" s="54"/>
      <c r="N162" s="14">
        <v>45.609246794000001</v>
      </c>
      <c r="O162" s="31">
        <v>25.448140381000002</v>
      </c>
      <c r="P162" s="31" t="s">
        <v>27</v>
      </c>
      <c r="Q162" s="17" t="s">
        <v>27</v>
      </c>
      <c r="R162" s="38" t="s">
        <v>450</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451</v>
      </c>
      <c r="D163" s="16" t="s">
        <v>452</v>
      </c>
      <c r="E163" s="16">
        <v>0</v>
      </c>
      <c r="F163" s="15">
        <v>6.94</v>
      </c>
      <c r="G163" s="15">
        <v>4.42</v>
      </c>
      <c r="H163" s="15">
        <v>1.9</v>
      </c>
      <c r="I163" s="14"/>
      <c r="J163" s="15">
        <v>7.14</v>
      </c>
      <c r="K163" s="15">
        <v>12.17</v>
      </c>
      <c r="L163" s="15">
        <v>20.32</v>
      </c>
      <c r="M163" s="54"/>
      <c r="N163" s="15">
        <v>45.703956964</v>
      </c>
      <c r="O163" s="15">
        <v>34.594564951999999</v>
      </c>
      <c r="P163" s="15" t="s">
        <v>27</v>
      </c>
      <c r="Q163" s="16" t="s">
        <v>27</v>
      </c>
      <c r="R163" s="37" t="s">
        <v>453</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454</v>
      </c>
      <c r="D164" s="17" t="s">
        <v>455</v>
      </c>
      <c r="E164" s="17">
        <v>7</v>
      </c>
      <c r="F164" s="14">
        <v>5.01</v>
      </c>
      <c r="G164" s="14">
        <v>3.92</v>
      </c>
      <c r="H164" s="14">
        <v>2.84</v>
      </c>
      <c r="I164" s="14"/>
      <c r="J164" s="14">
        <v>7.71</v>
      </c>
      <c r="K164" s="14">
        <v>9.8699999999999992</v>
      </c>
      <c r="L164" s="14">
        <v>13.38</v>
      </c>
      <c r="M164" s="54"/>
      <c r="N164" s="14">
        <v>69.855118200000007</v>
      </c>
      <c r="O164" s="31">
        <v>55.049433047999997</v>
      </c>
      <c r="P164" s="31" t="s">
        <v>27</v>
      </c>
      <c r="Q164" s="17" t="s">
        <v>34</v>
      </c>
      <c r="R164" s="38" t="s">
        <v>456</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457</v>
      </c>
      <c r="D165" s="16" t="s">
        <v>458</v>
      </c>
      <c r="E165" s="16">
        <v>7</v>
      </c>
      <c r="F165" s="15">
        <v>1.76</v>
      </c>
      <c r="G165" s="15">
        <v>1.59</v>
      </c>
      <c r="H165" s="15">
        <v>1.42</v>
      </c>
      <c r="I165" s="14"/>
      <c r="J165" s="15">
        <v>1.95</v>
      </c>
      <c r="K165" s="15">
        <v>2.2799999999999998</v>
      </c>
      <c r="L165" s="15">
        <v>2.82</v>
      </c>
      <c r="M165" s="54"/>
      <c r="N165" s="15">
        <v>53.134223202999998</v>
      </c>
      <c r="O165" s="15">
        <v>3.8026514762000003</v>
      </c>
      <c r="P165" s="15" t="s">
        <v>34</v>
      </c>
      <c r="Q165" s="16" t="s">
        <v>34</v>
      </c>
      <c r="R165" s="37" t="s">
        <v>459</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460</v>
      </c>
      <c r="D166" s="17" t="s">
        <v>461</v>
      </c>
      <c r="E166" s="17">
        <v>2</v>
      </c>
      <c r="F166" s="14">
        <v>26.29</v>
      </c>
      <c r="G166" s="14">
        <v>23.79</v>
      </c>
      <c r="H166" s="14">
        <v>21.3</v>
      </c>
      <c r="I166" s="14"/>
      <c r="J166" s="14">
        <v>27.13</v>
      </c>
      <c r="K166" s="14">
        <v>32.11</v>
      </c>
      <c r="L166" s="14">
        <v>40.19</v>
      </c>
      <c r="M166" s="54"/>
      <c r="N166" s="14">
        <v>43.437795209999997</v>
      </c>
      <c r="O166" s="31">
        <v>110.73975351999999</v>
      </c>
      <c r="P166" s="31" t="s">
        <v>27</v>
      </c>
      <c r="Q166" s="17" t="s">
        <v>27</v>
      </c>
      <c r="R166" s="38" t="s">
        <v>462</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463</v>
      </c>
      <c r="D167" s="16" t="s">
        <v>464</v>
      </c>
      <c r="E167" s="16">
        <v>7</v>
      </c>
      <c r="F167" s="15">
        <v>7.98</v>
      </c>
      <c r="G167" s="15">
        <v>6.8</v>
      </c>
      <c r="H167" s="15">
        <v>5.63</v>
      </c>
      <c r="I167" s="14"/>
      <c r="J167" s="15">
        <v>11.15</v>
      </c>
      <c r="K167" s="15">
        <v>13.49</v>
      </c>
      <c r="L167" s="15">
        <v>17.28</v>
      </c>
      <c r="M167" s="54"/>
      <c r="N167" s="15">
        <v>59.081769987999998</v>
      </c>
      <c r="O167" s="15">
        <v>41.688599667000005</v>
      </c>
      <c r="P167" s="15" t="s">
        <v>27</v>
      </c>
      <c r="Q167" s="16" t="s">
        <v>34</v>
      </c>
      <c r="R167" s="37" t="s">
        <v>465</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466</v>
      </c>
      <c r="D168" s="17" t="s">
        <v>467</v>
      </c>
      <c r="E168" s="17">
        <v>6</v>
      </c>
      <c r="F168" s="14">
        <v>8.16</v>
      </c>
      <c r="G168" s="14">
        <v>7.31</v>
      </c>
      <c r="H168" s="14">
        <v>6.47</v>
      </c>
      <c r="I168" s="14"/>
      <c r="J168" s="14">
        <v>9.4</v>
      </c>
      <c r="K168" s="14">
        <v>11.08</v>
      </c>
      <c r="L168" s="14">
        <v>13.8</v>
      </c>
      <c r="M168" s="54"/>
      <c r="N168" s="14">
        <v>66.012938297999995</v>
      </c>
      <c r="O168" s="31">
        <v>6.3881823000000004</v>
      </c>
      <c r="P168" s="31" t="s">
        <v>27</v>
      </c>
      <c r="Q168" s="17" t="s">
        <v>34</v>
      </c>
      <c r="R168" s="38" t="s">
        <v>468</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469</v>
      </c>
      <c r="D169" s="16" t="s">
        <v>470</v>
      </c>
      <c r="E169" s="16">
        <v>10</v>
      </c>
      <c r="F169" s="15">
        <v>657.13</v>
      </c>
      <c r="G169" s="15">
        <v>584.72</v>
      </c>
      <c r="H169" s="15">
        <v>512.30999999999995</v>
      </c>
      <c r="I169" s="14"/>
      <c r="J169" s="15">
        <v>689.5</v>
      </c>
      <c r="K169" s="15">
        <v>834.31</v>
      </c>
      <c r="L169" s="15">
        <v>1068.6400000000001</v>
      </c>
      <c r="M169" s="54"/>
      <c r="N169" s="15">
        <v>82.116318766000006</v>
      </c>
      <c r="O169" s="15">
        <v>1.3001131871</v>
      </c>
      <c r="P169" s="15" t="s">
        <v>34</v>
      </c>
      <c r="Q169" s="16" t="s">
        <v>34</v>
      </c>
      <c r="R169" s="37" t="s">
        <v>471</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472</v>
      </c>
      <c r="D170" s="17" t="s">
        <v>473</v>
      </c>
      <c r="E170" s="17">
        <v>6</v>
      </c>
      <c r="F170" s="14">
        <v>12.27</v>
      </c>
      <c r="G170" s="14">
        <v>10.9</v>
      </c>
      <c r="H170" s="14">
        <v>9.5399999999999991</v>
      </c>
      <c r="I170" s="14"/>
      <c r="J170" s="14">
        <v>13.88</v>
      </c>
      <c r="K170" s="14">
        <v>16.600000000000001</v>
      </c>
      <c r="L170" s="14">
        <v>21.01</v>
      </c>
      <c r="M170" s="54"/>
      <c r="N170" s="14">
        <v>57.830410428</v>
      </c>
      <c r="O170" s="31">
        <v>100.99016813</v>
      </c>
      <c r="P170" s="31" t="s">
        <v>27</v>
      </c>
      <c r="Q170" s="17" t="s">
        <v>34</v>
      </c>
      <c r="R170" s="38" t="s">
        <v>474</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475</v>
      </c>
      <c r="D171" s="16" t="s">
        <v>476</v>
      </c>
      <c r="E171" s="16">
        <v>3</v>
      </c>
      <c r="F171" s="15">
        <v>22.28</v>
      </c>
      <c r="G171" s="15">
        <v>20.82</v>
      </c>
      <c r="H171" s="15">
        <v>19.37</v>
      </c>
      <c r="I171" s="14"/>
      <c r="J171" s="15">
        <v>23.2</v>
      </c>
      <c r="K171" s="15">
        <v>26.1</v>
      </c>
      <c r="L171" s="15">
        <v>30.79</v>
      </c>
      <c r="M171" s="54"/>
      <c r="N171" s="15">
        <v>36.500982796999999</v>
      </c>
      <c r="O171" s="15">
        <v>107.62525966</v>
      </c>
      <c r="P171" s="15" t="s">
        <v>34</v>
      </c>
      <c r="Q171" s="16" t="s">
        <v>27</v>
      </c>
      <c r="R171" s="37" t="s">
        <v>477</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478</v>
      </c>
      <c r="D172" s="17" t="s">
        <v>479</v>
      </c>
      <c r="E172" s="17">
        <v>3</v>
      </c>
      <c r="F172" s="14">
        <v>9.65</v>
      </c>
      <c r="G172" s="14">
        <v>9.01</v>
      </c>
      <c r="H172" s="14">
        <v>8.3800000000000008</v>
      </c>
      <c r="I172" s="14"/>
      <c r="J172" s="14">
        <v>9.94</v>
      </c>
      <c r="K172" s="14">
        <v>11.2</v>
      </c>
      <c r="L172" s="14">
        <v>13.24</v>
      </c>
      <c r="M172" s="54"/>
      <c r="N172" s="14">
        <v>38.340309060999999</v>
      </c>
      <c r="O172" s="31">
        <v>7.4666901905000005</v>
      </c>
      <c r="P172" s="31" t="s">
        <v>34</v>
      </c>
      <c r="Q172" s="17" t="s">
        <v>27</v>
      </c>
      <c r="R172" s="38" t="s">
        <v>480</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481</v>
      </c>
      <c r="D173" s="16" t="s">
        <v>482</v>
      </c>
      <c r="E173" s="16">
        <v>7</v>
      </c>
      <c r="F173" s="15">
        <v>1.25</v>
      </c>
      <c r="G173" s="15">
        <v>0.78</v>
      </c>
      <c r="H173" s="15">
        <v>0.31</v>
      </c>
      <c r="I173" s="14"/>
      <c r="J173" s="15">
        <v>2.0499999999999998</v>
      </c>
      <c r="K173" s="15">
        <v>2.98</v>
      </c>
      <c r="L173" s="15">
        <v>4.5</v>
      </c>
      <c r="M173" s="54"/>
      <c r="N173" s="15">
        <v>80.749454025999995</v>
      </c>
      <c r="O173" s="15">
        <v>26.480717713999997</v>
      </c>
      <c r="P173" s="15" t="s">
        <v>27</v>
      </c>
      <c r="Q173" s="16" t="s">
        <v>34</v>
      </c>
      <c r="R173" s="37" t="s">
        <v>483</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484</v>
      </c>
      <c r="D174" s="17" t="s">
        <v>485</v>
      </c>
      <c r="E174" s="17">
        <v>4</v>
      </c>
      <c r="F174" s="14">
        <v>121.49</v>
      </c>
      <c r="G174" s="14">
        <v>87.12</v>
      </c>
      <c r="H174" s="14">
        <v>52.75</v>
      </c>
      <c r="I174" s="14"/>
      <c r="J174" s="14">
        <v>208.57</v>
      </c>
      <c r="K174" s="14">
        <v>277.3</v>
      </c>
      <c r="L174" s="14">
        <v>388.53</v>
      </c>
      <c r="M174" s="54"/>
      <c r="N174" s="14">
        <v>47.764866165999997</v>
      </c>
      <c r="O174" s="31">
        <v>14.761140713000001</v>
      </c>
      <c r="P174" s="31" t="s">
        <v>27</v>
      </c>
      <c r="Q174" s="17" t="s">
        <v>34</v>
      </c>
      <c r="R174" s="38" t="s">
        <v>486</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487</v>
      </c>
      <c r="D175" s="16" t="s">
        <v>488</v>
      </c>
      <c r="E175" s="16">
        <v>4</v>
      </c>
      <c r="F175" s="15">
        <v>7.3</v>
      </c>
      <c r="G175" s="15">
        <v>6.65</v>
      </c>
      <c r="H175" s="15">
        <v>6.01</v>
      </c>
      <c r="I175" s="14"/>
      <c r="J175" s="15">
        <v>7.79</v>
      </c>
      <c r="K175" s="15">
        <v>9.07</v>
      </c>
      <c r="L175" s="15">
        <v>11.15</v>
      </c>
      <c r="M175" s="54"/>
      <c r="N175" s="15">
        <v>73.609969647</v>
      </c>
      <c r="O175" s="15">
        <v>2.3497922857</v>
      </c>
      <c r="P175" s="15" t="s">
        <v>27</v>
      </c>
      <c r="Q175" s="16" t="s">
        <v>34</v>
      </c>
      <c r="R175" s="37" t="s">
        <v>489</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490</v>
      </c>
      <c r="D176" s="17" t="s">
        <v>491</v>
      </c>
      <c r="E176" s="17">
        <v>2</v>
      </c>
      <c r="F176" s="14">
        <v>15.78</v>
      </c>
      <c r="G176" s="14">
        <v>14.02</v>
      </c>
      <c r="H176" s="14">
        <v>12.26</v>
      </c>
      <c r="I176" s="14"/>
      <c r="J176" s="14">
        <v>16.3</v>
      </c>
      <c r="K176" s="14">
        <v>19.809999999999999</v>
      </c>
      <c r="L176" s="14">
        <v>25.51</v>
      </c>
      <c r="M176" s="54"/>
      <c r="N176" s="14">
        <v>37.715849620999997</v>
      </c>
      <c r="O176" s="31">
        <v>44.910089476000003</v>
      </c>
      <c r="P176" s="31" t="s">
        <v>27</v>
      </c>
      <c r="Q176" s="17" t="s">
        <v>27</v>
      </c>
      <c r="R176" s="38" t="s">
        <v>492</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493</v>
      </c>
      <c r="D177" s="16" t="s">
        <v>494</v>
      </c>
      <c r="E177" s="16">
        <v>5</v>
      </c>
      <c r="F177" s="15">
        <v>2.78</v>
      </c>
      <c r="G177" s="15">
        <v>2.2599999999999998</v>
      </c>
      <c r="H177" s="15">
        <v>1.74</v>
      </c>
      <c r="I177" s="14"/>
      <c r="J177" s="15">
        <v>3.08</v>
      </c>
      <c r="K177" s="15">
        <v>4.1100000000000003</v>
      </c>
      <c r="L177" s="15">
        <v>5.79</v>
      </c>
      <c r="M177" s="54"/>
      <c r="N177" s="15">
        <v>60.356209571999997</v>
      </c>
      <c r="O177" s="15">
        <v>13.166757713999999</v>
      </c>
      <c r="P177" s="15" t="s">
        <v>27</v>
      </c>
      <c r="Q177" s="16" t="s">
        <v>34</v>
      </c>
      <c r="R177" s="37" t="s">
        <v>495</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496</v>
      </c>
      <c r="D178" s="17" t="s">
        <v>497</v>
      </c>
      <c r="E178" s="17">
        <v>4</v>
      </c>
      <c r="F178" s="14">
        <v>3.3</v>
      </c>
      <c r="G178" s="14">
        <v>2.42</v>
      </c>
      <c r="H178" s="14">
        <v>1.55</v>
      </c>
      <c r="I178" s="14"/>
      <c r="J178" s="14">
        <v>5.91</v>
      </c>
      <c r="K178" s="14">
        <v>7.65</v>
      </c>
      <c r="L178" s="14">
        <v>10.47</v>
      </c>
      <c r="M178" s="54"/>
      <c r="N178" s="14">
        <v>48.979330998000002</v>
      </c>
      <c r="O178" s="31">
        <v>16.578763238000001</v>
      </c>
      <c r="P178" s="31" t="s">
        <v>27</v>
      </c>
      <c r="Q178" s="17" t="s">
        <v>34</v>
      </c>
      <c r="R178" s="38" t="s">
        <v>498</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499</v>
      </c>
      <c r="D179" s="16" t="s">
        <v>500</v>
      </c>
      <c r="E179" s="16">
        <v>9</v>
      </c>
      <c r="F179" s="15">
        <v>295</v>
      </c>
      <c r="G179" s="15">
        <v>254.93</v>
      </c>
      <c r="H179" s="15">
        <v>214.87</v>
      </c>
      <c r="I179" s="14"/>
      <c r="J179" s="15">
        <v>313.66000000000003</v>
      </c>
      <c r="K179" s="15">
        <v>393.78</v>
      </c>
      <c r="L179" s="15">
        <v>523.44000000000005</v>
      </c>
      <c r="M179" s="54"/>
      <c r="N179" s="15">
        <v>68.258416045000004</v>
      </c>
      <c r="O179" s="15">
        <v>12.808404826</v>
      </c>
      <c r="P179" s="15" t="s">
        <v>34</v>
      </c>
      <c r="Q179" s="16" t="s">
        <v>34</v>
      </c>
      <c r="R179" s="37" t="s">
        <v>501</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502</v>
      </c>
      <c r="D180" s="17" t="s">
        <v>503</v>
      </c>
      <c r="E180" s="17">
        <v>7</v>
      </c>
      <c r="F180" s="14">
        <v>46.28</v>
      </c>
      <c r="G180" s="14">
        <v>42.35</v>
      </c>
      <c r="H180" s="14">
        <v>38.43</v>
      </c>
      <c r="I180" s="14"/>
      <c r="J180" s="14">
        <v>52.88</v>
      </c>
      <c r="K180" s="14">
        <v>60.72</v>
      </c>
      <c r="L180" s="14">
        <v>73.42</v>
      </c>
      <c r="M180" s="54"/>
      <c r="N180" s="14">
        <v>55.750829027000002</v>
      </c>
      <c r="O180" s="31">
        <v>482.02468276000002</v>
      </c>
      <c r="P180" s="31" t="s">
        <v>34</v>
      </c>
      <c r="Q180" s="17" t="s">
        <v>34</v>
      </c>
      <c r="R180" s="38" t="s">
        <v>504</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502</v>
      </c>
      <c r="D181" s="16" t="s">
        <v>505</v>
      </c>
      <c r="E181" s="16">
        <v>7</v>
      </c>
      <c r="F181" s="15">
        <v>41.62</v>
      </c>
      <c r="G181" s="15">
        <v>38.130000000000003</v>
      </c>
      <c r="H181" s="15">
        <v>34.65</v>
      </c>
      <c r="I181" s="14"/>
      <c r="J181" s="15">
        <v>47.53</v>
      </c>
      <c r="K181" s="15">
        <v>54.49</v>
      </c>
      <c r="L181" s="15">
        <v>65.760000000000005</v>
      </c>
      <c r="M181" s="54"/>
      <c r="N181" s="15">
        <v>58.927043552999997</v>
      </c>
      <c r="O181" s="15">
        <v>1846.6972782</v>
      </c>
      <c r="P181" s="15" t="s">
        <v>34</v>
      </c>
      <c r="Q181" s="16" t="s">
        <v>34</v>
      </c>
      <c r="R181" s="37" t="s">
        <v>506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507</v>
      </c>
      <c r="D182" s="17" t="s">
        <v>508</v>
      </c>
      <c r="E182" s="17">
        <v>4</v>
      </c>
      <c r="F182" s="14">
        <v>10.24</v>
      </c>
      <c r="G182" s="14">
        <v>9.0299999999999994</v>
      </c>
      <c r="H182" s="14">
        <v>7.82</v>
      </c>
      <c r="I182" s="14"/>
      <c r="J182" s="14">
        <v>13</v>
      </c>
      <c r="K182" s="14">
        <v>15.41</v>
      </c>
      <c r="L182" s="14">
        <v>19.329999999999998</v>
      </c>
      <c r="M182" s="54"/>
      <c r="N182" s="14">
        <v>59.558244436999999</v>
      </c>
      <c r="O182" s="31">
        <v>18.585995570999998</v>
      </c>
      <c r="P182" s="31" t="s">
        <v>27</v>
      </c>
      <c r="Q182" s="17" t="s">
        <v>34</v>
      </c>
      <c r="R182" s="38" t="s">
        <v>509</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510</v>
      </c>
      <c r="D183" s="16" t="s">
        <v>511</v>
      </c>
      <c r="E183" s="16">
        <v>7</v>
      </c>
      <c r="F183" s="15">
        <v>60.7</v>
      </c>
      <c r="G183" s="15">
        <v>54.69</v>
      </c>
      <c r="H183" s="15">
        <v>48.68</v>
      </c>
      <c r="I183" s="14"/>
      <c r="J183" s="15">
        <v>70.8</v>
      </c>
      <c r="K183" s="15">
        <v>82.81</v>
      </c>
      <c r="L183" s="15">
        <v>102.25</v>
      </c>
      <c r="M183" s="54"/>
      <c r="N183" s="15">
        <v>58.174555408000003</v>
      </c>
      <c r="O183" s="15">
        <v>422.32472961999997</v>
      </c>
      <c r="P183" s="15" t="s">
        <v>34</v>
      </c>
      <c r="Q183" s="16" t="s">
        <v>34</v>
      </c>
      <c r="R183" s="37" t="s">
        <v>512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513</v>
      </c>
      <c r="D184" s="17" t="s">
        <v>514</v>
      </c>
      <c r="E184" s="17">
        <v>2</v>
      </c>
      <c r="F184" s="14">
        <v>3.16</v>
      </c>
      <c r="G184" s="14">
        <v>2.85</v>
      </c>
      <c r="H184" s="14">
        <v>2.5499999999999998</v>
      </c>
      <c r="I184" s="14"/>
      <c r="J184" s="14">
        <v>3.28</v>
      </c>
      <c r="K184" s="14">
        <v>3.88</v>
      </c>
      <c r="L184" s="14">
        <v>4.87</v>
      </c>
      <c r="M184" s="54"/>
      <c r="N184" s="14">
        <v>44.510034167000001</v>
      </c>
      <c r="O184" s="31">
        <v>14.078905857000001</v>
      </c>
      <c r="P184" s="31" t="s">
        <v>27</v>
      </c>
      <c r="Q184" s="17" t="s">
        <v>27</v>
      </c>
      <c r="R184" s="38" t="s">
        <v>515</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516</v>
      </c>
      <c r="D185" s="16" t="s">
        <v>517</v>
      </c>
      <c r="E185" s="16">
        <v>2</v>
      </c>
      <c r="F185" s="15">
        <v>10.14</v>
      </c>
      <c r="G185" s="15">
        <v>8.16</v>
      </c>
      <c r="H185" s="15">
        <v>6.19</v>
      </c>
      <c r="I185" s="14"/>
      <c r="J185" s="15">
        <v>10.59</v>
      </c>
      <c r="K185" s="15">
        <v>14.53</v>
      </c>
      <c r="L185" s="15">
        <v>20.92</v>
      </c>
      <c r="M185" s="54"/>
      <c r="N185" s="15">
        <v>36.833741652999997</v>
      </c>
      <c r="O185" s="15">
        <v>11.906272381000001</v>
      </c>
      <c r="P185" s="15" t="s">
        <v>27</v>
      </c>
      <c r="Q185" s="16" t="s">
        <v>27</v>
      </c>
      <c r="R185" s="37" t="s">
        <v>518</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519</v>
      </c>
      <c r="D186" s="17" t="s">
        <v>520</v>
      </c>
      <c r="E186" s="17">
        <v>0</v>
      </c>
      <c r="F186" s="14">
        <v>6.65</v>
      </c>
      <c r="G186" s="14">
        <v>4.5199999999999996</v>
      </c>
      <c r="H186" s="14">
        <v>2.39</v>
      </c>
      <c r="I186" s="14"/>
      <c r="J186" s="14">
        <v>6.95</v>
      </c>
      <c r="K186" s="14">
        <v>11.2</v>
      </c>
      <c r="L186" s="14">
        <v>18.079999999999998</v>
      </c>
      <c r="M186" s="54"/>
      <c r="N186" s="14">
        <v>45.149853839999999</v>
      </c>
      <c r="O186" s="31">
        <v>12.307475238</v>
      </c>
      <c r="P186" s="31" t="s">
        <v>27</v>
      </c>
      <c r="Q186" s="17" t="s">
        <v>27</v>
      </c>
      <c r="R186" s="38" t="s">
        <v>521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522</v>
      </c>
      <c r="D187" s="16" t="s">
        <v>523</v>
      </c>
      <c r="E187" s="16">
        <v>2</v>
      </c>
      <c r="F187" s="15">
        <v>46.12</v>
      </c>
      <c r="G187" s="15">
        <v>43.13</v>
      </c>
      <c r="H187" s="15">
        <v>40.15</v>
      </c>
      <c r="I187" s="14"/>
      <c r="J187" s="15">
        <v>47.77</v>
      </c>
      <c r="K187" s="15">
        <v>53.73</v>
      </c>
      <c r="L187" s="15">
        <v>63.38</v>
      </c>
      <c r="M187" s="54"/>
      <c r="N187" s="15">
        <v>37.308319931</v>
      </c>
      <c r="O187" s="15">
        <v>86.761527237999999</v>
      </c>
      <c r="P187" s="15" t="s">
        <v>27</v>
      </c>
      <c r="Q187" s="16" t="s">
        <v>27</v>
      </c>
      <c r="R187" s="37" t="s">
        <v>524</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525</v>
      </c>
      <c r="D188" s="17" t="s">
        <v>526</v>
      </c>
      <c r="E188" s="17">
        <v>2</v>
      </c>
      <c r="F188" s="14">
        <v>3.35</v>
      </c>
      <c r="G188" s="14">
        <v>2.84</v>
      </c>
      <c r="H188" s="14">
        <v>2.34</v>
      </c>
      <c r="I188" s="14"/>
      <c r="J188" s="14">
        <v>3.48</v>
      </c>
      <c r="K188" s="14">
        <v>4.4800000000000004</v>
      </c>
      <c r="L188" s="14">
        <v>6.1</v>
      </c>
      <c r="M188" s="54"/>
      <c r="N188" s="14">
        <v>48.991266869999997</v>
      </c>
      <c r="O188" s="31">
        <v>2.4442527619000001</v>
      </c>
      <c r="P188" s="31" t="s">
        <v>27</v>
      </c>
      <c r="Q188" s="17" t="s">
        <v>27</v>
      </c>
      <c r="R188" s="38" t="s">
        <v>527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528</v>
      </c>
      <c r="D189" s="16" t="s">
        <v>529</v>
      </c>
      <c r="E189" s="16">
        <v>0</v>
      </c>
      <c r="F189" s="15">
        <v>16.329999999999998</v>
      </c>
      <c r="G189" s="15">
        <v>14.72</v>
      </c>
      <c r="H189" s="15">
        <v>13.11</v>
      </c>
      <c r="I189" s="14"/>
      <c r="J189" s="15">
        <v>16.79</v>
      </c>
      <c r="K189" s="15">
        <v>20</v>
      </c>
      <c r="L189" s="15">
        <v>25.2</v>
      </c>
      <c r="M189" s="54"/>
      <c r="N189" s="15">
        <v>36.381821512000002</v>
      </c>
      <c r="O189" s="15">
        <v>9.0328766190000014</v>
      </c>
      <c r="P189" s="15" t="s">
        <v>27</v>
      </c>
      <c r="Q189" s="16" t="s">
        <v>27</v>
      </c>
      <c r="R189" s="37" t="s">
        <v>530</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531</v>
      </c>
      <c r="D190" s="17" t="s">
        <v>532</v>
      </c>
      <c r="E190" s="17">
        <v>7</v>
      </c>
      <c r="F190" s="14">
        <v>6.92</v>
      </c>
      <c r="G190" s="14">
        <v>6.29</v>
      </c>
      <c r="H190" s="14">
        <v>5.66</v>
      </c>
      <c r="I190" s="14"/>
      <c r="J190" s="14">
        <v>8.14</v>
      </c>
      <c r="K190" s="14">
        <v>9.39</v>
      </c>
      <c r="L190" s="14">
        <v>11.42</v>
      </c>
      <c r="M190" s="54"/>
      <c r="N190" s="14">
        <v>66.692513374000001</v>
      </c>
      <c r="O190" s="31">
        <v>1.046794381</v>
      </c>
      <c r="P190" s="31" t="s">
        <v>27</v>
      </c>
      <c r="Q190" s="17" t="s">
        <v>34</v>
      </c>
      <c r="R190" s="38" t="s">
        <v>533</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534</v>
      </c>
      <c r="D191" s="16" t="s">
        <v>535</v>
      </c>
      <c r="E191" s="16">
        <v>3</v>
      </c>
      <c r="F191" s="15">
        <v>67.11</v>
      </c>
      <c r="G191" s="15">
        <v>50.15</v>
      </c>
      <c r="H191" s="15">
        <v>33.19</v>
      </c>
      <c r="I191" s="14"/>
      <c r="J191" s="15">
        <v>109.71</v>
      </c>
      <c r="K191" s="15">
        <v>143.62</v>
      </c>
      <c r="L191" s="15">
        <v>198.49</v>
      </c>
      <c r="M191" s="54"/>
      <c r="N191" s="15">
        <v>42.873246817999998</v>
      </c>
      <c r="O191" s="15">
        <v>1.5845978481</v>
      </c>
      <c r="P191" s="15" t="s">
        <v>27</v>
      </c>
      <c r="Q191" s="16" t="s">
        <v>34</v>
      </c>
      <c r="R191" s="37" t="s">
        <v>536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537</v>
      </c>
      <c r="D192" s="17" t="s">
        <v>538</v>
      </c>
      <c r="E192" s="17">
        <v>6</v>
      </c>
      <c r="F192" s="14">
        <v>1.57</v>
      </c>
      <c r="G192" s="14">
        <v>1.37</v>
      </c>
      <c r="H192" s="14">
        <v>1.18</v>
      </c>
      <c r="I192" s="14"/>
      <c r="J192" s="14">
        <v>1.98</v>
      </c>
      <c r="K192" s="14">
        <v>2.36</v>
      </c>
      <c r="L192" s="14">
        <v>2.98</v>
      </c>
      <c r="M192" s="54"/>
      <c r="N192" s="14">
        <v>54.422248287000002</v>
      </c>
      <c r="O192" s="31">
        <v>4.2599451429000004</v>
      </c>
      <c r="P192" s="31" t="s">
        <v>27</v>
      </c>
      <c r="Q192" s="17" t="s">
        <v>34</v>
      </c>
      <c r="R192" s="38" t="s">
        <v>539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540</v>
      </c>
      <c r="D193" s="16" t="s">
        <v>541</v>
      </c>
      <c r="E193" s="16">
        <v>2</v>
      </c>
      <c r="F193" s="15">
        <v>1.03</v>
      </c>
      <c r="G193" s="15">
        <v>0.64</v>
      </c>
      <c r="H193" s="15">
        <v>0.25</v>
      </c>
      <c r="I193" s="14"/>
      <c r="J193" s="15">
        <v>1.1000000000000001</v>
      </c>
      <c r="K193" s="15">
        <v>1.87</v>
      </c>
      <c r="L193" s="15">
        <v>3.12</v>
      </c>
      <c r="M193" s="54"/>
      <c r="N193" s="15">
        <v>53.709980625999997</v>
      </c>
      <c r="O193" s="15">
        <v>2.4920574762000003</v>
      </c>
      <c r="P193" s="15" t="s">
        <v>27</v>
      </c>
      <c r="Q193" s="16" t="s">
        <v>27</v>
      </c>
      <c r="R193" s="37" t="s">
        <v>542</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543</v>
      </c>
      <c r="D194" s="17" t="s">
        <v>544</v>
      </c>
      <c r="E194" s="17">
        <v>1</v>
      </c>
      <c r="F194" s="14">
        <v>18.12</v>
      </c>
      <c r="G194" s="14">
        <v>15.92</v>
      </c>
      <c r="H194" s="14">
        <v>13.73</v>
      </c>
      <c r="I194" s="14"/>
      <c r="J194" s="14">
        <v>18.59</v>
      </c>
      <c r="K194" s="14">
        <v>22.97</v>
      </c>
      <c r="L194" s="14">
        <v>30.06</v>
      </c>
      <c r="M194" s="54"/>
      <c r="N194" s="14">
        <v>51.667885321</v>
      </c>
      <c r="O194" s="31">
        <v>196.1546711</v>
      </c>
      <c r="P194" s="31" t="s">
        <v>27</v>
      </c>
      <c r="Q194" s="17" t="s">
        <v>27</v>
      </c>
      <c r="R194" s="38" t="s">
        <v>545</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546</v>
      </c>
      <c r="D195" s="16" t="s">
        <v>547</v>
      </c>
      <c r="E195" s="16">
        <v>0</v>
      </c>
      <c r="F195" s="15">
        <v>0.22</v>
      </c>
      <c r="G195" s="15">
        <v>0.11</v>
      </c>
      <c r="H195" s="15">
        <v>0</v>
      </c>
      <c r="I195" s="14"/>
      <c r="J195" s="15">
        <v>0.24</v>
      </c>
      <c r="K195" s="15">
        <v>0.45</v>
      </c>
      <c r="L195" s="15">
        <v>0.79</v>
      </c>
      <c r="M195" s="54"/>
      <c r="N195" s="15">
        <v>41.684729375000003</v>
      </c>
      <c r="O195" s="15">
        <v>3.8265976667000001</v>
      </c>
      <c r="P195" s="15" t="s">
        <v>27</v>
      </c>
      <c r="Q195" s="16" t="s">
        <v>27</v>
      </c>
      <c r="R195" s="37" t="s">
        <v>548</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549</v>
      </c>
      <c r="D196" s="17" t="s">
        <v>550</v>
      </c>
      <c r="E196" s="17">
        <v>2</v>
      </c>
      <c r="F196" s="14">
        <v>4.67</v>
      </c>
      <c r="G196" s="14">
        <v>4.2300000000000004</v>
      </c>
      <c r="H196" s="14">
        <v>3.79</v>
      </c>
      <c r="I196" s="14"/>
      <c r="J196" s="14">
        <v>4.78</v>
      </c>
      <c r="K196" s="14">
        <v>5.65</v>
      </c>
      <c r="L196" s="14">
        <v>7.06</v>
      </c>
      <c r="M196" s="54"/>
      <c r="N196" s="14">
        <v>49.743632314999999</v>
      </c>
      <c r="O196" s="31">
        <v>9.6068438571000012</v>
      </c>
      <c r="P196" s="31" t="s">
        <v>27</v>
      </c>
      <c r="Q196" s="17" t="s">
        <v>27</v>
      </c>
      <c r="R196" s="38" t="s">
        <v>551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552</v>
      </c>
      <c r="D197" s="16" t="s">
        <v>553</v>
      </c>
      <c r="E197" s="16">
        <v>7</v>
      </c>
      <c r="F197" s="15">
        <v>0.72</v>
      </c>
      <c r="G197" s="15">
        <v>0.59</v>
      </c>
      <c r="H197" s="15">
        <v>0.47</v>
      </c>
      <c r="I197" s="14"/>
      <c r="J197" s="15">
        <v>0.8</v>
      </c>
      <c r="K197" s="15">
        <v>1.04</v>
      </c>
      <c r="L197" s="15">
        <v>1.43</v>
      </c>
      <c r="M197" s="54"/>
      <c r="N197" s="15">
        <v>72.053415431999994</v>
      </c>
      <c r="O197" s="15">
        <v>3.5898049047999998</v>
      </c>
      <c r="P197" s="15" t="s">
        <v>27</v>
      </c>
      <c r="Q197" s="16" t="s">
        <v>34</v>
      </c>
      <c r="R197" s="37" t="s">
        <v>554</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555</v>
      </c>
      <c r="D198" s="17" t="s">
        <v>556</v>
      </c>
      <c r="E198" s="17">
        <v>6</v>
      </c>
      <c r="F198" s="14">
        <v>33.5</v>
      </c>
      <c r="G198" s="14">
        <v>30.88</v>
      </c>
      <c r="H198" s="14">
        <v>28.27</v>
      </c>
      <c r="I198" s="14"/>
      <c r="J198" s="14">
        <v>40.619999999999997</v>
      </c>
      <c r="K198" s="14">
        <v>45.84</v>
      </c>
      <c r="L198" s="14">
        <v>54.3</v>
      </c>
      <c r="M198" s="54"/>
      <c r="N198" s="14">
        <v>57.447324141000003</v>
      </c>
      <c r="O198" s="31">
        <v>270.42776823999998</v>
      </c>
      <c r="P198" s="31" t="s">
        <v>27</v>
      </c>
      <c r="Q198" s="17" t="s">
        <v>34</v>
      </c>
      <c r="R198" s="38" t="s">
        <v>557</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558</v>
      </c>
      <c r="D199" s="16" t="s">
        <v>559</v>
      </c>
      <c r="E199" s="16">
        <v>0</v>
      </c>
      <c r="F199" s="15">
        <v>6.63</v>
      </c>
      <c r="G199" s="15">
        <v>5.47</v>
      </c>
      <c r="H199" s="15">
        <v>4.3099999999999996</v>
      </c>
      <c r="I199" s="14"/>
      <c r="J199" s="15">
        <v>6.89</v>
      </c>
      <c r="K199" s="15">
        <v>9.1999999999999993</v>
      </c>
      <c r="L199" s="15">
        <v>12.95</v>
      </c>
      <c r="M199" s="54"/>
      <c r="N199" s="15">
        <v>35.998863333000003</v>
      </c>
      <c r="O199" s="15">
        <v>9.9283369999999991</v>
      </c>
      <c r="P199" s="15" t="s">
        <v>27</v>
      </c>
      <c r="Q199" s="16" t="s">
        <v>27</v>
      </c>
      <c r="R199" s="37" t="s">
        <v>560</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561</v>
      </c>
      <c r="D200" s="17" t="s">
        <v>562</v>
      </c>
      <c r="E200" s="17">
        <v>7</v>
      </c>
      <c r="F200" s="14">
        <v>536.70000000000005</v>
      </c>
      <c r="G200" s="14">
        <v>500.95</v>
      </c>
      <c r="H200" s="14">
        <v>465.21</v>
      </c>
      <c r="I200" s="14"/>
      <c r="J200" s="14">
        <v>558.67999999999995</v>
      </c>
      <c r="K200" s="14">
        <v>630.16</v>
      </c>
      <c r="L200" s="14">
        <v>745.83</v>
      </c>
      <c r="M200" s="54"/>
      <c r="N200" s="14">
        <v>75.418494889000002</v>
      </c>
      <c r="O200" s="31">
        <v>1.1277908290000001</v>
      </c>
      <c r="P200" s="31" t="s">
        <v>34</v>
      </c>
      <c r="Q200" s="17" t="s">
        <v>34</v>
      </c>
      <c r="R200" s="38" t="s">
        <v>563</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564</v>
      </c>
      <c r="D201" s="16" t="s">
        <v>565</v>
      </c>
      <c r="E201" s="16">
        <v>4</v>
      </c>
      <c r="F201" s="15">
        <v>13.97</v>
      </c>
      <c r="G201" s="15">
        <v>12.43</v>
      </c>
      <c r="H201" s="15">
        <v>10.89</v>
      </c>
      <c r="I201" s="14"/>
      <c r="J201" s="15">
        <v>17.14</v>
      </c>
      <c r="K201" s="15">
        <v>20.21</v>
      </c>
      <c r="L201" s="15">
        <v>25.19</v>
      </c>
      <c r="M201" s="54"/>
      <c r="N201" s="15">
        <v>63.065041274000002</v>
      </c>
      <c r="O201" s="15">
        <v>178.97218028999998</v>
      </c>
      <c r="P201" s="15" t="s">
        <v>27</v>
      </c>
      <c r="Q201" s="16" t="s">
        <v>34</v>
      </c>
      <c r="R201" s="37" t="s">
        <v>566</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567</v>
      </c>
      <c r="D202" s="17" t="s">
        <v>568</v>
      </c>
      <c r="E202" s="17">
        <v>3</v>
      </c>
      <c r="F202" s="14">
        <v>23.32</v>
      </c>
      <c r="G202" s="14">
        <v>19.559999999999999</v>
      </c>
      <c r="H202" s="14">
        <v>15.81</v>
      </c>
      <c r="I202" s="14"/>
      <c r="J202" s="14">
        <v>24.12</v>
      </c>
      <c r="K202" s="14">
        <v>31.62</v>
      </c>
      <c r="L202" s="14">
        <v>43.77</v>
      </c>
      <c r="M202" s="54"/>
      <c r="N202" s="14">
        <v>29.870855757000001</v>
      </c>
      <c r="O202" s="31">
        <v>551.90388575999998</v>
      </c>
      <c r="P202" s="31" t="s">
        <v>27</v>
      </c>
      <c r="Q202" s="17" t="s">
        <v>27</v>
      </c>
      <c r="R202" s="38" t="s">
        <v>569</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570</v>
      </c>
      <c r="D203" s="16" t="s">
        <v>571</v>
      </c>
      <c r="E203" s="16">
        <v>0</v>
      </c>
      <c r="F203" s="15">
        <v>6.35</v>
      </c>
      <c r="G203" s="15">
        <v>5.6</v>
      </c>
      <c r="H203" s="15">
        <v>4.8499999999999996</v>
      </c>
      <c r="I203" s="14"/>
      <c r="J203" s="15">
        <v>6.54</v>
      </c>
      <c r="K203" s="15">
        <v>8.0299999999999994</v>
      </c>
      <c r="L203" s="15">
        <v>10.45</v>
      </c>
      <c r="M203" s="54"/>
      <c r="N203" s="15">
        <v>42.005782766999999</v>
      </c>
      <c r="O203" s="15">
        <v>10.361427333</v>
      </c>
      <c r="P203" s="15" t="s">
        <v>27</v>
      </c>
      <c r="Q203" s="16" t="s">
        <v>27</v>
      </c>
      <c r="R203" s="37" t="s">
        <v>572</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570</v>
      </c>
      <c r="D204" s="17" t="s">
        <v>573</v>
      </c>
      <c r="E204" s="17">
        <v>0</v>
      </c>
      <c r="F204" s="14">
        <v>32.590000000000003</v>
      </c>
      <c r="G204" s="14">
        <v>28.33</v>
      </c>
      <c r="H204" s="14">
        <v>24.08</v>
      </c>
      <c r="I204" s="14"/>
      <c r="J204" s="14">
        <v>33.64</v>
      </c>
      <c r="K204" s="14">
        <v>42.14</v>
      </c>
      <c r="L204" s="14">
        <v>55.91</v>
      </c>
      <c r="M204" s="54"/>
      <c r="N204" s="14">
        <v>46.071678104</v>
      </c>
      <c r="O204" s="31">
        <v>42.482556238000001</v>
      </c>
      <c r="P204" s="31" t="s">
        <v>27</v>
      </c>
      <c r="Q204" s="17" t="s">
        <v>27</v>
      </c>
      <c r="R204" s="38" t="s">
        <v>574</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575</v>
      </c>
      <c r="D205" s="16" t="s">
        <v>576</v>
      </c>
      <c r="E205" s="16">
        <v>9</v>
      </c>
      <c r="F205" s="15">
        <v>14.54</v>
      </c>
      <c r="G205" s="15">
        <v>13.54</v>
      </c>
      <c r="H205" s="15">
        <v>12.54</v>
      </c>
      <c r="I205" s="14"/>
      <c r="J205" s="15">
        <v>15.24</v>
      </c>
      <c r="K205" s="15">
        <v>17.23</v>
      </c>
      <c r="L205" s="15">
        <v>20.47</v>
      </c>
      <c r="M205" s="54"/>
      <c r="N205" s="15">
        <v>59.538844498000003</v>
      </c>
      <c r="O205" s="15">
        <v>9.2786997143000001</v>
      </c>
      <c r="P205" s="15" t="s">
        <v>34</v>
      </c>
      <c r="Q205" s="16" t="s">
        <v>34</v>
      </c>
      <c r="R205" s="37" t="s">
        <v>577</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575</v>
      </c>
      <c r="D206" s="17" t="s">
        <v>578</v>
      </c>
      <c r="E206" s="17">
        <v>6</v>
      </c>
      <c r="F206" s="14">
        <v>14.51</v>
      </c>
      <c r="G206" s="14">
        <v>13.73</v>
      </c>
      <c r="H206" s="14">
        <v>12.95</v>
      </c>
      <c r="I206" s="14"/>
      <c r="J206" s="14">
        <v>15.36</v>
      </c>
      <c r="K206" s="14">
        <v>16.91</v>
      </c>
      <c r="L206" s="14">
        <v>19.420000000000002</v>
      </c>
      <c r="M206" s="54"/>
      <c r="N206" s="14">
        <v>64.249900041999993</v>
      </c>
      <c r="O206" s="31">
        <v>9.6997694761999984</v>
      </c>
      <c r="P206" s="31" t="s">
        <v>27</v>
      </c>
      <c r="Q206" s="17" t="s">
        <v>34</v>
      </c>
      <c r="R206" s="38" t="s">
        <v>579</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575</v>
      </c>
      <c r="D207" s="16" t="s">
        <v>580</v>
      </c>
      <c r="E207" s="16">
        <v>6</v>
      </c>
      <c r="F207" s="15">
        <v>29.41</v>
      </c>
      <c r="G207" s="15">
        <v>27.73</v>
      </c>
      <c r="H207" s="15">
        <v>26.05</v>
      </c>
      <c r="I207" s="14"/>
      <c r="J207" s="15">
        <v>30.4</v>
      </c>
      <c r="K207" s="15">
        <v>33.75</v>
      </c>
      <c r="L207" s="15">
        <v>39.18</v>
      </c>
      <c r="M207" s="54"/>
      <c r="N207" s="15">
        <v>61.619363077999999</v>
      </c>
      <c r="O207" s="15">
        <v>217.42761442999998</v>
      </c>
      <c r="P207" s="15" t="s">
        <v>27</v>
      </c>
      <c r="Q207" s="16" t="s">
        <v>34</v>
      </c>
      <c r="R207" s="37" t="s">
        <v>581</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582</v>
      </c>
      <c r="D208" s="17" t="s">
        <v>583</v>
      </c>
      <c r="E208" s="17">
        <v>10</v>
      </c>
      <c r="F208" s="14">
        <v>18.440000000000001</v>
      </c>
      <c r="G208" s="14">
        <v>16.72</v>
      </c>
      <c r="H208" s="14">
        <v>15.01</v>
      </c>
      <c r="I208" s="14"/>
      <c r="J208" s="14">
        <v>19.3</v>
      </c>
      <c r="K208" s="14">
        <v>22.72</v>
      </c>
      <c r="L208" s="14">
        <v>28.27</v>
      </c>
      <c r="M208" s="54"/>
      <c r="N208" s="14">
        <v>88.738158928000004</v>
      </c>
      <c r="O208" s="31">
        <v>35.516899713999997</v>
      </c>
      <c r="P208" s="31" t="s">
        <v>34</v>
      </c>
      <c r="Q208" s="17" t="s">
        <v>34</v>
      </c>
      <c r="R208" s="38" t="s">
        <v>584</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585</v>
      </c>
      <c r="D209" s="16" t="s">
        <v>586</v>
      </c>
      <c r="E209" s="16">
        <v>6</v>
      </c>
      <c r="F209" s="15">
        <v>4.42</v>
      </c>
      <c r="G209" s="15">
        <v>4.01</v>
      </c>
      <c r="H209" s="15">
        <v>3.61</v>
      </c>
      <c r="I209" s="14"/>
      <c r="J209" s="15">
        <v>5.47</v>
      </c>
      <c r="K209" s="15">
        <v>6.27</v>
      </c>
      <c r="L209" s="15">
        <v>7.58</v>
      </c>
      <c r="M209" s="54"/>
      <c r="N209" s="15">
        <v>59.172285762999998</v>
      </c>
      <c r="O209" s="15">
        <v>1.9212717143</v>
      </c>
      <c r="P209" s="15" t="s">
        <v>27</v>
      </c>
      <c r="Q209" s="16" t="s">
        <v>34</v>
      </c>
      <c r="R209" s="37" t="s">
        <v>587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588</v>
      </c>
      <c r="D210" s="17" t="s">
        <v>589</v>
      </c>
      <c r="E210" s="17">
        <v>9</v>
      </c>
      <c r="F210" s="14">
        <v>10.9</v>
      </c>
      <c r="G210" s="14">
        <v>9.73</v>
      </c>
      <c r="H210" s="14">
        <v>8.57</v>
      </c>
      <c r="I210" s="14"/>
      <c r="J210" s="14">
        <v>13.96</v>
      </c>
      <c r="K210" s="14">
        <v>16.28</v>
      </c>
      <c r="L210" s="14">
        <v>20.04</v>
      </c>
      <c r="M210" s="54"/>
      <c r="N210" s="14">
        <v>57.325227095999999</v>
      </c>
      <c r="O210" s="31">
        <v>9.7086876666999995</v>
      </c>
      <c r="P210" s="31" t="s">
        <v>34</v>
      </c>
      <c r="Q210" s="17" t="s">
        <v>34</v>
      </c>
      <c r="R210" s="38" t="s">
        <v>590</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591</v>
      </c>
      <c r="D211" s="16" t="s">
        <v>592</v>
      </c>
      <c r="E211" s="16">
        <v>7</v>
      </c>
      <c r="F211" s="15">
        <v>4.7300000000000004</v>
      </c>
      <c r="G211" s="15">
        <v>3.76</v>
      </c>
      <c r="H211" s="15">
        <v>2.8</v>
      </c>
      <c r="I211" s="14"/>
      <c r="J211" s="15">
        <v>7.3</v>
      </c>
      <c r="K211" s="15">
        <v>9.2200000000000006</v>
      </c>
      <c r="L211" s="15">
        <v>12.33</v>
      </c>
      <c r="M211" s="54"/>
      <c r="N211" s="15">
        <v>66.569915854000001</v>
      </c>
      <c r="O211" s="15">
        <v>77.292124857000005</v>
      </c>
      <c r="P211" s="15" t="s">
        <v>27</v>
      </c>
      <c r="Q211" s="16" t="s">
        <v>34</v>
      </c>
      <c r="R211" s="37" t="s">
        <v>593</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594</v>
      </c>
      <c r="D212" s="17" t="s">
        <v>595</v>
      </c>
      <c r="E212" s="17">
        <v>2</v>
      </c>
      <c r="F212" s="14">
        <v>6</v>
      </c>
      <c r="G212" s="14">
        <v>3.81</v>
      </c>
      <c r="H212" s="14">
        <v>1.63</v>
      </c>
      <c r="I212" s="14"/>
      <c r="J212" s="14">
        <v>6.29</v>
      </c>
      <c r="K212" s="14">
        <v>10.65</v>
      </c>
      <c r="L212" s="14">
        <v>17.72</v>
      </c>
      <c r="M212" s="54"/>
      <c r="N212" s="14">
        <v>42.284060936000003</v>
      </c>
      <c r="O212" s="31">
        <v>17.364531809999999</v>
      </c>
      <c r="P212" s="31" t="s">
        <v>27</v>
      </c>
      <c r="Q212" s="17" t="s">
        <v>27</v>
      </c>
      <c r="R212" s="38" t="s">
        <v>596</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597</v>
      </c>
      <c r="D213" s="16" t="s">
        <v>598</v>
      </c>
      <c r="E213" s="16">
        <v>7</v>
      </c>
      <c r="F213" s="15">
        <v>15.58</v>
      </c>
      <c r="G213" s="15">
        <v>13.87</v>
      </c>
      <c r="H213" s="15">
        <v>12.16</v>
      </c>
      <c r="I213" s="14"/>
      <c r="J213" s="15">
        <v>18.11</v>
      </c>
      <c r="K213" s="15">
        <v>21.52</v>
      </c>
      <c r="L213" s="15">
        <v>27.05</v>
      </c>
      <c r="M213" s="54"/>
      <c r="N213" s="15">
        <v>84.200559310000003</v>
      </c>
      <c r="O213" s="15">
        <v>39.117138666999999</v>
      </c>
      <c r="P213" s="15" t="s">
        <v>34</v>
      </c>
      <c r="Q213" s="16" t="s">
        <v>34</v>
      </c>
      <c r="R213" s="37" t="s">
        <v>599</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600</v>
      </c>
      <c r="D214" s="17" t="s">
        <v>601</v>
      </c>
      <c r="E214" s="17">
        <v>3</v>
      </c>
      <c r="F214" s="14">
        <v>17.11</v>
      </c>
      <c r="G214" s="14">
        <v>15.56</v>
      </c>
      <c r="H214" s="14">
        <v>14.02</v>
      </c>
      <c r="I214" s="14"/>
      <c r="J214" s="14">
        <v>17.82</v>
      </c>
      <c r="K214" s="14">
        <v>20.91</v>
      </c>
      <c r="L214" s="14">
        <v>25.91</v>
      </c>
      <c r="M214" s="54"/>
      <c r="N214" s="14">
        <v>45.597139669000001</v>
      </c>
      <c r="O214" s="31">
        <v>159.87955410000001</v>
      </c>
      <c r="P214" s="31" t="s">
        <v>27</v>
      </c>
      <c r="Q214" s="17" t="s">
        <v>27</v>
      </c>
      <c r="R214" s="38" t="s">
        <v>602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603</v>
      </c>
      <c r="D215" s="16" t="s">
        <v>604</v>
      </c>
      <c r="E215" s="16">
        <v>4</v>
      </c>
      <c r="F215" s="15">
        <v>45.67</v>
      </c>
      <c r="G215" s="15">
        <v>33.299999999999997</v>
      </c>
      <c r="H215" s="15">
        <v>20.93</v>
      </c>
      <c r="I215" s="14"/>
      <c r="J215" s="15">
        <v>75.510000000000005</v>
      </c>
      <c r="K215" s="15">
        <v>100.24</v>
      </c>
      <c r="L215" s="15">
        <v>140.26</v>
      </c>
      <c r="M215" s="54"/>
      <c r="N215" s="15">
        <v>50.944230367000003</v>
      </c>
      <c r="O215" s="15">
        <v>87.013540499000001</v>
      </c>
      <c r="P215" s="15" t="s">
        <v>27</v>
      </c>
      <c r="Q215" s="16" t="s">
        <v>34</v>
      </c>
      <c r="R215" s="37" t="s">
        <v>605</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606</v>
      </c>
      <c r="D216" s="17" t="s">
        <v>607</v>
      </c>
      <c r="E216" s="17">
        <v>2</v>
      </c>
      <c r="F216" s="14">
        <v>47.55</v>
      </c>
      <c r="G216" s="14">
        <v>40.92</v>
      </c>
      <c r="H216" s="14">
        <v>34.299999999999997</v>
      </c>
      <c r="I216" s="14"/>
      <c r="J216" s="14">
        <v>50.43</v>
      </c>
      <c r="K216" s="14">
        <v>63.67</v>
      </c>
      <c r="L216" s="14">
        <v>85.11</v>
      </c>
      <c r="M216" s="54"/>
      <c r="N216" s="14">
        <v>38.315176196000003</v>
      </c>
      <c r="O216" s="31">
        <v>5.5350277862000006</v>
      </c>
      <c r="P216" s="31" t="s">
        <v>27</v>
      </c>
      <c r="Q216" s="17" t="s">
        <v>27</v>
      </c>
      <c r="R216" s="38" t="s">
        <v>608</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609</v>
      </c>
      <c r="D217" s="16" t="s">
        <v>610</v>
      </c>
      <c r="E217" s="16">
        <v>7</v>
      </c>
      <c r="F217" s="15">
        <v>8.8000000000000007</v>
      </c>
      <c r="G217" s="15">
        <v>6.41</v>
      </c>
      <c r="H217" s="15">
        <v>4.0199999999999996</v>
      </c>
      <c r="I217" s="14"/>
      <c r="J217" s="15">
        <v>13.78</v>
      </c>
      <c r="K217" s="15">
        <v>18.55</v>
      </c>
      <c r="L217" s="15">
        <v>26.27</v>
      </c>
      <c r="M217" s="54"/>
      <c r="N217" s="15">
        <v>77.510605397999996</v>
      </c>
      <c r="O217" s="15">
        <v>25.332562818</v>
      </c>
      <c r="P217" s="15" t="s">
        <v>27</v>
      </c>
      <c r="Q217" s="16" t="s">
        <v>34</v>
      </c>
      <c r="R217" s="37" t="s">
        <v>611</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612</v>
      </c>
      <c r="D218" s="17" t="s">
        <v>613</v>
      </c>
      <c r="E218" s="17">
        <v>7</v>
      </c>
      <c r="F218" s="14">
        <v>45.14</v>
      </c>
      <c r="G218" s="14">
        <v>42.23</v>
      </c>
      <c r="H218" s="14">
        <v>39.32</v>
      </c>
      <c r="I218" s="14"/>
      <c r="J218" s="14">
        <v>48.57</v>
      </c>
      <c r="K218" s="14">
        <v>54.38</v>
      </c>
      <c r="L218" s="14">
        <v>63.78</v>
      </c>
      <c r="M218" s="54"/>
      <c r="N218" s="14">
        <v>75.576937444999999</v>
      </c>
      <c r="O218" s="31">
        <v>301.52045967000004</v>
      </c>
      <c r="P218" s="31" t="s">
        <v>27</v>
      </c>
      <c r="Q218" s="17" t="s">
        <v>34</v>
      </c>
      <c r="R218" s="38" t="s">
        <v>614</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615</v>
      </c>
      <c r="D219" s="16" t="s">
        <v>616</v>
      </c>
      <c r="E219" s="16">
        <v>0</v>
      </c>
      <c r="F219" s="15">
        <v>3.53</v>
      </c>
      <c r="G219" s="15">
        <v>3.19</v>
      </c>
      <c r="H219" s="15">
        <v>2.86</v>
      </c>
      <c r="I219" s="14"/>
      <c r="J219" s="15">
        <v>3.69</v>
      </c>
      <c r="K219" s="15">
        <v>4.3499999999999996</v>
      </c>
      <c r="L219" s="15">
        <v>5.43</v>
      </c>
      <c r="M219" s="54"/>
      <c r="N219" s="15">
        <v>36.553404295999997</v>
      </c>
      <c r="O219" s="15">
        <v>1.1621545238000002</v>
      </c>
      <c r="P219" s="15" t="s">
        <v>27</v>
      </c>
      <c r="Q219" s="16" t="s">
        <v>27</v>
      </c>
      <c r="R219" s="37" t="s">
        <v>617</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618</v>
      </c>
      <c r="D220" s="17" t="s">
        <v>619</v>
      </c>
      <c r="E220" s="17">
        <v>2</v>
      </c>
      <c r="F220" s="14">
        <v>12.3</v>
      </c>
      <c r="G220" s="14">
        <v>11.63</v>
      </c>
      <c r="H220" s="14">
        <v>10.96</v>
      </c>
      <c r="I220" s="14"/>
      <c r="J220" s="14">
        <v>12.53</v>
      </c>
      <c r="K220" s="14">
        <v>13.86</v>
      </c>
      <c r="L220" s="14">
        <v>16.02</v>
      </c>
      <c r="M220" s="54"/>
      <c r="N220" s="14">
        <v>44.613244993000002</v>
      </c>
      <c r="O220" s="31">
        <v>1.9759161429000001</v>
      </c>
      <c r="P220" s="31" t="s">
        <v>27</v>
      </c>
      <c r="Q220" s="17" t="s">
        <v>27</v>
      </c>
      <c r="R220" s="38" t="s">
        <v>620</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618</v>
      </c>
      <c r="D221" s="16" t="s">
        <v>621</v>
      </c>
      <c r="E221" s="16">
        <v>1</v>
      </c>
      <c r="F221" s="15">
        <v>12.53</v>
      </c>
      <c r="G221" s="15">
        <v>11.8</v>
      </c>
      <c r="H221" s="15">
        <v>11.07</v>
      </c>
      <c r="I221" s="14"/>
      <c r="J221" s="15">
        <v>12.76</v>
      </c>
      <c r="K221" s="15">
        <v>14.21</v>
      </c>
      <c r="L221" s="15">
        <v>16.579999999999998</v>
      </c>
      <c r="M221" s="54"/>
      <c r="N221" s="15">
        <v>47.678668324999997</v>
      </c>
      <c r="O221" s="15">
        <v>3.7011069048</v>
      </c>
      <c r="P221" s="15" t="s">
        <v>27</v>
      </c>
      <c r="Q221" s="16" t="s">
        <v>27</v>
      </c>
      <c r="R221" s="37" t="s">
        <v>622</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618</v>
      </c>
      <c r="D222" s="17" t="s">
        <v>623</v>
      </c>
      <c r="E222" s="17">
        <v>2</v>
      </c>
      <c r="F222" s="14">
        <v>37.28</v>
      </c>
      <c r="G222" s="14">
        <v>35.11</v>
      </c>
      <c r="H222" s="14">
        <v>32.94</v>
      </c>
      <c r="I222" s="14"/>
      <c r="J222" s="14">
        <v>38.04</v>
      </c>
      <c r="K222" s="14">
        <v>42.37</v>
      </c>
      <c r="L222" s="14">
        <v>49.39</v>
      </c>
      <c r="M222" s="54"/>
      <c r="N222" s="14">
        <v>46.133037682999998</v>
      </c>
      <c r="O222" s="31">
        <v>88.534040238000003</v>
      </c>
      <c r="P222" s="31" t="s">
        <v>27</v>
      </c>
      <c r="Q222" s="17" t="s">
        <v>27</v>
      </c>
      <c r="R222" s="38" t="s">
        <v>624</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625</v>
      </c>
      <c r="D223" s="16" t="s">
        <v>626</v>
      </c>
      <c r="E223" s="16">
        <v>4</v>
      </c>
      <c r="F223" s="15">
        <v>260.86</v>
      </c>
      <c r="G223" s="15">
        <v>236.62</v>
      </c>
      <c r="H223" s="15">
        <v>212.39</v>
      </c>
      <c r="I223" s="14"/>
      <c r="J223" s="15">
        <v>271.56</v>
      </c>
      <c r="K223" s="15">
        <v>320.02</v>
      </c>
      <c r="L223" s="15">
        <v>398.44</v>
      </c>
      <c r="M223" s="54"/>
      <c r="N223" s="15">
        <v>41.001974535999999</v>
      </c>
      <c r="O223" s="15">
        <v>36.826652715999998</v>
      </c>
      <c r="P223" s="15" t="s">
        <v>34</v>
      </c>
      <c r="Q223" s="16" t="s">
        <v>27</v>
      </c>
      <c r="R223" s="37" t="s">
        <v>627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628</v>
      </c>
      <c r="D224" s="17" t="s">
        <v>629</v>
      </c>
      <c r="E224" s="17">
        <v>10</v>
      </c>
      <c r="F224" s="14">
        <v>5.16</v>
      </c>
      <c r="G224" s="14">
        <v>4.74</v>
      </c>
      <c r="H224" s="14">
        <v>4.33</v>
      </c>
      <c r="I224" s="14"/>
      <c r="J224" s="14">
        <v>5.4</v>
      </c>
      <c r="K224" s="14">
        <v>6.22</v>
      </c>
      <c r="L224" s="14">
        <v>7.56</v>
      </c>
      <c r="M224" s="54"/>
      <c r="N224" s="14">
        <v>70.830150883000002</v>
      </c>
      <c r="O224" s="31">
        <v>1.5290075238</v>
      </c>
      <c r="P224" s="31" t="s">
        <v>34</v>
      </c>
      <c r="Q224" s="17" t="s">
        <v>34</v>
      </c>
      <c r="R224" s="38" t="s">
        <v>630</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631</v>
      </c>
      <c r="D225" s="16" t="s">
        <v>632</v>
      </c>
      <c r="E225" s="16">
        <v>10</v>
      </c>
      <c r="F225" s="15">
        <v>33.49</v>
      </c>
      <c r="G225" s="15">
        <v>31.48</v>
      </c>
      <c r="H225" s="15">
        <v>29.48</v>
      </c>
      <c r="I225" s="14"/>
      <c r="J225" s="15">
        <v>34.909999999999997</v>
      </c>
      <c r="K225" s="15">
        <v>38.909999999999997</v>
      </c>
      <c r="L225" s="15">
        <v>45.38</v>
      </c>
      <c r="M225" s="54"/>
      <c r="N225" s="15">
        <v>76.344565422000002</v>
      </c>
      <c r="O225" s="15">
        <v>10.004482476</v>
      </c>
      <c r="P225" s="15" t="s">
        <v>34</v>
      </c>
      <c r="Q225" s="16" t="s">
        <v>34</v>
      </c>
      <c r="R225" s="37" t="s">
        <v>633</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634</v>
      </c>
      <c r="D226" s="17" t="s">
        <v>635</v>
      </c>
      <c r="E226" s="17">
        <v>2</v>
      </c>
      <c r="F226" s="14">
        <v>28.99</v>
      </c>
      <c r="G226" s="14">
        <v>25.92</v>
      </c>
      <c r="H226" s="14">
        <v>22.86</v>
      </c>
      <c r="I226" s="14"/>
      <c r="J226" s="14">
        <v>29.71</v>
      </c>
      <c r="K226" s="14">
        <v>35.83</v>
      </c>
      <c r="L226" s="14">
        <v>45.73</v>
      </c>
      <c r="M226" s="54"/>
      <c r="N226" s="14">
        <v>28.098224482999999</v>
      </c>
      <c r="O226" s="31">
        <v>190.98751770999999</v>
      </c>
      <c r="P226" s="31" t="s">
        <v>27</v>
      </c>
      <c r="Q226" s="17" t="s">
        <v>27</v>
      </c>
      <c r="R226" s="38" t="s">
        <v>636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637</v>
      </c>
      <c r="D227" s="16" t="s">
        <v>638</v>
      </c>
      <c r="E227" s="16">
        <v>3</v>
      </c>
      <c r="F227" s="15">
        <v>30.14</v>
      </c>
      <c r="G227" s="15">
        <v>26.89</v>
      </c>
      <c r="H227" s="15">
        <v>23.65</v>
      </c>
      <c r="I227" s="14"/>
      <c r="J227" s="15">
        <v>31.3</v>
      </c>
      <c r="K227" s="15">
        <v>37.78</v>
      </c>
      <c r="L227" s="15">
        <v>48.28</v>
      </c>
      <c r="M227" s="54"/>
      <c r="N227" s="15">
        <v>41.055897639000001</v>
      </c>
      <c r="O227" s="15">
        <v>85.080045333000001</v>
      </c>
      <c r="P227" s="15" t="s">
        <v>34</v>
      </c>
      <c r="Q227" s="16" t="s">
        <v>27</v>
      </c>
      <c r="R227" s="37" t="s">
        <v>639</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640</v>
      </c>
      <c r="D228" s="17" t="s">
        <v>641</v>
      </c>
      <c r="E228" s="17">
        <v>4</v>
      </c>
      <c r="F228" s="14">
        <v>56</v>
      </c>
      <c r="G228" s="14">
        <v>48.86</v>
      </c>
      <c r="H228" s="14">
        <v>41.72</v>
      </c>
      <c r="I228" s="14"/>
      <c r="J228" s="14">
        <v>70.430000000000007</v>
      </c>
      <c r="K228" s="14">
        <v>84.7</v>
      </c>
      <c r="L228" s="14">
        <v>107.8</v>
      </c>
      <c r="M228" s="54"/>
      <c r="N228" s="14">
        <v>54.525225057999997</v>
      </c>
      <c r="O228" s="31">
        <v>65.362611037999997</v>
      </c>
      <c r="P228" s="31" t="s">
        <v>27</v>
      </c>
      <c r="Q228" s="17" t="s">
        <v>34</v>
      </c>
      <c r="R228" s="38" t="s">
        <v>642</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643</v>
      </c>
      <c r="D229" s="16" t="s">
        <v>644</v>
      </c>
      <c r="E229" s="16">
        <v>3</v>
      </c>
      <c r="F229" s="15">
        <v>173.61</v>
      </c>
      <c r="G229" s="15">
        <v>158.91999999999999</v>
      </c>
      <c r="H229" s="15">
        <v>144.24</v>
      </c>
      <c r="I229" s="14"/>
      <c r="J229" s="15">
        <v>179.63</v>
      </c>
      <c r="K229" s="15">
        <v>208.99</v>
      </c>
      <c r="L229" s="15">
        <v>256.5</v>
      </c>
      <c r="M229" s="54"/>
      <c r="N229" s="15">
        <v>47.899117197000002</v>
      </c>
      <c r="O229" s="15">
        <v>6.9945084152000003</v>
      </c>
      <c r="P229" s="15" t="s">
        <v>34</v>
      </c>
      <c r="Q229" s="16" t="s">
        <v>27</v>
      </c>
      <c r="R229" s="37" t="s">
        <v>645</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646</v>
      </c>
      <c r="D230" s="17" t="s">
        <v>647</v>
      </c>
      <c r="E230" s="17">
        <v>2</v>
      </c>
      <c r="F230" s="14">
        <v>18.09</v>
      </c>
      <c r="G230" s="14">
        <v>15.36</v>
      </c>
      <c r="H230" s="14">
        <v>12.63</v>
      </c>
      <c r="I230" s="14"/>
      <c r="J230" s="14">
        <v>18.73</v>
      </c>
      <c r="K230" s="14">
        <v>24.18</v>
      </c>
      <c r="L230" s="14">
        <v>33.01</v>
      </c>
      <c r="M230" s="54"/>
      <c r="N230" s="14">
        <v>43.140264344999999</v>
      </c>
      <c r="O230" s="31">
        <v>195.19123775999998</v>
      </c>
      <c r="P230" s="31" t="s">
        <v>27</v>
      </c>
      <c r="Q230" s="17" t="s">
        <v>27</v>
      </c>
      <c r="R230" s="38" t="s">
        <v>648</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649</v>
      </c>
      <c r="D231" s="16" t="s">
        <v>650</v>
      </c>
      <c r="E231" s="16">
        <v>4</v>
      </c>
      <c r="F231" s="15">
        <v>31.39</v>
      </c>
      <c r="G231" s="15">
        <v>28.34</v>
      </c>
      <c r="H231" s="15">
        <v>25.29</v>
      </c>
      <c r="I231" s="14"/>
      <c r="J231" s="15">
        <v>36.61</v>
      </c>
      <c r="K231" s="15">
        <v>42.7</v>
      </c>
      <c r="L231" s="15">
        <v>52.55</v>
      </c>
      <c r="M231" s="54"/>
      <c r="N231" s="15">
        <v>59.130106112</v>
      </c>
      <c r="O231" s="15">
        <v>129.88414647000002</v>
      </c>
      <c r="P231" s="15" t="s">
        <v>27</v>
      </c>
      <c r="Q231" s="16" t="s">
        <v>34</v>
      </c>
      <c r="R231" s="37" t="s">
        <v>651</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652</v>
      </c>
      <c r="D232" s="17" t="s">
        <v>653</v>
      </c>
      <c r="E232" s="17">
        <v>0</v>
      </c>
      <c r="F232" s="14">
        <v>12.65</v>
      </c>
      <c r="G232" s="14">
        <v>11.53</v>
      </c>
      <c r="H232" s="14">
        <v>10.42</v>
      </c>
      <c r="I232" s="14"/>
      <c r="J232" s="14">
        <v>12.99</v>
      </c>
      <c r="K232" s="14">
        <v>15.21</v>
      </c>
      <c r="L232" s="14">
        <v>18.809999999999999</v>
      </c>
      <c r="M232" s="54"/>
      <c r="N232" s="14">
        <v>21.360288171000001</v>
      </c>
      <c r="O232" s="31">
        <v>7.0236089048000006</v>
      </c>
      <c r="P232" s="31" t="s">
        <v>27</v>
      </c>
      <c r="Q232" s="17" t="s">
        <v>27</v>
      </c>
      <c r="R232" s="38" t="s">
        <v>654</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655</v>
      </c>
      <c r="D233" s="16" t="s">
        <v>656</v>
      </c>
      <c r="E233" s="16">
        <v>7</v>
      </c>
      <c r="F233" s="15">
        <v>4.5</v>
      </c>
      <c r="G233" s="15">
        <v>3.93</v>
      </c>
      <c r="H233" s="15">
        <v>3.36</v>
      </c>
      <c r="I233" s="14"/>
      <c r="J233" s="15">
        <v>5.68</v>
      </c>
      <c r="K233" s="15">
        <v>6.81</v>
      </c>
      <c r="L233" s="15">
        <v>8.64</v>
      </c>
      <c r="M233" s="54"/>
      <c r="N233" s="15">
        <v>66.055264945999994</v>
      </c>
      <c r="O233" s="15">
        <v>1.3723977142999999</v>
      </c>
      <c r="P233" s="15" t="s">
        <v>27</v>
      </c>
      <c r="Q233" s="16" t="s">
        <v>34</v>
      </c>
      <c r="R233" s="37" t="s">
        <v>657</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658</v>
      </c>
      <c r="D234" s="17" t="s">
        <v>659</v>
      </c>
      <c r="E234" s="17">
        <v>5</v>
      </c>
      <c r="F234" s="14">
        <v>14.64</v>
      </c>
      <c r="G234" s="14">
        <v>13.34</v>
      </c>
      <c r="H234" s="14">
        <v>12.05</v>
      </c>
      <c r="I234" s="14"/>
      <c r="J234" s="14">
        <v>15.03</v>
      </c>
      <c r="K234" s="14">
        <v>17.61</v>
      </c>
      <c r="L234" s="14">
        <v>21.79</v>
      </c>
      <c r="M234" s="54"/>
      <c r="N234" s="14">
        <v>50.080485482</v>
      </c>
      <c r="O234" s="31">
        <v>13.467082189999999</v>
      </c>
      <c r="P234" s="31" t="s">
        <v>34</v>
      </c>
      <c r="Q234" s="17" t="s">
        <v>27</v>
      </c>
      <c r="R234" s="38" t="s">
        <v>660</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661</v>
      </c>
      <c r="D235" s="16" t="s">
        <v>662</v>
      </c>
      <c r="E235" s="16">
        <v>9</v>
      </c>
      <c r="F235" s="15">
        <v>100.71</v>
      </c>
      <c r="G235" s="15">
        <v>94.32</v>
      </c>
      <c r="H235" s="15">
        <v>87.94</v>
      </c>
      <c r="I235" s="14"/>
      <c r="J235" s="15">
        <v>104</v>
      </c>
      <c r="K235" s="15">
        <v>116.76</v>
      </c>
      <c r="L235" s="15">
        <v>137.41999999999999</v>
      </c>
      <c r="M235" s="54"/>
      <c r="N235" s="15">
        <v>67.813245713000001</v>
      </c>
      <c r="O235" s="15">
        <v>2.5519206905000003</v>
      </c>
      <c r="P235" s="15" t="s">
        <v>34</v>
      </c>
      <c r="Q235" s="16" t="s">
        <v>34</v>
      </c>
      <c r="R235" s="37" t="s">
        <v>663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664</v>
      </c>
      <c r="D236" s="17" t="s">
        <v>665</v>
      </c>
      <c r="E236" s="17">
        <v>10</v>
      </c>
      <c r="F236" s="14">
        <v>34</v>
      </c>
      <c r="G236" s="14">
        <v>30.4</v>
      </c>
      <c r="H236" s="14">
        <v>26.81</v>
      </c>
      <c r="I236" s="14"/>
      <c r="J236" s="14">
        <v>35.14</v>
      </c>
      <c r="K236" s="14">
        <v>42.32</v>
      </c>
      <c r="L236" s="14">
        <v>53.95</v>
      </c>
      <c r="M236" s="54"/>
      <c r="N236" s="14">
        <v>70.813096033999997</v>
      </c>
      <c r="O236" s="31">
        <v>320.25311304999997</v>
      </c>
      <c r="P236" s="31" t="s">
        <v>34</v>
      </c>
      <c r="Q236" s="17" t="s">
        <v>34</v>
      </c>
      <c r="R236" s="38" t="s">
        <v>666</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667</v>
      </c>
      <c r="D237" s="16" t="s">
        <v>668</v>
      </c>
      <c r="E237" s="16">
        <v>2</v>
      </c>
      <c r="F237" s="15">
        <v>4.42</v>
      </c>
      <c r="G237" s="15">
        <v>3.55</v>
      </c>
      <c r="H237" s="15">
        <v>2.68</v>
      </c>
      <c r="I237" s="14"/>
      <c r="J237" s="15">
        <v>4.5999999999999996</v>
      </c>
      <c r="K237" s="15">
        <v>6.33</v>
      </c>
      <c r="L237" s="15">
        <v>9.1300000000000008</v>
      </c>
      <c r="M237" s="54"/>
      <c r="N237" s="15">
        <v>36.663312054000002</v>
      </c>
      <c r="O237" s="15">
        <v>5.7545829047999995</v>
      </c>
      <c r="P237" s="15" t="s">
        <v>27</v>
      </c>
      <c r="Q237" s="16" t="s">
        <v>27</v>
      </c>
      <c r="R237" s="37" t="s">
        <v>669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670</v>
      </c>
      <c r="D238" s="17" t="s">
        <v>671</v>
      </c>
      <c r="E238" s="17">
        <v>0</v>
      </c>
      <c r="F238" s="14">
        <v>58.34</v>
      </c>
      <c r="G238" s="14">
        <v>55.88</v>
      </c>
      <c r="H238" s="14">
        <v>53.42</v>
      </c>
      <c r="I238" s="14"/>
      <c r="J238" s="14">
        <v>59.08</v>
      </c>
      <c r="K238" s="14">
        <v>63.99</v>
      </c>
      <c r="L238" s="14">
        <v>71.94</v>
      </c>
      <c r="M238" s="54"/>
      <c r="N238" s="14">
        <v>46.648983844</v>
      </c>
      <c r="O238" s="31">
        <v>10.975682714000001</v>
      </c>
      <c r="P238" s="31" t="s">
        <v>27</v>
      </c>
      <c r="Q238" s="17" t="s">
        <v>27</v>
      </c>
      <c r="R238" s="38" t="s">
        <v>672</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673</v>
      </c>
      <c r="D239" s="16" t="s">
        <v>674</v>
      </c>
      <c r="E239" s="16">
        <v>6</v>
      </c>
      <c r="F239" s="15">
        <v>5.71</v>
      </c>
      <c r="G239" s="15">
        <v>3.96</v>
      </c>
      <c r="H239" s="15">
        <v>2.2200000000000002</v>
      </c>
      <c r="I239" s="14"/>
      <c r="J239" s="15">
        <v>10.95</v>
      </c>
      <c r="K239" s="15">
        <v>14.43</v>
      </c>
      <c r="L239" s="15">
        <v>20.07</v>
      </c>
      <c r="M239" s="54"/>
      <c r="N239" s="15">
        <v>67.440678152000004</v>
      </c>
      <c r="O239" s="15">
        <v>5.4900318571</v>
      </c>
      <c r="P239" s="15" t="s">
        <v>27</v>
      </c>
      <c r="Q239" s="16" t="s">
        <v>34</v>
      </c>
      <c r="R239" s="37" t="s">
        <v>675</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673</v>
      </c>
      <c r="D240" s="17" t="s">
        <v>676</v>
      </c>
      <c r="E240" s="17">
        <v>6</v>
      </c>
      <c r="F240" s="14">
        <v>6.45</v>
      </c>
      <c r="G240" s="14">
        <v>4.54</v>
      </c>
      <c r="H240" s="14">
        <v>2.64</v>
      </c>
      <c r="I240" s="14"/>
      <c r="J240" s="14">
        <v>12.18</v>
      </c>
      <c r="K240" s="14">
        <v>15.98</v>
      </c>
      <c r="L240" s="14">
        <v>22.14</v>
      </c>
      <c r="M240" s="54"/>
      <c r="N240" s="14">
        <v>57.066497921</v>
      </c>
      <c r="O240" s="31">
        <v>77.149281810000005</v>
      </c>
      <c r="P240" s="31" t="s">
        <v>27</v>
      </c>
      <c r="Q240" s="17" t="s">
        <v>34</v>
      </c>
      <c r="R240" s="38" t="s">
        <v>677</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678</v>
      </c>
      <c r="D241" s="16" t="s">
        <v>679</v>
      </c>
      <c r="E241" s="16">
        <v>10</v>
      </c>
      <c r="F241" s="15">
        <v>74.709999999999994</v>
      </c>
      <c r="G241" s="15">
        <v>69.55</v>
      </c>
      <c r="H241" s="15">
        <v>64.39</v>
      </c>
      <c r="I241" s="14"/>
      <c r="J241" s="15">
        <v>86.3</v>
      </c>
      <c r="K241" s="15">
        <v>96.61</v>
      </c>
      <c r="L241" s="15">
        <v>113.3</v>
      </c>
      <c r="M241" s="54"/>
      <c r="N241" s="15">
        <v>72.756833950000001</v>
      </c>
      <c r="O241" s="15">
        <v>1435.8242186</v>
      </c>
      <c r="P241" s="15" t="s">
        <v>34</v>
      </c>
      <c r="Q241" s="16" t="s">
        <v>34</v>
      </c>
      <c r="R241" s="37" t="s">
        <v>680</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681</v>
      </c>
      <c r="D242" s="17" t="s">
        <v>682</v>
      </c>
      <c r="E242" s="17">
        <v>4</v>
      </c>
      <c r="F242" s="14">
        <v>17.07</v>
      </c>
      <c r="G242" s="14">
        <v>15.85</v>
      </c>
      <c r="H242" s="14">
        <v>14.63</v>
      </c>
      <c r="I242" s="14"/>
      <c r="J242" s="14">
        <v>20</v>
      </c>
      <c r="K242" s="14">
        <v>22.43</v>
      </c>
      <c r="L242" s="14">
        <v>26.36</v>
      </c>
      <c r="M242" s="54"/>
      <c r="N242" s="14">
        <v>54.029959066000004</v>
      </c>
      <c r="O242" s="31">
        <v>4.3839978570999998</v>
      </c>
      <c r="P242" s="31" t="s">
        <v>27</v>
      </c>
      <c r="Q242" s="17" t="s">
        <v>34</v>
      </c>
      <c r="R242" s="38" t="s">
        <v>683</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684</v>
      </c>
      <c r="D243" s="16" t="s">
        <v>685</v>
      </c>
      <c r="E243" s="16">
        <v>2</v>
      </c>
      <c r="F243" s="15">
        <v>2.65</v>
      </c>
      <c r="G243" s="15">
        <v>1.97</v>
      </c>
      <c r="H243" s="15">
        <v>1.3</v>
      </c>
      <c r="I243" s="14"/>
      <c r="J243" s="15">
        <v>2.85</v>
      </c>
      <c r="K243" s="15">
        <v>4.1900000000000004</v>
      </c>
      <c r="L243" s="15">
        <v>6.37</v>
      </c>
      <c r="M243" s="54"/>
      <c r="N243" s="15">
        <v>46.908706527</v>
      </c>
      <c r="O243" s="15">
        <v>41.850706904999996</v>
      </c>
      <c r="P243" s="15" t="s">
        <v>27</v>
      </c>
      <c r="Q243" s="16" t="s">
        <v>27</v>
      </c>
      <c r="R243" s="37" t="s">
        <v>686</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687</v>
      </c>
      <c r="D244" s="17" t="s">
        <v>688</v>
      </c>
      <c r="E244" s="17">
        <v>4</v>
      </c>
      <c r="F244" s="14">
        <v>33.61</v>
      </c>
      <c r="G244" s="14">
        <v>30.67</v>
      </c>
      <c r="H244" s="14">
        <v>27.74</v>
      </c>
      <c r="I244" s="14"/>
      <c r="J244" s="14">
        <v>34.36</v>
      </c>
      <c r="K244" s="14">
        <v>40.22</v>
      </c>
      <c r="L244" s="14">
        <v>49.71</v>
      </c>
      <c r="M244" s="54"/>
      <c r="N244" s="14">
        <v>45.837765648000001</v>
      </c>
      <c r="O244" s="31">
        <v>286.71526295000001</v>
      </c>
      <c r="P244" s="31" t="s">
        <v>34</v>
      </c>
      <c r="Q244" s="17" t="s">
        <v>27</v>
      </c>
      <c r="R244" s="38" t="s">
        <v>689</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690</v>
      </c>
      <c r="D245" s="16" t="s">
        <v>691</v>
      </c>
      <c r="E245" s="16">
        <v>9</v>
      </c>
      <c r="F245" s="15">
        <v>94.85</v>
      </c>
      <c r="G245" s="15">
        <v>87.62</v>
      </c>
      <c r="H245" s="15">
        <v>80.400000000000006</v>
      </c>
      <c r="I245" s="14"/>
      <c r="J245" s="15">
        <v>98.9</v>
      </c>
      <c r="K245" s="15">
        <v>113.34</v>
      </c>
      <c r="L245" s="15">
        <v>136.72</v>
      </c>
      <c r="M245" s="54"/>
      <c r="N245" s="15">
        <v>69.147932603000001</v>
      </c>
      <c r="O245" s="15">
        <v>3.4217481437999999</v>
      </c>
      <c r="P245" s="15" t="s">
        <v>34</v>
      </c>
      <c r="Q245" s="16" t="s">
        <v>34</v>
      </c>
      <c r="R245" s="37" t="s">
        <v>692</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693</v>
      </c>
      <c r="D246" s="17" t="s">
        <v>694</v>
      </c>
      <c r="E246" s="17">
        <v>4</v>
      </c>
      <c r="F246" s="14">
        <v>13.23</v>
      </c>
      <c r="G246" s="14">
        <v>12.05</v>
      </c>
      <c r="H246" s="14">
        <v>10.87</v>
      </c>
      <c r="I246" s="14"/>
      <c r="J246" s="14">
        <v>15.56</v>
      </c>
      <c r="K246" s="14">
        <v>17.91</v>
      </c>
      <c r="L246" s="14">
        <v>21.72</v>
      </c>
      <c r="M246" s="54"/>
      <c r="N246" s="14">
        <v>60.602495918999999</v>
      </c>
      <c r="O246" s="31">
        <v>7.5299626667000004</v>
      </c>
      <c r="P246" s="31" t="s">
        <v>27</v>
      </c>
      <c r="Q246" s="17" t="s">
        <v>34</v>
      </c>
      <c r="R246" s="38" t="s">
        <v>695</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696</v>
      </c>
      <c r="D247" s="16" t="s">
        <v>697</v>
      </c>
      <c r="E247" s="16">
        <v>3</v>
      </c>
      <c r="F247" s="15">
        <v>21.13</v>
      </c>
      <c r="G247" s="15">
        <v>18.420000000000002</v>
      </c>
      <c r="H247" s="15">
        <v>15.72</v>
      </c>
      <c r="I247" s="14"/>
      <c r="J247" s="15">
        <v>21.7</v>
      </c>
      <c r="K247" s="15">
        <v>27.1</v>
      </c>
      <c r="L247" s="15">
        <v>35.85</v>
      </c>
      <c r="M247" s="54"/>
      <c r="N247" s="15">
        <v>54.241611548999998</v>
      </c>
      <c r="O247" s="15">
        <v>66.050687761999995</v>
      </c>
      <c r="P247" s="15" t="s">
        <v>27</v>
      </c>
      <c r="Q247" s="16" t="s">
        <v>27</v>
      </c>
      <c r="R247" s="37" t="s">
        <v>698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699</v>
      </c>
      <c r="D248" s="17" t="s">
        <v>700</v>
      </c>
      <c r="E248" s="17">
        <v>0</v>
      </c>
      <c r="F248" s="14">
        <v>13.44</v>
      </c>
      <c r="G248" s="14">
        <v>12.19</v>
      </c>
      <c r="H248" s="14">
        <v>10.94</v>
      </c>
      <c r="I248" s="14"/>
      <c r="J248" s="14">
        <v>13.69</v>
      </c>
      <c r="K248" s="14">
        <v>16.18</v>
      </c>
      <c r="L248" s="14">
        <v>20.22</v>
      </c>
      <c r="M248" s="54"/>
      <c r="N248" s="14">
        <v>41.488996229000001</v>
      </c>
      <c r="O248" s="31">
        <v>14.761719238</v>
      </c>
      <c r="P248" s="31" t="s">
        <v>27</v>
      </c>
      <c r="Q248" s="17" t="s">
        <v>27</v>
      </c>
      <c r="R248" s="38" t="s">
        <v>701</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702</v>
      </c>
      <c r="D249" s="16" t="s">
        <v>703</v>
      </c>
      <c r="E249" s="16">
        <v>9</v>
      </c>
      <c r="F249" s="15">
        <v>36.61</v>
      </c>
      <c r="G249" s="15">
        <v>34.43</v>
      </c>
      <c r="H249" s="15">
        <v>32.25</v>
      </c>
      <c r="I249" s="14"/>
      <c r="J249" s="15">
        <v>38.39</v>
      </c>
      <c r="K249" s="15">
        <v>42.74</v>
      </c>
      <c r="L249" s="15">
        <v>49.78</v>
      </c>
      <c r="M249" s="54"/>
      <c r="N249" s="15">
        <v>69.696234439999998</v>
      </c>
      <c r="O249" s="15">
        <v>2.8330060752000001</v>
      </c>
      <c r="P249" s="15" t="s">
        <v>34</v>
      </c>
      <c r="Q249" s="16" t="s">
        <v>34</v>
      </c>
      <c r="R249" s="37" t="s">
        <v>704</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705</v>
      </c>
      <c r="D250" s="17" t="s">
        <v>706</v>
      </c>
      <c r="E250" s="17">
        <v>7</v>
      </c>
      <c r="F250" s="14">
        <v>48.64</v>
      </c>
      <c r="G250" s="14">
        <v>45.93</v>
      </c>
      <c r="H250" s="14">
        <v>43.22</v>
      </c>
      <c r="I250" s="14"/>
      <c r="J250" s="14">
        <v>49.96</v>
      </c>
      <c r="K250" s="14">
        <v>55.37</v>
      </c>
      <c r="L250" s="14">
        <v>64.14</v>
      </c>
      <c r="M250" s="54"/>
      <c r="N250" s="14">
        <v>66.603771700999999</v>
      </c>
      <c r="O250" s="31">
        <v>324.34716309999999</v>
      </c>
      <c r="P250" s="31" t="s">
        <v>34</v>
      </c>
      <c r="Q250" s="17" t="s">
        <v>34</v>
      </c>
      <c r="R250" s="38" t="s">
        <v>707</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708</v>
      </c>
      <c r="D251" s="16" t="s">
        <v>709</v>
      </c>
      <c r="E251" s="16">
        <v>3</v>
      </c>
      <c r="F251" s="15">
        <v>2173.36</v>
      </c>
      <c r="G251" s="15">
        <v>1485.03</v>
      </c>
      <c r="H251" s="15">
        <v>796.71</v>
      </c>
      <c r="I251" s="14"/>
      <c r="J251" s="15">
        <v>2300</v>
      </c>
      <c r="K251" s="15">
        <v>3676.64</v>
      </c>
      <c r="L251" s="15">
        <v>5904.23</v>
      </c>
      <c r="M251" s="54"/>
      <c r="N251" s="15">
        <v>38.741481944999997</v>
      </c>
      <c r="O251" s="15">
        <v>5.7040030342999994</v>
      </c>
      <c r="P251" s="15" t="s">
        <v>34</v>
      </c>
      <c r="Q251" s="16" t="s">
        <v>27</v>
      </c>
      <c r="R251" s="37" t="s">
        <v>710</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711</v>
      </c>
      <c r="D252" s="17" t="s">
        <v>712</v>
      </c>
      <c r="E252" s="17">
        <v>1</v>
      </c>
      <c r="F252" s="14">
        <v>7.53</v>
      </c>
      <c r="G252" s="14">
        <v>6.95</v>
      </c>
      <c r="H252" s="14">
        <v>6.37</v>
      </c>
      <c r="I252" s="14"/>
      <c r="J252" s="14">
        <v>7.78</v>
      </c>
      <c r="K252" s="14">
        <v>8.93</v>
      </c>
      <c r="L252" s="14">
        <v>10.79</v>
      </c>
      <c r="M252" s="54"/>
      <c r="N252" s="14">
        <v>44.675142190999999</v>
      </c>
      <c r="O252" s="31">
        <v>2.6921532381000004</v>
      </c>
      <c r="P252" s="31" t="s">
        <v>27</v>
      </c>
      <c r="Q252" s="17" t="s">
        <v>27</v>
      </c>
      <c r="R252" s="38" t="s">
        <v>713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714</v>
      </c>
      <c r="D253" s="16" t="s">
        <v>715</v>
      </c>
      <c r="E253" s="16">
        <v>7</v>
      </c>
      <c r="F253" s="15" t="s">
        <v>195</v>
      </c>
      <c r="G253" s="15" t="s">
        <v>195</v>
      </c>
      <c r="H253" s="15" t="s">
        <v>195</v>
      </c>
      <c r="I253" s="14"/>
      <c r="J253" s="15" t="s">
        <v>195</v>
      </c>
      <c r="K253" s="15" t="s">
        <v>195</v>
      </c>
      <c r="L253" s="15" t="s">
        <v>195</v>
      </c>
      <c r="M253" s="54"/>
      <c r="N253" s="15" t="s">
        <v>195</v>
      </c>
      <c r="O253" s="15" t="s">
        <v>195</v>
      </c>
      <c r="P253" s="15" t="s">
        <v>195</v>
      </c>
      <c r="Q253" s="16" t="s">
        <v>195</v>
      </c>
      <c r="R253" s="37" t="s">
        <v>196</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716</v>
      </c>
      <c r="D254" s="17" t="s">
        <v>717</v>
      </c>
      <c r="E254" s="17">
        <v>7</v>
      </c>
      <c r="F254" s="14">
        <v>8.4499999999999993</v>
      </c>
      <c r="G254" s="14">
        <v>6.97</v>
      </c>
      <c r="H254" s="14">
        <v>5.5</v>
      </c>
      <c r="I254" s="14"/>
      <c r="J254" s="14">
        <v>11.78</v>
      </c>
      <c r="K254" s="14">
        <v>14.72</v>
      </c>
      <c r="L254" s="14">
        <v>19.48</v>
      </c>
      <c r="M254" s="54"/>
      <c r="N254" s="14">
        <v>74.842687459000004</v>
      </c>
      <c r="O254" s="31">
        <v>32.485504238000004</v>
      </c>
      <c r="P254" s="31" t="s">
        <v>27</v>
      </c>
      <c r="Q254" s="17" t="s">
        <v>34</v>
      </c>
      <c r="R254" s="38" t="s">
        <v>718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719</v>
      </c>
      <c r="D255" s="16" t="s">
        <v>720</v>
      </c>
      <c r="E255" s="16">
        <v>8</v>
      </c>
      <c r="F255" s="15">
        <v>10.19</v>
      </c>
      <c r="G255" s="15">
        <v>9.8699999999999992</v>
      </c>
      <c r="H255" s="15">
        <v>9.5500000000000007</v>
      </c>
      <c r="I255" s="14"/>
      <c r="J255" s="15">
        <v>10.57</v>
      </c>
      <c r="K255" s="15">
        <v>11.2</v>
      </c>
      <c r="L255" s="15">
        <v>12.23</v>
      </c>
      <c r="M255" s="54"/>
      <c r="N255" s="15">
        <v>53.224824808999998</v>
      </c>
      <c r="O255" s="15">
        <v>1.76755325</v>
      </c>
      <c r="P255" s="15" t="s">
        <v>34</v>
      </c>
      <c r="Q255" s="16" t="s">
        <v>34</v>
      </c>
      <c r="R255" s="37" t="s">
        <v>721</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722</v>
      </c>
      <c r="D256" s="17" t="s">
        <v>723</v>
      </c>
      <c r="E256" s="17">
        <v>3</v>
      </c>
      <c r="F256" s="14">
        <v>88.71</v>
      </c>
      <c r="G256" s="14">
        <v>83.41</v>
      </c>
      <c r="H256" s="14">
        <v>78.12</v>
      </c>
      <c r="I256" s="14"/>
      <c r="J256" s="14">
        <v>90.88</v>
      </c>
      <c r="K256" s="14">
        <v>101.46</v>
      </c>
      <c r="L256" s="14">
        <v>118.58</v>
      </c>
      <c r="M256" s="54"/>
      <c r="N256" s="14">
        <v>56.869332978999999</v>
      </c>
      <c r="O256" s="31">
        <v>7.6044837519000001</v>
      </c>
      <c r="P256" s="31" t="s">
        <v>27</v>
      </c>
      <c r="Q256" s="17" t="s">
        <v>27</v>
      </c>
      <c r="R256" s="38" t="s">
        <v>724</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725</v>
      </c>
      <c r="D257" s="16" t="s">
        <v>726</v>
      </c>
      <c r="E257" s="16">
        <v>5</v>
      </c>
      <c r="F257" s="15">
        <v>121.34</v>
      </c>
      <c r="G257" s="15">
        <v>116.85</v>
      </c>
      <c r="H257" s="15">
        <v>112.36</v>
      </c>
      <c r="I257" s="14"/>
      <c r="J257" s="15">
        <v>123.73</v>
      </c>
      <c r="K257" s="15">
        <v>132.69999999999999</v>
      </c>
      <c r="L257" s="15">
        <v>147.22999999999999</v>
      </c>
      <c r="M257" s="54"/>
      <c r="N257" s="15">
        <v>53.839776702000002</v>
      </c>
      <c r="O257" s="15">
        <v>3.8168513876000003</v>
      </c>
      <c r="P257" s="15" t="s">
        <v>27</v>
      </c>
      <c r="Q257" s="16" t="s">
        <v>34</v>
      </c>
      <c r="R257" s="37" t="s">
        <v>727</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728</v>
      </c>
      <c r="D258" s="17" t="s">
        <v>729</v>
      </c>
      <c r="E258" s="17">
        <v>10</v>
      </c>
      <c r="F258" s="14">
        <v>113.22</v>
      </c>
      <c r="G258" s="14">
        <v>106.66</v>
      </c>
      <c r="H258" s="14">
        <v>100.11</v>
      </c>
      <c r="I258" s="14"/>
      <c r="J258" s="14">
        <v>120</v>
      </c>
      <c r="K258" s="14">
        <v>133.1</v>
      </c>
      <c r="L258" s="14">
        <v>154.30000000000001</v>
      </c>
      <c r="M258" s="54"/>
      <c r="N258" s="14">
        <v>81.133830860000003</v>
      </c>
      <c r="O258" s="31">
        <v>2.3497624485999999</v>
      </c>
      <c r="P258" s="31" t="s">
        <v>34</v>
      </c>
      <c r="Q258" s="17" t="s">
        <v>34</v>
      </c>
      <c r="R258" s="38" t="s">
        <v>730</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731</v>
      </c>
      <c r="D259" s="16" t="s">
        <v>732</v>
      </c>
      <c r="E259" s="16">
        <v>3</v>
      </c>
      <c r="F259" s="15">
        <v>115.98</v>
      </c>
      <c r="G259" s="15">
        <v>109.52</v>
      </c>
      <c r="H259" s="15">
        <v>103.06</v>
      </c>
      <c r="I259" s="14"/>
      <c r="J259" s="15">
        <v>119</v>
      </c>
      <c r="K259" s="15">
        <v>131.91</v>
      </c>
      <c r="L259" s="15">
        <v>152.80000000000001</v>
      </c>
      <c r="M259" s="54"/>
      <c r="N259" s="15">
        <v>50.535314327000002</v>
      </c>
      <c r="O259" s="15">
        <v>1.2424359395</v>
      </c>
      <c r="P259" s="15" t="s">
        <v>27</v>
      </c>
      <c r="Q259" s="16" t="s">
        <v>27</v>
      </c>
      <c r="R259" s="37" t="s">
        <v>733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734</v>
      </c>
      <c r="D260" s="17" t="s">
        <v>735</v>
      </c>
      <c r="E260" s="17">
        <v>3</v>
      </c>
      <c r="F260" s="14">
        <v>171.82</v>
      </c>
      <c r="G260" s="14">
        <v>162.11000000000001</v>
      </c>
      <c r="H260" s="14">
        <v>152.4</v>
      </c>
      <c r="I260" s="14"/>
      <c r="J260" s="14">
        <v>177.42</v>
      </c>
      <c r="K260" s="14">
        <v>196.83</v>
      </c>
      <c r="L260" s="14">
        <v>228.25</v>
      </c>
      <c r="M260" s="54"/>
      <c r="N260" s="14">
        <v>57.403365712000003</v>
      </c>
      <c r="O260" s="31">
        <v>4.1481230494999997</v>
      </c>
      <c r="P260" s="31" t="s">
        <v>27</v>
      </c>
      <c r="Q260" s="17" t="s">
        <v>27</v>
      </c>
      <c r="R260" s="38" t="s">
        <v>736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737</v>
      </c>
      <c r="D261" s="16" t="s">
        <v>738</v>
      </c>
      <c r="E261" s="16">
        <v>7</v>
      </c>
      <c r="F261" s="15">
        <v>43.12</v>
      </c>
      <c r="G261" s="15">
        <v>39.72</v>
      </c>
      <c r="H261" s="15">
        <v>36.32</v>
      </c>
      <c r="I261" s="14"/>
      <c r="J261" s="15">
        <v>45.82</v>
      </c>
      <c r="K261" s="15">
        <v>52.61</v>
      </c>
      <c r="L261" s="15">
        <v>63.6</v>
      </c>
      <c r="M261" s="54"/>
      <c r="N261" s="15">
        <v>91.259845076000005</v>
      </c>
      <c r="O261" s="15">
        <v>1.8552461381000001</v>
      </c>
      <c r="P261" s="15" t="s">
        <v>27</v>
      </c>
      <c r="Q261" s="16" t="s">
        <v>34</v>
      </c>
      <c r="R261" s="37" t="s">
        <v>739</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740</v>
      </c>
      <c r="D262" s="17" t="s">
        <v>741</v>
      </c>
      <c r="E262" s="17">
        <v>6</v>
      </c>
      <c r="F262" s="14">
        <v>94.37</v>
      </c>
      <c r="G262" s="14">
        <v>90.59</v>
      </c>
      <c r="H262" s="14">
        <v>86.81</v>
      </c>
      <c r="I262" s="14"/>
      <c r="J262" s="14">
        <v>98.93</v>
      </c>
      <c r="K262" s="14">
        <v>106.48</v>
      </c>
      <c r="L262" s="14">
        <v>118.72</v>
      </c>
      <c r="M262" s="54"/>
      <c r="N262" s="14">
        <v>43.531581168000002</v>
      </c>
      <c r="O262" s="31">
        <v>1.5951742514</v>
      </c>
      <c r="P262" s="31" t="s">
        <v>34</v>
      </c>
      <c r="Q262" s="17" t="s">
        <v>34</v>
      </c>
      <c r="R262" s="38" t="s">
        <v>742</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743</v>
      </c>
      <c r="D263" s="16" t="s">
        <v>744</v>
      </c>
      <c r="E263" s="16">
        <v>10</v>
      </c>
      <c r="F263" s="15">
        <v>48.17</v>
      </c>
      <c r="G263" s="15">
        <v>44.19</v>
      </c>
      <c r="H263" s="15">
        <v>40.22</v>
      </c>
      <c r="I263" s="14"/>
      <c r="J263" s="15">
        <v>49.49</v>
      </c>
      <c r="K263" s="15">
        <v>57.43</v>
      </c>
      <c r="L263" s="15">
        <v>70.290000000000006</v>
      </c>
      <c r="M263" s="54"/>
      <c r="N263" s="15">
        <v>73.665588389999996</v>
      </c>
      <c r="O263" s="15">
        <v>1.5437689357</v>
      </c>
      <c r="P263" s="15" t="s">
        <v>34</v>
      </c>
      <c r="Q263" s="16" t="s">
        <v>34</v>
      </c>
      <c r="R263" s="37" t="s">
        <v>745</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746</v>
      </c>
      <c r="D264" s="17" t="s">
        <v>747</v>
      </c>
      <c r="E264" s="17">
        <v>10</v>
      </c>
      <c r="F264" s="14">
        <v>51</v>
      </c>
      <c r="G264" s="14">
        <v>45.87</v>
      </c>
      <c r="H264" s="14">
        <v>40.75</v>
      </c>
      <c r="I264" s="14"/>
      <c r="J264" s="14">
        <v>52.38</v>
      </c>
      <c r="K264" s="14">
        <v>62.62</v>
      </c>
      <c r="L264" s="14">
        <v>79.2</v>
      </c>
      <c r="M264" s="54"/>
      <c r="N264" s="14">
        <v>77.542397600000001</v>
      </c>
      <c r="O264" s="31">
        <v>1.392599269</v>
      </c>
      <c r="P264" s="31" t="s">
        <v>34</v>
      </c>
      <c r="Q264" s="17" t="s">
        <v>34</v>
      </c>
      <c r="R264" s="38" t="s">
        <v>748</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749</v>
      </c>
      <c r="D265" s="16" t="s">
        <v>750</v>
      </c>
      <c r="E265" s="16">
        <v>10</v>
      </c>
      <c r="F265" s="15">
        <v>89.96</v>
      </c>
      <c r="G265" s="15">
        <v>82.38</v>
      </c>
      <c r="H265" s="15">
        <v>74.81</v>
      </c>
      <c r="I265" s="14"/>
      <c r="J265" s="15">
        <v>92.35</v>
      </c>
      <c r="K265" s="15">
        <v>107.49</v>
      </c>
      <c r="L265" s="15">
        <v>131.99</v>
      </c>
      <c r="M265" s="54"/>
      <c r="N265" s="15">
        <v>92.480691149999998</v>
      </c>
      <c r="O265" s="15">
        <v>8.0321570166999994</v>
      </c>
      <c r="P265" s="15" t="s">
        <v>34</v>
      </c>
      <c r="Q265" s="16" t="s">
        <v>34</v>
      </c>
      <c r="R265" s="37" t="s">
        <v>751</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752</v>
      </c>
      <c r="D266" s="17" t="s">
        <v>753</v>
      </c>
      <c r="E266" s="17">
        <v>10</v>
      </c>
      <c r="F266" s="14">
        <v>36.46</v>
      </c>
      <c r="G266" s="14">
        <v>31.64</v>
      </c>
      <c r="H266" s="14">
        <v>26.82</v>
      </c>
      <c r="I266" s="14"/>
      <c r="J266" s="14">
        <v>38.409999999999997</v>
      </c>
      <c r="K266" s="14">
        <v>48.04</v>
      </c>
      <c r="L266" s="14">
        <v>63.63</v>
      </c>
      <c r="M266" s="54"/>
      <c r="N266" s="14">
        <v>90.622479798000001</v>
      </c>
      <c r="O266" s="31">
        <v>5.2058364789999994</v>
      </c>
      <c r="P266" s="31" t="s">
        <v>34</v>
      </c>
      <c r="Q266" s="17" t="s">
        <v>34</v>
      </c>
      <c r="R266" s="38" t="s">
        <v>754</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755</v>
      </c>
      <c r="D267" s="16" t="s">
        <v>756</v>
      </c>
      <c r="E267" s="16">
        <v>7</v>
      </c>
      <c r="F267" s="15">
        <v>51.79</v>
      </c>
      <c r="G267" s="15">
        <v>47.37</v>
      </c>
      <c r="H267" s="15">
        <v>42.95</v>
      </c>
      <c r="I267" s="14"/>
      <c r="J267" s="15">
        <v>53.1</v>
      </c>
      <c r="K267" s="15">
        <v>61.93</v>
      </c>
      <c r="L267" s="15">
        <v>76.23</v>
      </c>
      <c r="M267" s="54"/>
      <c r="N267" s="15">
        <v>91.669616653000006</v>
      </c>
      <c r="O267" s="15">
        <v>11.006865766999999</v>
      </c>
      <c r="P267" s="15" t="s">
        <v>27</v>
      </c>
      <c r="Q267" s="16" t="s">
        <v>34</v>
      </c>
      <c r="R267" s="37" t="s">
        <v>757</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758</v>
      </c>
      <c r="D268" s="17" t="s">
        <v>759</v>
      </c>
      <c r="E268" s="17">
        <v>3</v>
      </c>
      <c r="F268" s="14">
        <v>34.229999999999997</v>
      </c>
      <c r="G268" s="14">
        <v>29.57</v>
      </c>
      <c r="H268" s="14">
        <v>24.91</v>
      </c>
      <c r="I268" s="14"/>
      <c r="J268" s="14">
        <v>35.49</v>
      </c>
      <c r="K268" s="14">
        <v>44.8</v>
      </c>
      <c r="L268" s="14">
        <v>59.87</v>
      </c>
      <c r="M268" s="54"/>
      <c r="N268" s="14">
        <v>36.725316997</v>
      </c>
      <c r="O268" s="31">
        <v>3.2610663914</v>
      </c>
      <c r="P268" s="31" t="s">
        <v>34</v>
      </c>
      <c r="Q268" s="17" t="s">
        <v>27</v>
      </c>
      <c r="R268" s="38" t="s">
        <v>760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761</v>
      </c>
      <c r="D269" s="16" t="s">
        <v>762</v>
      </c>
      <c r="E269" s="16">
        <v>7</v>
      </c>
      <c r="F269" s="15">
        <v>148.77000000000001</v>
      </c>
      <c r="G269" s="15">
        <v>142.36000000000001</v>
      </c>
      <c r="H269" s="15">
        <v>135.94999999999999</v>
      </c>
      <c r="I269" s="14"/>
      <c r="J269" s="15">
        <v>154.02000000000001</v>
      </c>
      <c r="K269" s="15">
        <v>166.83</v>
      </c>
      <c r="L269" s="15">
        <v>187.57</v>
      </c>
      <c r="M269" s="54"/>
      <c r="N269" s="15">
        <v>49.652682693999999</v>
      </c>
      <c r="O269" s="15">
        <v>6.4657396662000002</v>
      </c>
      <c r="P269" s="15" t="s">
        <v>34</v>
      </c>
      <c r="Q269" s="16" t="s">
        <v>34</v>
      </c>
      <c r="R269" s="37" t="s">
        <v>763</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764</v>
      </c>
      <c r="D270" s="17" t="s">
        <v>765</v>
      </c>
      <c r="E270" s="17">
        <v>3</v>
      </c>
      <c r="F270" s="14">
        <v>112.5</v>
      </c>
      <c r="G270" s="14">
        <v>101.93</v>
      </c>
      <c r="H270" s="14">
        <v>91.36</v>
      </c>
      <c r="I270" s="14"/>
      <c r="J270" s="14">
        <v>116.22</v>
      </c>
      <c r="K270" s="14">
        <v>137.35</v>
      </c>
      <c r="L270" s="14">
        <v>171.56</v>
      </c>
      <c r="M270" s="54"/>
      <c r="N270" s="14">
        <v>47.049328395000003</v>
      </c>
      <c r="O270" s="31">
        <v>4.8985832533</v>
      </c>
      <c r="P270" s="31" t="s">
        <v>27</v>
      </c>
      <c r="Q270" s="17" t="s">
        <v>27</v>
      </c>
      <c r="R270" s="38" t="s">
        <v>766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767</v>
      </c>
      <c r="D271" s="16" t="s">
        <v>768</v>
      </c>
      <c r="E271" s="16">
        <v>7</v>
      </c>
      <c r="F271" s="15">
        <v>113.99</v>
      </c>
      <c r="G271" s="15">
        <v>108.91</v>
      </c>
      <c r="H271" s="15">
        <v>103.84</v>
      </c>
      <c r="I271" s="14"/>
      <c r="J271" s="15">
        <v>117.91</v>
      </c>
      <c r="K271" s="15">
        <v>128.05000000000001</v>
      </c>
      <c r="L271" s="15">
        <v>144.46</v>
      </c>
      <c r="M271" s="54"/>
      <c r="N271" s="15">
        <v>49.919876092999999</v>
      </c>
      <c r="O271" s="15">
        <v>1.5304062048</v>
      </c>
      <c r="P271" s="15" t="s">
        <v>34</v>
      </c>
      <c r="Q271" s="16" t="s">
        <v>34</v>
      </c>
      <c r="R271" s="37" t="s">
        <v>769</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770</v>
      </c>
      <c r="D272" s="17" t="s">
        <v>771</v>
      </c>
      <c r="E272" s="17">
        <v>6</v>
      </c>
      <c r="F272" s="14">
        <v>28.3</v>
      </c>
      <c r="G272" s="14">
        <v>27.25</v>
      </c>
      <c r="H272" s="14">
        <v>26.2</v>
      </c>
      <c r="I272" s="14"/>
      <c r="J272" s="14">
        <v>30.91</v>
      </c>
      <c r="K272" s="14">
        <v>33</v>
      </c>
      <c r="L272" s="14">
        <v>36.39</v>
      </c>
      <c r="M272" s="54"/>
      <c r="N272" s="14">
        <v>50.206001559000001</v>
      </c>
      <c r="O272" s="31">
        <v>1.1599305138</v>
      </c>
      <c r="P272" s="31" t="s">
        <v>27</v>
      </c>
      <c r="Q272" s="17" t="s">
        <v>34</v>
      </c>
      <c r="R272" s="38" t="s">
        <v>772</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773</v>
      </c>
      <c r="D273" s="16" t="s">
        <v>774</v>
      </c>
      <c r="E273" s="16">
        <v>10</v>
      </c>
      <c r="F273" s="15">
        <v>75.900000000000006</v>
      </c>
      <c r="G273" s="15">
        <v>69.41</v>
      </c>
      <c r="H273" s="15">
        <v>62.92</v>
      </c>
      <c r="I273" s="14"/>
      <c r="J273" s="15">
        <v>77.739999999999995</v>
      </c>
      <c r="K273" s="15">
        <v>90.71</v>
      </c>
      <c r="L273" s="15">
        <v>111.7</v>
      </c>
      <c r="M273" s="54"/>
      <c r="N273" s="15">
        <v>90.436280597000007</v>
      </c>
      <c r="O273" s="15">
        <v>1.100169899</v>
      </c>
      <c r="P273" s="15" t="s">
        <v>34</v>
      </c>
      <c r="Q273" s="16" t="s">
        <v>34</v>
      </c>
      <c r="R273" s="37" t="s">
        <v>775</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776</v>
      </c>
      <c r="D274" s="17" t="s">
        <v>777</v>
      </c>
      <c r="E274" s="17">
        <v>4</v>
      </c>
      <c r="F274" s="14">
        <v>166.49</v>
      </c>
      <c r="G274" s="14">
        <v>157.13999999999999</v>
      </c>
      <c r="H274" s="14">
        <v>147.79</v>
      </c>
      <c r="I274" s="14"/>
      <c r="J274" s="14">
        <v>170.43</v>
      </c>
      <c r="K274" s="14">
        <v>189.12</v>
      </c>
      <c r="L274" s="14">
        <v>219.37</v>
      </c>
      <c r="M274" s="54"/>
      <c r="N274" s="14">
        <v>56.976198168000003</v>
      </c>
      <c r="O274" s="31">
        <v>564.80455515999995</v>
      </c>
      <c r="P274" s="31" t="s">
        <v>27</v>
      </c>
      <c r="Q274" s="17" t="s">
        <v>27</v>
      </c>
      <c r="R274" s="38" t="s">
        <v>778</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779</v>
      </c>
      <c r="D275" s="16" t="s">
        <v>780</v>
      </c>
      <c r="E275" s="16">
        <v>7</v>
      </c>
      <c r="F275" s="15">
        <v>82.42</v>
      </c>
      <c r="G275" s="15">
        <v>78.33</v>
      </c>
      <c r="H275" s="15">
        <v>74.25</v>
      </c>
      <c r="I275" s="14"/>
      <c r="J275" s="15">
        <v>86.79</v>
      </c>
      <c r="K275" s="15">
        <v>94.95</v>
      </c>
      <c r="L275" s="15">
        <v>108.15</v>
      </c>
      <c r="M275" s="54"/>
      <c r="N275" s="15">
        <v>49.786076201999997</v>
      </c>
      <c r="O275" s="15">
        <v>1.3601026899999999</v>
      </c>
      <c r="P275" s="15" t="s">
        <v>34</v>
      </c>
      <c r="Q275" s="16" t="s">
        <v>34</v>
      </c>
      <c r="R275" s="37" t="s">
        <v>781</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782</v>
      </c>
      <c r="D276" s="17" t="s">
        <v>783</v>
      </c>
      <c r="E276" s="17">
        <v>3</v>
      </c>
      <c r="F276" s="14">
        <v>60.79</v>
      </c>
      <c r="G276" s="14">
        <v>57.34</v>
      </c>
      <c r="H276" s="14">
        <v>53.89</v>
      </c>
      <c r="I276" s="14"/>
      <c r="J276" s="14">
        <v>61.21</v>
      </c>
      <c r="K276" s="14">
        <v>68.099999999999994</v>
      </c>
      <c r="L276" s="14">
        <v>79.27</v>
      </c>
      <c r="M276" s="54"/>
      <c r="N276" s="14">
        <v>42.876945067999998</v>
      </c>
      <c r="O276" s="31">
        <v>1.6562579967</v>
      </c>
      <c r="P276" s="31" t="s">
        <v>34</v>
      </c>
      <c r="Q276" s="17" t="s">
        <v>27</v>
      </c>
      <c r="R276" s="38" t="s">
        <v>784</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785</v>
      </c>
      <c r="D277" s="16" t="s">
        <v>786</v>
      </c>
      <c r="E277" s="16">
        <v>6</v>
      </c>
      <c r="F277" s="15">
        <v>444.09</v>
      </c>
      <c r="G277" s="15">
        <v>423.89</v>
      </c>
      <c r="H277" s="15">
        <v>403.7</v>
      </c>
      <c r="I277" s="14"/>
      <c r="J277" s="15">
        <v>461.49</v>
      </c>
      <c r="K277" s="15">
        <v>501.87</v>
      </c>
      <c r="L277" s="15">
        <v>567.21</v>
      </c>
      <c r="M277" s="54"/>
      <c r="N277" s="15">
        <v>46.653379295000001</v>
      </c>
      <c r="O277" s="15">
        <v>61.765902967999999</v>
      </c>
      <c r="P277" s="15" t="s">
        <v>34</v>
      </c>
      <c r="Q277" s="16" t="s">
        <v>34</v>
      </c>
      <c r="R277" s="37" t="s">
        <v>787</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788</v>
      </c>
      <c r="D278" s="17" t="s">
        <v>789</v>
      </c>
      <c r="E278" s="17">
        <v>5</v>
      </c>
      <c r="F278" s="14">
        <v>105.9</v>
      </c>
      <c r="G278" s="14">
        <v>91.08</v>
      </c>
      <c r="H278" s="14">
        <v>76.27</v>
      </c>
      <c r="I278" s="14"/>
      <c r="J278" s="14">
        <v>132.85</v>
      </c>
      <c r="K278" s="14">
        <v>162.47</v>
      </c>
      <c r="L278" s="14">
        <v>210.4</v>
      </c>
      <c r="M278" s="54"/>
      <c r="N278" s="14">
        <v>70.770097741000001</v>
      </c>
      <c r="O278" s="31">
        <v>3.0744045019000001</v>
      </c>
      <c r="P278" s="31" t="s">
        <v>27</v>
      </c>
      <c r="Q278" s="17" t="s">
        <v>34</v>
      </c>
      <c r="R278" s="38" t="s">
        <v>790</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791</v>
      </c>
      <c r="D279" s="16" t="s">
        <v>792</v>
      </c>
      <c r="E279" s="16">
        <v>2</v>
      </c>
      <c r="F279" s="15">
        <v>101</v>
      </c>
      <c r="G279" s="15">
        <v>93.08</v>
      </c>
      <c r="H279" s="15">
        <v>85.16</v>
      </c>
      <c r="I279" s="14"/>
      <c r="J279" s="15">
        <v>103.69</v>
      </c>
      <c r="K279" s="15">
        <v>119.52</v>
      </c>
      <c r="L279" s="15">
        <v>145.15</v>
      </c>
      <c r="M279" s="54"/>
      <c r="N279" s="15">
        <v>50.810519988999999</v>
      </c>
      <c r="O279" s="15">
        <v>172.18951231</v>
      </c>
      <c r="P279" s="15" t="s">
        <v>27</v>
      </c>
      <c r="Q279" s="16" t="s">
        <v>27</v>
      </c>
      <c r="R279" s="37" t="s">
        <v>793</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794</v>
      </c>
      <c r="D280" s="17" t="s">
        <v>795</v>
      </c>
      <c r="E280" s="17">
        <v>7</v>
      </c>
      <c r="F280" s="14">
        <v>60.36</v>
      </c>
      <c r="G280" s="14">
        <v>56.71</v>
      </c>
      <c r="H280" s="14">
        <v>53.06</v>
      </c>
      <c r="I280" s="14"/>
      <c r="J280" s="14">
        <v>62.72</v>
      </c>
      <c r="K280" s="14">
        <v>70.010000000000005</v>
      </c>
      <c r="L280" s="14">
        <v>81.81</v>
      </c>
      <c r="M280" s="54"/>
      <c r="N280" s="14">
        <v>77.309053051000006</v>
      </c>
      <c r="O280" s="31">
        <v>1.1240397519000001</v>
      </c>
      <c r="P280" s="31" t="s">
        <v>27</v>
      </c>
      <c r="Q280" s="17" t="s">
        <v>34</v>
      </c>
      <c r="R280" s="38" t="s">
        <v>796</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797</v>
      </c>
      <c r="D281" s="16" t="s">
        <v>798</v>
      </c>
      <c r="E281" s="16">
        <v>4</v>
      </c>
      <c r="F281" s="15">
        <v>174.79</v>
      </c>
      <c r="G281" s="15">
        <v>165.02</v>
      </c>
      <c r="H281" s="15">
        <v>155.26</v>
      </c>
      <c r="I281" s="14"/>
      <c r="J281" s="15">
        <v>178.7</v>
      </c>
      <c r="K281" s="15">
        <v>198.22</v>
      </c>
      <c r="L281" s="15">
        <v>229.82</v>
      </c>
      <c r="M281" s="54"/>
      <c r="N281" s="15">
        <v>57.138425716</v>
      </c>
      <c r="O281" s="15">
        <v>84.681806288999994</v>
      </c>
      <c r="P281" s="15" t="s">
        <v>27</v>
      </c>
      <c r="Q281" s="16" t="s">
        <v>27</v>
      </c>
      <c r="R281" s="37" t="s">
        <v>799</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800</v>
      </c>
      <c r="D282" s="17" t="s">
        <v>801</v>
      </c>
      <c r="E282" s="17">
        <v>2</v>
      </c>
      <c r="F282" s="14">
        <v>120.9</v>
      </c>
      <c r="G282" s="14">
        <v>114.19</v>
      </c>
      <c r="H282" s="14">
        <v>107.48</v>
      </c>
      <c r="I282" s="14"/>
      <c r="J282" s="14">
        <v>123.42</v>
      </c>
      <c r="K282" s="14">
        <v>136.83000000000001</v>
      </c>
      <c r="L282" s="14">
        <v>158.53</v>
      </c>
      <c r="M282" s="54"/>
      <c r="N282" s="14">
        <v>50.866785311000001</v>
      </c>
      <c r="O282" s="31">
        <v>27.824273045000002</v>
      </c>
      <c r="P282" s="31" t="s">
        <v>27</v>
      </c>
      <c r="Q282" s="17" t="s">
        <v>27</v>
      </c>
      <c r="R282" s="38" t="s">
        <v>802</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803</v>
      </c>
      <c r="D283" s="16" t="s">
        <v>804</v>
      </c>
      <c r="E283" s="16">
        <v>2</v>
      </c>
      <c r="F283" s="15">
        <v>165.02</v>
      </c>
      <c r="G283" s="15">
        <v>153.13999999999999</v>
      </c>
      <c r="H283" s="15">
        <v>141.26</v>
      </c>
      <c r="I283" s="14"/>
      <c r="J283" s="15">
        <v>169.56</v>
      </c>
      <c r="K283" s="15">
        <v>193.31</v>
      </c>
      <c r="L283" s="15">
        <v>231.75</v>
      </c>
      <c r="M283" s="54"/>
      <c r="N283" s="15">
        <v>46.819192927000003</v>
      </c>
      <c r="O283" s="15">
        <v>6.1211554781000004</v>
      </c>
      <c r="P283" s="15" t="s">
        <v>27</v>
      </c>
      <c r="Q283" s="16" t="s">
        <v>27</v>
      </c>
      <c r="R283" s="37" t="s">
        <v>805</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806</v>
      </c>
      <c r="D284" s="17" t="s">
        <v>807</v>
      </c>
      <c r="E284" s="17">
        <v>9</v>
      </c>
      <c r="F284" s="14">
        <v>61.74</v>
      </c>
      <c r="G284" s="14">
        <v>59.1</v>
      </c>
      <c r="H284" s="14">
        <v>56.46</v>
      </c>
      <c r="I284" s="14"/>
      <c r="J284" s="14">
        <v>65.459999999999994</v>
      </c>
      <c r="K284" s="14">
        <v>70.73</v>
      </c>
      <c r="L284" s="14">
        <v>79.27</v>
      </c>
      <c r="M284" s="54"/>
      <c r="N284" s="14">
        <v>59.788363814</v>
      </c>
      <c r="O284" s="31">
        <v>2.3963399419</v>
      </c>
      <c r="P284" s="31" t="s">
        <v>34</v>
      </c>
      <c r="Q284" s="17" t="s">
        <v>34</v>
      </c>
      <c r="R284" s="38" t="s">
        <v>808</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809</v>
      </c>
      <c r="D285" s="16" t="s">
        <v>810</v>
      </c>
      <c r="E285" s="16">
        <v>7</v>
      </c>
      <c r="F285" s="15">
        <v>74.67</v>
      </c>
      <c r="G285" s="15">
        <v>71.459999999999994</v>
      </c>
      <c r="H285" s="15">
        <v>68.260000000000005</v>
      </c>
      <c r="I285" s="14"/>
      <c r="J285" s="15">
        <v>77.2</v>
      </c>
      <c r="K285" s="15">
        <v>83.6</v>
      </c>
      <c r="L285" s="15">
        <v>93.96</v>
      </c>
      <c r="M285" s="54"/>
      <c r="N285" s="15">
        <v>51.935971002999999</v>
      </c>
      <c r="O285" s="15">
        <v>17.696183443999999</v>
      </c>
      <c r="P285" s="15" t="s">
        <v>34</v>
      </c>
      <c r="Q285" s="16" t="s">
        <v>34</v>
      </c>
      <c r="R285" s="37" t="s">
        <v>811</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812</v>
      </c>
      <c r="D286" s="17" t="s">
        <v>813</v>
      </c>
      <c r="E286" s="17">
        <v>6</v>
      </c>
      <c r="F286" s="14">
        <v>53</v>
      </c>
      <c r="G286" s="14">
        <v>50.55</v>
      </c>
      <c r="H286" s="14">
        <v>48.11</v>
      </c>
      <c r="I286" s="14"/>
      <c r="J286" s="14">
        <v>56.08</v>
      </c>
      <c r="K286" s="14">
        <v>60.96</v>
      </c>
      <c r="L286" s="14">
        <v>68.86</v>
      </c>
      <c r="M286" s="54"/>
      <c r="N286" s="14">
        <v>45.647011311</v>
      </c>
      <c r="O286" s="31">
        <v>5.6250559371</v>
      </c>
      <c r="P286" s="31" t="s">
        <v>34</v>
      </c>
      <c r="Q286" s="17" t="s">
        <v>34</v>
      </c>
      <c r="R286" s="38" t="s">
        <v>814</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815</v>
      </c>
      <c r="D287" s="16" t="s">
        <v>816</v>
      </c>
      <c r="E287" s="16">
        <v>7</v>
      </c>
      <c r="F287" s="15">
        <v>120.94</v>
      </c>
      <c r="G287" s="15">
        <v>113.05</v>
      </c>
      <c r="H287" s="15">
        <v>105.16</v>
      </c>
      <c r="I287" s="14"/>
      <c r="J287" s="15">
        <v>127.83</v>
      </c>
      <c r="K287" s="15">
        <v>143.6</v>
      </c>
      <c r="L287" s="15">
        <v>169.12</v>
      </c>
      <c r="M287" s="54"/>
      <c r="N287" s="15">
        <v>47.304578733</v>
      </c>
      <c r="O287" s="15">
        <v>11.322595365</v>
      </c>
      <c r="P287" s="15" t="s">
        <v>34</v>
      </c>
      <c r="Q287" s="16" t="s">
        <v>34</v>
      </c>
      <c r="R287" s="37" t="s">
        <v>817</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818</v>
      </c>
      <c r="D288" s="17" t="s">
        <v>819</v>
      </c>
      <c r="E288" s="17">
        <v>3</v>
      </c>
      <c r="F288" s="14">
        <v>74.08</v>
      </c>
      <c r="G288" s="14">
        <v>65.03</v>
      </c>
      <c r="H288" s="14">
        <v>55.98</v>
      </c>
      <c r="I288" s="14"/>
      <c r="J288" s="14">
        <v>76.650000000000006</v>
      </c>
      <c r="K288" s="14">
        <v>94.74</v>
      </c>
      <c r="L288" s="14">
        <v>124.02</v>
      </c>
      <c r="M288" s="54"/>
      <c r="N288" s="14">
        <v>50.693293650999998</v>
      </c>
      <c r="O288" s="31">
        <v>1.4491112829000001</v>
      </c>
      <c r="P288" s="31" t="s">
        <v>27</v>
      </c>
      <c r="Q288" s="17" t="s">
        <v>27</v>
      </c>
      <c r="R288" s="38" t="s">
        <v>820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821</v>
      </c>
      <c r="D289" s="16" t="s">
        <v>822</v>
      </c>
      <c r="E289" s="16">
        <v>3</v>
      </c>
      <c r="F289" s="15">
        <v>139.61000000000001</v>
      </c>
      <c r="G289" s="15">
        <v>131.93</v>
      </c>
      <c r="H289" s="15">
        <v>124.25</v>
      </c>
      <c r="I289" s="14"/>
      <c r="J289" s="15">
        <v>142.6</v>
      </c>
      <c r="K289" s="15">
        <v>157.94999999999999</v>
      </c>
      <c r="L289" s="15">
        <v>182.8</v>
      </c>
      <c r="M289" s="54"/>
      <c r="N289" s="15">
        <v>57.096890133999999</v>
      </c>
      <c r="O289" s="15">
        <v>5.5480553028999999</v>
      </c>
      <c r="P289" s="15" t="s">
        <v>27</v>
      </c>
      <c r="Q289" s="16" t="s">
        <v>27</v>
      </c>
      <c r="R289" s="37" t="s">
        <v>823</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824</v>
      </c>
      <c r="D290" s="17" t="s">
        <v>825</v>
      </c>
      <c r="E290" s="17">
        <v>10</v>
      </c>
      <c r="F290" s="14">
        <v>24</v>
      </c>
      <c r="G290" s="14">
        <v>21.99</v>
      </c>
      <c r="H290" s="14">
        <v>19.98</v>
      </c>
      <c r="I290" s="14"/>
      <c r="J290" s="14">
        <v>24.77</v>
      </c>
      <c r="K290" s="14">
        <v>28.78</v>
      </c>
      <c r="L290" s="14">
        <v>35.270000000000003</v>
      </c>
      <c r="M290" s="54"/>
      <c r="N290" s="14">
        <v>91.857223887999993</v>
      </c>
      <c r="O290" s="31">
        <v>2.6080271471000001</v>
      </c>
      <c r="P290" s="31" t="s">
        <v>34</v>
      </c>
      <c r="Q290" s="17" t="s">
        <v>34</v>
      </c>
      <c r="R290" s="38" t="s">
        <v>826</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827</v>
      </c>
      <c r="D291" s="16" t="s">
        <v>828</v>
      </c>
      <c r="E291" s="16">
        <v>7</v>
      </c>
      <c r="F291" s="15">
        <v>16.829999999999998</v>
      </c>
      <c r="G291" s="15">
        <v>16.07</v>
      </c>
      <c r="H291" s="15">
        <v>15.32</v>
      </c>
      <c r="I291" s="14"/>
      <c r="J291" s="15">
        <v>17.55</v>
      </c>
      <c r="K291" s="15">
        <v>19.05</v>
      </c>
      <c r="L291" s="15">
        <v>21.48</v>
      </c>
      <c r="M291" s="54"/>
      <c r="N291" s="15">
        <v>49.838683373000002</v>
      </c>
      <c r="O291" s="15">
        <v>2.9035562799999997</v>
      </c>
      <c r="P291" s="15" t="s">
        <v>34</v>
      </c>
      <c r="Q291" s="16" t="s">
        <v>34</v>
      </c>
      <c r="R291" s="37" t="s">
        <v>829</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830</v>
      </c>
      <c r="D292" s="17" t="s">
        <v>831</v>
      </c>
      <c r="E292" s="17">
        <v>7</v>
      </c>
      <c r="F292" s="14">
        <v>17.36</v>
      </c>
      <c r="G292" s="14">
        <v>16.600000000000001</v>
      </c>
      <c r="H292" s="14">
        <v>15.85</v>
      </c>
      <c r="I292" s="14"/>
      <c r="J292" s="14">
        <v>17.940000000000001</v>
      </c>
      <c r="K292" s="14">
        <v>19.440000000000001</v>
      </c>
      <c r="L292" s="14">
        <v>21.87</v>
      </c>
      <c r="M292" s="54"/>
      <c r="N292" s="14">
        <v>50.042839368000003</v>
      </c>
      <c r="O292" s="31">
        <v>1.8784922928999999</v>
      </c>
      <c r="P292" s="31" t="s">
        <v>34</v>
      </c>
      <c r="Q292" s="17" t="s">
        <v>34</v>
      </c>
      <c r="R292" s="38" t="s">
        <v>832</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833</v>
      </c>
      <c r="D293" s="16" t="s">
        <v>834</v>
      </c>
      <c r="E293" s="16">
        <v>7</v>
      </c>
      <c r="F293" s="15" t="s">
        <v>195</v>
      </c>
      <c r="G293" s="15" t="s">
        <v>195</v>
      </c>
      <c r="H293" s="15" t="s">
        <v>195</v>
      </c>
      <c r="I293" s="14"/>
      <c r="J293" s="15" t="s">
        <v>195</v>
      </c>
      <c r="K293" s="15" t="s">
        <v>195</v>
      </c>
      <c r="L293" s="15" t="s">
        <v>195</v>
      </c>
      <c r="M293" s="54"/>
      <c r="N293" s="15" t="s">
        <v>195</v>
      </c>
      <c r="O293" s="15" t="s">
        <v>195</v>
      </c>
      <c r="P293" s="15" t="s">
        <v>195</v>
      </c>
      <c r="Q293" s="16" t="s">
        <v>195</v>
      </c>
      <c r="R293" s="37" t="s">
        <v>196</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835</v>
      </c>
      <c r="D294" s="17" t="s">
        <v>836</v>
      </c>
      <c r="E294" s="17">
        <v>3</v>
      </c>
      <c r="F294" s="14">
        <v>17.41</v>
      </c>
      <c r="G294" s="14">
        <v>16.41</v>
      </c>
      <c r="H294" s="14">
        <v>15.42</v>
      </c>
      <c r="I294" s="14"/>
      <c r="J294" s="14">
        <v>17.79</v>
      </c>
      <c r="K294" s="14">
        <v>19.77</v>
      </c>
      <c r="L294" s="14">
        <v>22.99</v>
      </c>
      <c r="M294" s="54"/>
      <c r="N294" s="14">
        <v>56.800925200000002</v>
      </c>
      <c r="O294" s="31">
        <v>12.228842922</v>
      </c>
      <c r="P294" s="31" t="s">
        <v>27</v>
      </c>
      <c r="Q294" s="17" t="s">
        <v>27</v>
      </c>
      <c r="R294" s="38" t="s">
        <v>837</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838</v>
      </c>
      <c r="D295" s="16" t="s">
        <v>839</v>
      </c>
      <c r="E295" s="16">
        <v>3</v>
      </c>
      <c r="F295" s="15">
        <v>20.71</v>
      </c>
      <c r="G295" s="15">
        <v>19.57</v>
      </c>
      <c r="H295" s="15">
        <v>18.440000000000001</v>
      </c>
      <c r="I295" s="14"/>
      <c r="J295" s="15">
        <v>21.1</v>
      </c>
      <c r="K295" s="15">
        <v>23.36</v>
      </c>
      <c r="L295" s="15">
        <v>27.03</v>
      </c>
      <c r="M295" s="54"/>
      <c r="N295" s="15">
        <v>40.831228737000004</v>
      </c>
      <c r="O295" s="15">
        <v>19.254404854000001</v>
      </c>
      <c r="P295" s="15" t="s">
        <v>34</v>
      </c>
      <c r="Q295" s="16" t="s">
        <v>27</v>
      </c>
      <c r="R295" s="37" t="s">
        <v>840</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841</v>
      </c>
      <c r="D296" s="17" t="s">
        <v>842</v>
      </c>
      <c r="E296" s="17">
        <v>10</v>
      </c>
      <c r="F296" s="14">
        <v>24.76</v>
      </c>
      <c r="G296" s="14">
        <v>23.46</v>
      </c>
      <c r="H296" s="14">
        <v>22.17</v>
      </c>
      <c r="I296" s="14"/>
      <c r="J296" s="14">
        <v>25.19</v>
      </c>
      <c r="K296" s="14">
        <v>27.77</v>
      </c>
      <c r="L296" s="14">
        <v>31.95</v>
      </c>
      <c r="M296" s="54"/>
      <c r="N296" s="14">
        <v>78.511207424000006</v>
      </c>
      <c r="O296" s="31">
        <v>26.412984076000001</v>
      </c>
      <c r="P296" s="31" t="s">
        <v>34</v>
      </c>
      <c r="Q296" s="17" t="s">
        <v>34</v>
      </c>
      <c r="R296" s="38" t="s">
        <v>843</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844</v>
      </c>
      <c r="D297" s="16" t="s">
        <v>845</v>
      </c>
      <c r="E297" s="16">
        <v>7</v>
      </c>
      <c r="F297" s="15">
        <v>54.01</v>
      </c>
      <c r="G297" s="15">
        <v>50.83</v>
      </c>
      <c r="H297" s="15">
        <v>47.65</v>
      </c>
      <c r="I297" s="14"/>
      <c r="J297" s="15">
        <v>56.29</v>
      </c>
      <c r="K297" s="15">
        <v>62.64</v>
      </c>
      <c r="L297" s="15">
        <v>72.930000000000007</v>
      </c>
      <c r="M297" s="54"/>
      <c r="N297" s="15">
        <v>79.512740149999999</v>
      </c>
      <c r="O297" s="15">
        <v>5.0614349799999996</v>
      </c>
      <c r="P297" s="15" t="s">
        <v>27</v>
      </c>
      <c r="Q297" s="16" t="s">
        <v>34</v>
      </c>
      <c r="R297" s="37" t="s">
        <v>846</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847</v>
      </c>
      <c r="D298" s="17" t="s">
        <v>848</v>
      </c>
      <c r="E298" s="17">
        <v>4</v>
      </c>
      <c r="F298" s="14">
        <v>55.55</v>
      </c>
      <c r="G298" s="14">
        <v>48.47</v>
      </c>
      <c r="H298" s="14">
        <v>41.39</v>
      </c>
      <c r="I298" s="14"/>
      <c r="J298" s="14">
        <v>74.94</v>
      </c>
      <c r="K298" s="14">
        <v>89.09</v>
      </c>
      <c r="L298" s="14">
        <v>111.99</v>
      </c>
      <c r="M298" s="54"/>
      <c r="N298" s="14">
        <v>50.230739059999998</v>
      </c>
      <c r="O298" s="31">
        <v>1.5641974748</v>
      </c>
      <c r="P298" s="31" t="s">
        <v>27</v>
      </c>
      <c r="Q298" s="17" t="s">
        <v>34</v>
      </c>
      <c r="R298" s="38" t="s">
        <v>849</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850</v>
      </c>
      <c r="D299" s="16" t="s">
        <v>851</v>
      </c>
      <c r="E299" s="16">
        <v>3</v>
      </c>
      <c r="F299" s="15">
        <v>28.35</v>
      </c>
      <c r="G299" s="15">
        <v>26.23</v>
      </c>
      <c r="H299" s="15">
        <v>24.12</v>
      </c>
      <c r="I299" s="14"/>
      <c r="J299" s="15">
        <v>28.9</v>
      </c>
      <c r="K299" s="15">
        <v>33.119999999999997</v>
      </c>
      <c r="L299" s="15">
        <v>39.96</v>
      </c>
      <c r="M299" s="54"/>
      <c r="N299" s="15">
        <v>38.466538558000003</v>
      </c>
      <c r="O299" s="15">
        <v>2.6897510204999997</v>
      </c>
      <c r="P299" s="15" t="s">
        <v>34</v>
      </c>
      <c r="Q299" s="16" t="s">
        <v>27</v>
      </c>
      <c r="R299" s="37" t="s">
        <v>852</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853</v>
      </c>
      <c r="D300" s="17" t="s">
        <v>854</v>
      </c>
      <c r="E300" s="17">
        <v>10</v>
      </c>
      <c r="F300" s="14">
        <v>175.35</v>
      </c>
      <c r="G300" s="14">
        <v>157</v>
      </c>
      <c r="H300" s="14">
        <v>138.65</v>
      </c>
      <c r="I300" s="14"/>
      <c r="J300" s="14">
        <v>179.18</v>
      </c>
      <c r="K300" s="14">
        <v>215.87</v>
      </c>
      <c r="L300" s="14">
        <v>275.25</v>
      </c>
      <c r="M300" s="54"/>
      <c r="N300" s="14">
        <v>82.560701894000005</v>
      </c>
      <c r="O300" s="31">
        <v>2.0956774204999999</v>
      </c>
      <c r="P300" s="31" t="s">
        <v>34</v>
      </c>
      <c r="Q300" s="17" t="s">
        <v>34</v>
      </c>
      <c r="R300" s="38" t="s">
        <v>855</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78,36 pode buscar projeções nos 83,1 ou 90,77. Teria sinal de realização na perda dos 74,71 mirando os 70,69 ou 68,31. O padrão de volume favorece a alta. O IFR sobrecomprado alerta realizações se perder 74,71.</v>
      </c>
      <c r="F7" s="57">
        <f>_xlfn.XLOOKUP($E5,Tendencias!$D$17:$D$352,Tendencias!$E$17:$E$352)</f>
        <v>10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2026-08-24T22:29:35Z</cp:lastPrinted>
  <dcterms:created xsi:type="dcterms:W3CDTF">2020-05-21T15:06:06Z</dcterms:created>
  <dcterms:modified xsi:type="dcterms:W3CDTF">2026-08-24T22:29:36Z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