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2B949FDB-C388-4445-A669-5382FD2A7EAC}" xr6:coauthVersionLast="47" xr6:coauthVersionMax="47" xr10:uidLastSave="{00000000-0000-0000-0000-000000000000}"/>
  <bookViews>
    <workbookView xWindow="3015" yWindow="3120" windowWidth="25785" windowHeight="1128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<sst xmlns="http://schemas.openxmlformats.org/spreadsheetml/2006/main" count="1445" uniqueCount="831">
  <si>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</si>
  <si>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</si>
  <si>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</si>
  <si>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</si>
  <si>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</si>
  <si>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</si>
  <si>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</si>
  <si>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</si>
  <si>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</si>
  <si>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</si>
  <si>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</si>
  <si>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</si>
  <si>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</si>
  <si>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</si>
  <si>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</si>
  <si>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</si>
  <si>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</si>
  <si>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</si>
  <si>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</si>
  <si>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</si>
  <si>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</si>
  <si>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</si>
  <si>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</si>
  <si>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</si>
  <si>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</si>
  <si>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</si>
  <si>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</si>
  <si>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</si>
  <si>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</si>
  <si>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</si>
  <si>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</si>
  <si>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</si>
  <si>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</si>
  <si>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</si>
  <si>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</si>
  <si>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</si>
  <si>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</si>
  <si>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</si>
  <si>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</si>
  <si>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</si>
  <si>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</si>
  <si>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</si>
  <si>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</si>
  <si>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</si>
  <si>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</si>
  <si>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</si>
  <si>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</si>
  <si>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</si>
  <si>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</si>
  <si>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</si>
  <si>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</si>
  <si>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</si>
  <si>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</si>
  <si>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</si>
  <si>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</si>
  <si>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</si>
  <si>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</si>
  <si>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</si>
  <si>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</si>
  <si>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</si>
  <si>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</si>
  <si>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</si>
  <si>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</si>
  <si>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</si>
  <si>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</si>
  <si>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</si>
  <si>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</si>
  <si>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</si>
  <si>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</si>
  <si>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</si>
  <si>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</si>
  <si>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</si>
  <si>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</si>
  <si>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</si>
  <si>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</si>
  <si>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</si>
  <si>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</si>
  <si>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</si>
  <si>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</si>
  <si>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</si>
  <si>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</si>
  <si>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</si>
  <si>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</si>
  <si>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</si>
  <si>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</si>
  <si>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</si>
  <si>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</si>
  <si>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</si>
  <si>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</si>
  <si>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</si>
  <si>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</si>
  <si>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</si>
  <si>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</si>
  <si>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</si>
  <si>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</si>
  <si>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</si>
  <si>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</si>
  <si>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</si>
  <si>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</si>
  <si>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</si>
  <si>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</si>
  <si>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</si>
  <si>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</si>
  <si>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</si>
  <si>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</si>
  <si>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</si>
  <si>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</si>
  <si>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</si>
  <si>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</si>
  <si>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</si>
  <si>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</si>
  <si>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</si>
  <si>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</si>
  <si>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</si>
  <si>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</si>
  <si>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</si>
  <si>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</si>
  <si>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</si>
  <si>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</si>
  <si>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</si>
  <si>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</si>
  <si>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</si>
  <si>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</si>
  <si>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</si>
  <si>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</si>
  <si>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</si>
  <si>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</si>
  <si>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</si>
  <si>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</si>
  <si>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</si>
  <si>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</si>
  <si>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</si>
  <si>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</si>
  <si>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</si>
  <si>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</si>
  <si>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</si>
  <si>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</si>
  <si>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</si>
  <si>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</si>
  <si>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</si>
  <si>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</si>
  <si>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</si>
  <si>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</si>
  <si>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</si>
  <si>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</si>
  <si>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</si>
  <si>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</si>
  <si>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</si>
  <si>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</si>
  <si>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</si>
  <si>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</si>
  <si>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</si>
  <si>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</si>
  <si>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</si>
  <si>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</si>
  <si>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</si>
  <si>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</si>
  <si>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</si>
  <si>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</si>
  <si>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</si>
  <si>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</si>
  <si>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</si>
  <si>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</si>
  <si>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</si>
  <si>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</si>
  <si>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</si>
  <si>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</si>
  <si>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</si>
  <si>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</si>
  <si>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</si>
  <si>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</si>
  <si>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</si>
  <si>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</si>
  <si>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</si>
  <si>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</si>
  <si>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</si>
  <si>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</si>
  <si>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</si>
  <si>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</si>
  <si>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</si>
  <si>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</si>
  <si>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</si>
  <si>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</si>
  <si>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</si>
  <si>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</si>
  <si>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</si>
  <si>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</si>
  <si>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</si>
  <si>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</si>
  <si>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</si>
  <si>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</si>
  <si>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</si>
  <si>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</si>
  <si>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</si>
  <si>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</si>
  <si>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</si>
  <si>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</si>
  <si>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</si>
  <si>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</si>
  <si>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</si>
  <si>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</si>
  <si>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</si>
  <si>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</si>
  <si>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</si>
  <si>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</si>
  <si>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</si>
  <si>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</si>
  <si>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</si>
  <si>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</si>
  <si>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</si>
  <si>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</si>
  <si>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</si>
  <si>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</si>
  <si>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</si>
  <si>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</si>
  <si>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</si>
  <si>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</si>
  <si>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</si>
  <si>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</si>
  <si>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</si>
  <si>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</si>
  <si>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</si>
  <si>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</si>
  <si>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</si>
  <si>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</si>
  <si>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</si>
  <si>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</si>
  <si>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</si>
  <si>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</si>
  <si>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</si>
  <si>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</si>
  <si>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</si>
  <si>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</si>
  <si>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</si>
  <si>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</si>
  <si>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</si>
  <si>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</si>
  <si>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</si>
  <si>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</si>
  <si>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</si>
  <si>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</si>
  <si>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</si>
  <si>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</si>
  <si>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</si>
  <si>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</si>
  <si>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</si>
  <si>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</si>
  <si>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</si>
  <si>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</si>
  <si>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</si>
  <si>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</si>
  <si>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</si>
  <si>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</si>
  <si>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</si>
  <si>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</si>
  <si>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</si>
  <si>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</si>
  <si>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</si>
  <si>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</si>
  <si>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</si>
  <si>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</si>
  <si>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</si>
  <si>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</si>
  <si>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</si>
  <si>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</si>
  <si>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</si>
  <si>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</si>
  <si>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</si>
  <si>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</si>
  <si>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</si>
  <si>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</si>
  <si>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</si>
  <si>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</si>
  <si>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</si>
  <si>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</si>
  <si>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</si>
  <si>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</si>
  <si>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</si>
  <si>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</si>
  <si>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</si>
  <si>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</si>
  <si>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</si>
  <si>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</si>
  <si>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</si>
  <si>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</si>
  <si>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</si>
  <si>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</si>
  <si>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</si>
  <si>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</si>
  <si>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</si>
  <si>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</si>
  <si>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</si>
  <si>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</si>
  <si>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</si>
  <si>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</si>
  <si>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</si>
  <si>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</si>
  <si>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</si>
  <si>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</si>
  <si>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</si>
  <si>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</si>
  <si>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</si>
  <si>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</si>
  <si>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</si>
  <si>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</si>
  <si>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</si>
  <si>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</si>
  <si>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</si>
  <si>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</si>
  <si>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</si>
  <si>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</si>
  <si>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</si>
  <si>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</si>
  <si>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</si>
  <si>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</si>
  <si>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</si>
  <si>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</si>
  <si>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</si>
  <si>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</si>
  <si>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</si>
  <si>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</si>
  <si>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</si>
  <si>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</si>
  <si>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</si>
  <si>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</si>
  <si>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POSI3</t>
  </si>
  <si>
    <t>PRNR3</t>
  </si>
  <si>
    <t>QUAL3</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</si>
  <si>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</si>
  <si>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</si>
  <si>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</si>
  <si>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</si>
  <si>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</si>
  <si>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</si>
  <si>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</si>
  <si>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</si>
  <si>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</si>
  <si>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</si>
  <si>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</si>
  <si>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</si>
  <si>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</si>
  <si>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</si>
  <si>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</si>
  <si>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</si>
  <si>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</si>
  <si>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</si>
  <si>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</si>
  <si>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</si>
  <si>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</si>
  <si>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</si>
  <si>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</si>
  <si>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</si>
  <si>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</si>
  <si>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</si>
  <si>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</si>
  <si>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</si>
  <si>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</si>
  <si>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</si>
  <si>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</si>
  <si>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</si>
  <si>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</si>
  <si>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</si>
  <si>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</si>
  <si>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</si>
  <si>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</si>
  <si>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</si>
  <si>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</si>
  <si>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</si>
  <si>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</si>
  <si>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</si>
  <si>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</si>
  <si>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</si>
  <si>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</si>
  <si>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</si>
  <si>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</si>
  <si>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</si>
  <si>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</si>
  <si>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</si>
  <si>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</si>
  <si>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</si>
  <si>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</si>
  <si>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</si>
  <si>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</si>
  <si>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</si>
  <si>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</si>
  <si>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</si>
  <si>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</si>
  <si>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</si>
  <si>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</si>
  <si>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</si>
  <si>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</si>
  <si>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</si>
  <si>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</si>
  <si>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</si>
  <si>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</si>
  <si>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</si>
  <si>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</si>
  <si>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</si>
  <si>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</si>
  <si>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</si>
  <si>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</si>
  <si>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</si>
  <si>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</si>
  <si>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</si>
  <si>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</si>
  <si>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</si>
  <si>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</si>
  <si>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</si>
  <si>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</si>
  <si>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</si>
  <si>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</si>
  <si>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</si>
  <si>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</si>
  <si>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</si>
  <si>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Western Digital Corp</t>
  </si>
  <si>
    <t>W1DC34</t>
  </si>
  <si>
    <t>Wiz Co</t>
  </si>
  <si>
    <t>WIZC3</t>
  </si>
  <si>
    <t>Xp Inc.</t>
  </si>
  <si>
    <t>XPBR31</t>
  </si>
  <si>
    <t>Yduqs Part</t>
  </si>
  <si>
    <t>YDUQ3</t>
  </si>
  <si>
    <t>Etf BV Coin</t>
  </si>
  <si>
    <t>COIN11</t>
  </si>
  <si>
    <t>Hashdex Btcn</t>
  </si>
  <si>
    <t>BITH11</t>
  </si>
  <si>
    <t>Hashdex Eth</t>
  </si>
  <si>
    <t>ETHE11</t>
  </si>
  <si>
    <t>Hashdex Nci</t>
  </si>
  <si>
    <t>HASH11</t>
  </si>
  <si>
    <t>Investo Chip</t>
  </si>
  <si>
    <t>CHIP11</t>
  </si>
  <si>
    <t>Investo Wrld</t>
  </si>
  <si>
    <t>WRLD11</t>
  </si>
  <si>
    <t>Ishares Bova Ci</t>
  </si>
  <si>
    <t>BOVA11</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</si>
  <si>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</si>
  <si>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</si>
  <si>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</si>
  <si>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</si>
  <si>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</si>
  <si>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</si>
  <si>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</si>
  <si>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</si>
  <si>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</si>
  <si>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</si>
  <si>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</si>
  <si>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</si>
  <si>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</si>
  <si>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</si>
  <si>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</si>
  <si>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</si>
  <si>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</si>
  <si>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</si>
  <si>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</si>
  <si>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</si>
  <si>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</si>
  <si>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</si>
  <si>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</si>
  <si>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</si>
  <si>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</si>
  <si>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</si>
  <si>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Advanced Micro Devices, Inc</t>
  </si>
  <si>
    <t>Sabesp</t>
  </si>
  <si>
    <t>Freeport-Mcmoran Inc</t>
  </si>
  <si>
    <t>FCXO34</t>
  </si>
  <si>
    <t>ITSA3</t>
  </si>
  <si>
    <t>Riachuelo</t>
  </si>
  <si>
    <t>Etf BV Spyi</t>
  </si>
  <si>
    <t>SPYI11</t>
  </si>
  <si>
    <t>Pactual Ibov</t>
  </si>
  <si>
    <t>IBOB11</t>
  </si>
  <si>
    <t>Randon Part</t>
  </si>
  <si>
    <t>Etf Brad Bov</t>
  </si>
  <si>
    <t>BOVB11</t>
  </si>
  <si>
    <t>Hidrovias</t>
  </si>
  <si>
    <t>HBSA3</t>
  </si>
  <si>
    <t>Priner</t>
  </si>
  <si>
    <t>BB Etf Dolar</t>
  </si>
  <si>
    <t>DOLA11</t>
  </si>
  <si>
    <t>Btgteva Auvp</t>
  </si>
  <si>
    <t>AUVP11</t>
  </si>
  <si>
    <t>RCSL4</t>
  </si>
  <si>
    <t>Allied</t>
  </si>
  <si>
    <t>ALLD3</t>
  </si>
  <si>
    <t>Melnick</t>
  </si>
  <si>
    <t>MELK3</t>
  </si>
  <si>
    <t>Oranjebtc</t>
  </si>
  <si>
    <t>OBTC3</t>
  </si>
  <si>
    <t>Rede D Or</t>
  </si>
  <si>
    <t>Visa Inc</t>
  </si>
  <si>
    <t>VISA34</t>
  </si>
  <si>
    <t>Investovwra</t>
  </si>
  <si>
    <t>VWRA11</t>
  </si>
  <si>
    <t>Quero-Quero</t>
  </si>
  <si>
    <t>Schulz</t>
  </si>
  <si>
    <t>SHUL4</t>
  </si>
  <si>
    <t>Trisul</t>
  </si>
  <si>
    <t>TRIS3</t>
  </si>
  <si>
    <t>Qr Bitcoin</t>
  </si>
  <si>
    <t>QBTC11</t>
  </si>
  <si>
    <t>Azt Energia</t>
  </si>
  <si>
    <t>AZTE3</t>
  </si>
  <si>
    <t>Coinbase Global, Inc</t>
  </si>
  <si>
    <t>C2OI34</t>
  </si>
  <si>
    <t>Qualicorp</t>
  </si>
  <si>
    <t>Taurus Armas</t>
  </si>
  <si>
    <t>TASA4</t>
  </si>
  <si>
    <t>Global X Copper Miners</t>
  </si>
  <si>
    <t>BCPX39</t>
  </si>
  <si>
    <t>Global X Silver Miners</t>
  </si>
  <si>
    <t>BSIL39</t>
  </si>
  <si>
    <t>Trend Us Tec</t>
  </si>
  <si>
    <t>UTEC11</t>
  </si>
  <si>
    <t>Applied Materials Inc</t>
  </si>
  <si>
    <t>A1MT34</t>
  </si>
  <si>
    <t>CMIG3</t>
  </si>
  <si>
    <t>Cloudflare, Inc</t>
  </si>
  <si>
    <t>N2ET34</t>
  </si>
  <si>
    <t>Dell Inc</t>
  </si>
  <si>
    <t>D1EL34</t>
  </si>
  <si>
    <t>Eucatex</t>
  </si>
  <si>
    <t>EUCA4</t>
  </si>
  <si>
    <t>Moderna, Inc</t>
  </si>
  <si>
    <t>M1RN34</t>
  </si>
  <si>
    <t>Recrusul</t>
  </si>
  <si>
    <t>Syn Prop Tec</t>
  </si>
  <si>
    <t>SYNE3</t>
  </si>
  <si>
    <t>The Goldman Sachs Group, Inc</t>
  </si>
  <si>
    <t>GSGI34</t>
  </si>
  <si>
    <t>Walmart Inc</t>
  </si>
  <si>
    <t>WALM34</t>
  </si>
  <si>
    <t>Walt Disney Co</t>
  </si>
  <si>
    <t>DISB34</t>
  </si>
  <si>
    <t>Ishares Eqwe</t>
  </si>
  <si>
    <t>EWBZ11</t>
  </si>
  <si>
    <t>Vaneck Gold Miners ETF</t>
  </si>
  <si>
    <t>GDXB39</t>
  </si>
  <si>
    <t>TTEN3 está em tendência de baixa pelas médias de 21 e 200 dias, mas começa a dar sinais de repiques de alta. Acima dos 11,02 teria sinal de repique altista mirando resistências nos 15,55 ou 19,22. Já uma perda dos 10,57 traria de volta o sinal de baixa projetando de 9,61 a 7,77.</t>
  </si>
  <si>
    <t>ABCB4 está em tendência de baixa pelas médias de 21 e 200 dias, mas começa a dar sinais de repiques de alta. Acima dos 22,35 teria sinal de repique altista mirando resistências nos 24,39 ou 25,79. Já uma perda dos 22,11 traria de volta o sinal de baixa projetando de 21,4 a 20,7. O IFR sobrevendido alerta para recuperações se superar 22,35</t>
  </si>
  <si>
    <t>A1MD34 está em tendência de alta no longo prazo, teve uma correção no curto prazo, mas pode estar retomando sinal de altas. Acima dos 309,88 pode buscar 352,78 ou 402,39. Abaixo dos 298,86 retomaria sinal de realização mirando suportes em 272,5 ou 247,69.</t>
  </si>
  <si>
    <t>BABA34 apesar de estar em tendência de baixa no longo prazo pela média de 200 dias, no curto prazo está com sinal de recuperação favorecendo repiques de alta. Acima dos 24,2 pode seguir repique altista na direção resistências nos 26,65 ou 30,63. Caso perca os 22,4 teria sinal de baixa projetando de 20,22 a 18,99. O padrão de volume favorece a alta.</t>
  </si>
  <si>
    <t>ALLD3 está em tendência de baixa pela média de 200 dias, a parece ter completado movimento de repique de alta de curto prazo e pode estar retomando o movimento baixista. Abaixo dos 4,92 pode seguir em queda na direção dos suportes 4,42 ou 4,08. Teria sinal de repique altista fechando acima dos 5,14 mirando resistências em 5,51 ou 6,18.</t>
  </si>
  <si>
    <t>ALOS3 está em clara tendência de baixa pelas médias de 21 e 200 dias e segue em movimento de baixa. Abaixo dos 25,2 pode buscar suportes 24,35 ou 23,51. Teria sinal de repique altista fechando acima dos 25,88 mirando resistências em 27,93 ou 29,61.</t>
  </si>
  <si>
    <t>ALPA4 está em tendência de alta pelas médias de 21 e 200 dias, mas começa a dar sinal de possível realização. Abaixo dos 12,52 poderia realizar na direção dos suportes 10,8 ou 9,8. Caso supere os 12,94 retomaria sinal de alta com projeções nos 14,03 ou 16,02.</t>
  </si>
  <si>
    <t>GOGL34 apesar de estar em tendência de alta no longo prazo pela média de 200 dias, no curto prazo está em realização. Abaixo dos 146,41 pode seguir em baixa no curto prazo mirando suportes em 133,39 ou 123,99. Teria sinal de retomada altista fechando acima dos 148,77 mirando resistências em 163,81 ou 182,6.</t>
  </si>
  <si>
    <t>ALUP11 está em clara tendência de baixa pelas médias de 21 e 200 dias e segue em movimento de baixa. Abaixo dos 30,6 pode buscar suportes 29,71 ou 28,83. Teria sinal de repique altista fechando acima dos 31,55 mirando resistências em 33,45 ou 35,21.</t>
  </si>
  <si>
    <t>AMZO34 está em tendência de alta pelas médias de 21 e 200 dias, mas começa a dar sinal de possível realização. Abaixo dos 67,51 poderia realizar na direção dos suportes 58,01 ou 53,42. Caso supere os 69,56 retomaria sinal de alta com projeções nos 72,85 ou 82,02.</t>
  </si>
  <si>
    <t>ABEV3 está em tendência de baixa pelas médias de 21 e 200 dias, mas começa a dar sinais de repiques de alta. Acima dos 14,93 teria sinal de repique altista mirando resistências nos 16,37 ou 17,47. Já uma perda dos 14,59 traria de volta o sinal de baixa projetando de 14,03 a 13,48.</t>
  </si>
  <si>
    <t>AMER3 apesar de estar em tendência de baixa no longo prazo pela média de 200 dias, no curto prazo está com sinal de recuperação favorecendo repiques de alta. Acima dos 4,32 pode seguir repique altista na direção resistências nos 4,9 ou 5,72. Caso perca os 3,95 teria sinal de baixa projetando de 3,56 a 3,14. O padrão de volume favorece a alta.</t>
  </si>
  <si>
    <t>ANIM3 apesar de estar em tendência de baixa no longo prazo pela média de 200 dias, no curto prazo está com sinal de recuperação favorecendo repiques de alta. Acima dos 2,33 pode seguir repique altista na direção resistências nos 2,54 ou 2,89. Caso perca os 2,14 teria sinal de baixa projetando de 1,98 a 1,87.</t>
  </si>
  <si>
    <t>AAPL34 apesar de estar em tendência de alta no longo prazo pela média de 200 dias, no curto prazo está em realização. Abaixo dos 80,43 pode seguir em baixa no curto prazo mirando suportes em 76,1 ou 72,42. Teria sinal de retomada altista fechando acima dos 83,13 mirando resistências em 87,99 ou 95,33.</t>
  </si>
  <si>
    <t>A1MT34 está em tendência de alta no longo prazo, teve uma correção no curto prazo, mas pode estar retomando sinal de altas. Acima dos 258,1 pode buscar 291,8 ou 332,37. Abaixo dos 253,75 retomaria sinal de realização mirando suportes em 226,15 ou 205,86.</t>
  </si>
  <si>
    <t>ARML3 está em clara tendência de baixa pelas médias de 21 e 200 dias e segue em movimento de baixa. Abaixo dos 3,06 pode buscar suportes 2,66 ou 2,33. Teria sinal de repique altista fechando acima dos 3,19 mirando resistências em 3,72 ou 4,37.</t>
  </si>
  <si>
    <t>ASML34 está em tendência de alta pelas médias de 21 e 200 dias, mas começa a dar sinal de possível realização. Abaixo dos 164,62 poderia realizar na direção dos suportes 143 ou 131,71. Caso supere os 167,35 retomaria sinal de alta com projeções nos 179,53 ou 202,1.</t>
  </si>
  <si>
    <t>ASAI3 está em clara tendência de baixa pelas médias de 21 e 200 dias e segue em movimento de baixa. Abaixo dos 7,72 pode buscar suportes 7,35 ou 6,98. Teria sinal de repique altista fechando acima dos 8,14 mirando resistências em 8,91 ou 9,64.</t>
  </si>
  <si>
    <t>AURA33 está em tendência de alta pelas médias de 21 e 200 dias e vai mantendo sinal de força altista. Acima dos 151,6 pode buscar projeções nos 190,43 ou 253,27. Teria sinal de realização na perda dos 131,9 mirando os 88,76 ou 69,34. O padrão de volume favorece a alta. O IFR sobrecomprado alerta realizações se perder 131,9.</t>
  </si>
  <si>
    <t>AURE3 está em clara tendência de baixa pelas médias de 21 e 200 dias e segue em movimento de baixa. Abaixo dos 9,98 pode buscar suportes 9,44 ou 8,9. Teria sinal de repique altista fechando acima dos 10,27 mirando resistências em 11,72 ou 12,79. O IFR sobrevendido alerta para recuperações se superar 10,27</t>
  </si>
  <si>
    <t>AXIA3 está em tendência de baixa pelas médias de 21 e 200 dias, mas começa a dar sinais de repiques de alta. Acima dos 51,65 teria sinal de repique altista mirando resistências nos 55,09 ou 59,07. Já uma perda dos 48,64 traria de volta o sinal de baixa projetando de 46,64 a 44,65.</t>
  </si>
  <si>
    <t>AXIA7 está em tendência de baixa pelas médias de 21 e 200 dias, mas começa a dar sinais de repiques de alta. Acima dos 51,25 teria sinal de repique altista mirando resistências nos 54,31 ou 57,96. Já uma perda dos 48,39 traria de volta o sinal de baixa projetando de 46,56 a 44,73.</t>
  </si>
  <si>
    <t>AZEV3 está em tendência de alta pelas médias de 21 e 200 dias e vai mantendo sinal de força altista. Acima dos 7,03 pode buscar projeções nos 10,21 ou 15,37. Teria sinal de realização na perda dos 6,05 mirando os 1,87 ou 0,27. O padrão de volume favorece a alta. O IFR sobrecomprado alerta realizações se perder 6,05.</t>
  </si>
  <si>
    <t>AZEV4 está em tendência de baixa pelas médias de 21 e 200 dias, mas começa a dar sinais de repiques de alta. Acima dos 1,56 teria sinal de repique altista mirando resistências nos 2,82 ou 3,83. Já uma perda dos 1,18 traria de volta o sinal de baixa projetando de 0,67 a 0,16.</t>
  </si>
  <si>
    <t>AZTE3 está em tendência de baixa pelas médias de 21 e 200 dias, mas começa a dar sinais de repiques de alta. Acima dos 1,3 teria sinal de repique altista mirando resistências nos 1,98 ou 2,47. Já uma perda dos 1,18 traria de volta o sinal de baixa projetando de 0,93 a 0,68.</t>
  </si>
  <si>
    <t>AZUL3 está em tendência de baixa pelas médias de 21 e 200 dias, mas começa a dar sinais de repiques de alta. Acima dos 20,3 teria sinal de repique altista mirando resistências nos 22,8 ou 24,65. Já uma perda dos 19,8 traria de volta o sinal de baixa projetando de 18,87 a 17,94. O IFR sobrevendido alerta para recuperações se superar 20,3</t>
  </si>
  <si>
    <t>AZZA3 está em clara tendência de baixa pelas médias de 21 e 200 dias e segue em movimento de baixa. Abaixo dos 14,4 pode buscar suportes 13,37 ou 12,35. Teria sinal de repique altista fechando acima dos 15,36 mirando resistências em 17,71 ou 19,75.</t>
  </si>
  <si>
    <t>B3SA3 está em clara tendência de baixa pelas médias de 21 e 200 dias e segue em movimento de baixa. Abaixo dos 14,11 pode buscar suportes 13,45 ou 12,8. Teria sinal de repique altista fechando acima dos 14,57 mirando resistências em 16,22 ou 17,52.</t>
  </si>
  <si>
    <t>BMGB4 apesar de estar em tendência de alta no longo prazo pela média de 200 dias, no curto prazo está em realização. Abaixo dos 4,85 pode seguir em baixa no curto prazo mirando suportes em 4,62 ou 4,39. Teria sinal de retomada altista fechando acima dos 5,03 mirando resistências em 5,59 ou 6,04.</t>
  </si>
  <si>
    <t>BRSR6 está em clara tendência de baixa pelas médias de 21 e 200 dias e segue em movimento de baixa. Abaixo dos 13,02 pode buscar suportes 12,53 ou 12,05. Teria sinal de repique altista fechando acima dos 13,45 mirando resistências em 14,58 ou 15,54.</t>
  </si>
  <si>
    <t>BBSE3 apesar de estar em tendência de alta no longo prazo pela média de 200 dias, no curto prazo está em realização. Abaixo dos 36,36 pode seguir em baixa no curto prazo mirando suportes em 35,04 ou 33,73. Teria sinal de retomada altista fechando acima dos 37,04 mirando resistências em 40,6 ou 43,22. O IFR sobrevendido alerta para recuperações se superar 37,04</t>
  </si>
  <si>
    <t>BMOB3 está em clara tendência de baixa pelas médias de 21 e 200 dias e segue em movimento de baixa. Abaixo dos 22 pode buscar suportes 21,29 ou 20,59. Teria sinal de repique altista fechando acima dos 22,47 mirando resistências em 24,27 ou 25,67.</t>
  </si>
  <si>
    <t>BERK34 apesar de estar em tendência de alta no longo prazo pela média de 200 dias, no curto prazo está em realização. Abaixo dos 129 pode seguir em baixa no curto prazo mirando suportes em 123,27 ou 119. Teria sinal de retomada altista fechando acima dos 130,99 mirando resistências em 137,08 ou 145,61.</t>
  </si>
  <si>
    <t>BLAU3 está em tendência de baixa pela média de 200 dias, a parece ter completado movimento de repique de alta de curto prazo e pode estar retomando o movimento baixista. Abaixo dos 8,86 pode seguir em queda na direção dos suportes 8,28 ou 7,95. Teria sinal de repique altista fechando acima dos 9,32 mirando resistências em 9,96 ou 11.</t>
  </si>
  <si>
    <t>SOJA3 está em tendência de baixa pela média de 200 dias, a parece ter completado movimento de repique de alta de curto prazo e pode estar retomando o movimento baixista. Abaixo dos 5,93 pode seguir em queda na direção dos suportes 4,93 ou 4,49. Teria sinal de repique altista fechando acima dos 6,35 mirando resistências em 7,22 ou 8,64.</t>
  </si>
  <si>
    <t>BRBI11 está em clara tendência de baixa pelas médias de 21 e 200 dias e segue em movimento de baixa. Abaixo dos 11,71 pode buscar suportes 10,78 ou 9,86. Teria sinal de repique altista fechando acima dos 11,95 mirando resistências em 14,7 ou 16,54. O IFR sobrevendido alerta para recuperações se superar 11,95</t>
  </si>
  <si>
    <t>BBDC3 está em clara tendência de baixa pelas médias de 21 e 200 dias e segue em movimento de baixa. Abaixo dos 13,86 pode buscar suportes 12,98 ou 12,11. Teria sinal de repique altista fechando acima dos 14,1 mirando resistências em 16,69 ou 18,43. O IFR sobrevendido alerta para recuperações se superar 14,1</t>
  </si>
  <si>
    <t>BBDC4 está em clara tendência de baixa pelas médias de 21 e 200 dias e segue em movimento de baixa. Abaixo dos 15,68 pode buscar suportes 14,62 ou 13,56. Teria sinal de repique altista fechando acima dos 16,04 mirando resistências em 19,1 ou 21,21. O IFR sobrevendido alerta para recuperações se superar 16,04</t>
  </si>
  <si>
    <t>BRAP4 está em tendência de baixa pelas médias de 21 e 200 dias, mas começa a dar sinais de repiques de alta. Acima dos 20,58 teria sinal de repique altista mirando resistências nos 22,22 ou 23,6. Já uma perda dos 19,98 traria de volta o sinal de baixa projetando de 19,28 a 18,59.</t>
  </si>
  <si>
    <t>SAUD3 apesar de estar em tendência de alta no longo prazo pela média de 200 dias, no curto prazo está em realização. Abaixo dos 13,33 pode seguir em baixa no curto prazo mirando suportes em 12,41 ou 11,5. Teria sinal de retomada altista fechando acima dos 13,9 mirando resistências em 16,29 ou 18,11.</t>
  </si>
  <si>
    <t>BBAS3 está em clara tendência de baixa pelas médias de 21 e 200 dias e segue em movimento de baixa. Abaixo dos 17,79 pode buscar suportes 16,61 ou 15,44. Teria sinal de repique altista fechando acima dos 18,23 mirando resistências em 21,59 ou 23,93. O IFR sobrevendido alerta para recuperações se superar 18,23</t>
  </si>
  <si>
    <t>AGRO3 apesar de estar em tendência de baixa no longo prazo pela média de 200 dias, no curto prazo está com sinal de recuperação favorecendo repiques de alta. Acima dos 18,96 pode seguir repique altista na direção resistências nos 19,35 ou 20,25. Caso perca os 18,4 teria sinal de baixa projetando de 17,88 a 17,42. O padrão de volume favorece a alta.</t>
  </si>
  <si>
    <t>BRKM5 está em clara tendência de baixa pelas médias de 21 e 200 dias e segue em movimento de baixa. Abaixo dos 4,7 pode buscar suportes 4,19 ou 3,69. Teria sinal de repique altista fechando acima dos 5,28 mirando resistências em 6,32 ou 7,32.</t>
  </si>
  <si>
    <t>BRAV3 está em tendência de alta no longo prazo, teve uma correção no curto prazo, mas pode estar retomando sinal de altas. Acima dos 19,01 pode buscar 21,43 ou 23,63. Abaixo dos 18,58 retomaria sinal de realização mirando suportes em 17,86 ou 16,75.</t>
  </si>
  <si>
    <t>AVGO34 está em tendência de baixa pelas médias de 21 e 200 dias, mas começa a dar sinais de repiques de alta. Acima dos 27,24 teria sinal de repique altista mirando resistências nos 31,52 ou 34,65. Já uma perda dos 26,44 traria de volta o sinal de baixa projetando de 24,87 a 23,3.</t>
  </si>
  <si>
    <t>BPAC11 está em clara tendência de baixa pelas médias de 21 e 200 dias e segue em movimento de baixa. Abaixo dos 49,22 pode buscar suportes 46,56 ou 43,91. Teria sinal de repique altista fechando acima dos 51 mirando resistências em 57,81 ou 63,11.</t>
  </si>
  <si>
    <t>CXSE3 está em tendência de alta no longo prazo, teve uma correção no curto prazo, mas pode estar retomando sinal de altas. Acima dos 18,32 pode buscar 22,05 ou 24,71. Abaixo dos 17,73 retomaria sinal de realização mirando suportes em 16,39 ou 15,06. O IFR sobrevendido alerta para recuperações se superar 18,32</t>
  </si>
  <si>
    <t>CAML3 apesar de estar em tendência de baixa no longo prazo pela média de 200 dias, no curto prazo está com sinal de recuperação favorecendo repiques de alta. Acima dos 4,72 pode seguir repique altista na direção resistências nos 4,88 ou 5,18. Caso perca os 4,55 teria sinal de baixa projetando de 4,38 a 4,22.</t>
  </si>
  <si>
    <t>BHIA3 está em clara tendência de baixa pelas médias de 21 e 200 dias e segue em movimento de baixa. Abaixo dos 0,41 pode buscar suportes 0,27 ou 0,13. Teria sinal de repique altista fechando acima dos 0,44 mirando resistências em 0,85 ou 1,12. O IFR sobrevendido alerta para recuperações se superar 0,44</t>
  </si>
  <si>
    <t>Caterpillar Inc</t>
  </si>
  <si>
    <t>CATP34</t>
  </si>
  <si>
    <t>CATP34 apesar de estar em tendência de alta no longo prazo pela média de 200 dias, no curto prazo está em realização. Abaixo dos 260,37 pode seguir em baixa no curto prazo mirando suportes em 248,55 ou 233,11. Teria sinal de retomada altista fechando acima dos 266,4 mirando resistências em 298,5 ou 329,36.</t>
  </si>
  <si>
    <t>CBAV3 está em tendência de alta pelas médias de 21 e 200 dias e vai mantendo sinal de força altista. Acima dos 11,18 pode buscar projeções nos 11,39 ou 11,73. Teria sinal de realização na perda dos 11,13 mirando os 10,84 ou 10,73. O IFR sobrecomprado alerta realizações se perder 11,13.</t>
  </si>
  <si>
    <t>CEAB3 está em clara tendência de baixa pelas médias de 21 e 200 dias e segue em movimento de baixa. Abaixo dos 7,19 pode buscar suportes 6,31 ou 5,43. Teria sinal de repique altista fechando acima dos 7,5 mirando resistências em 10,03 ou 11,78. O IFR sobrevendido alerta para recuperações se superar 7,5</t>
  </si>
  <si>
    <t>CMIG3 está em clara tendência de baixa pelas médias de 21 e 200 dias e segue em movimento de baixa. Abaixo dos 14,63 pode buscar suportes 13,88 ou 13,13. Teria sinal de repique altista fechando acima dos 15,32 mirando resistências em 17,05 ou 18,54.</t>
  </si>
  <si>
    <t>CMIG4 está em clara tendência de baixa pelas médias de 21 e 200 dias e segue em movimento de baixa. Abaixo dos 9,87 pode buscar suportes 9,37 ou 8,88. Teria sinal de repique altista fechando acima dos 10,22 mirando resistências em 11,46 ou 12,44. O IFR sobrevendido alerta para recuperações se superar 10,22</t>
  </si>
  <si>
    <t>Citigroup Inc</t>
  </si>
  <si>
    <t>CTGP34</t>
  </si>
  <si>
    <t>CTGP34 apesar de estar em tendência de alta no longo prazo pela média de 200 dias, no curto prazo está em realização. Abaixo dos 112,36 pode seguir em baixa no curto prazo mirando suportes em 106,96 ou 101,47. Teria sinal de retomada altista fechando acima dos 114,92 mirando resistências em 124,7 ou 135,66.</t>
  </si>
  <si>
    <t>N2ET34 apesar de estar em tendência de alta no longo prazo pela média de 200 dias, no curto prazo está em realização. Abaixo dos 80,79 pode seguir em baixa no curto prazo mirando suportes em 71,59 ou 64,06. Teria sinal de retomada altista fechando acima dos 83,89 mirando resistências em 95,93 ou 110,97.</t>
  </si>
  <si>
    <t>COCA34 está em tendência de alta pelas médias de 21 e 200 dias e vai mantendo sinal de força altista. Acima dos 79,38 pode buscar projeções nos 86,07 ou 96,91. Teria sinal de realização na perda dos 77,3 mirando os 68,54 ou 65,19. O padrão de volume favorece a alta. O IFR sobrecomprado alerta realizações se perder 77,3.</t>
  </si>
  <si>
    <t>COGN3 está em clara tendência de baixa pelas médias de 21 e 200 dias e segue em movimento de baixa. Abaixo dos 1,99 pode buscar suportes 1,86 ou 1,74. Teria sinal de repique altista fechando acima dos 2,1 mirando resistências em 2,39 ou 2,63.</t>
  </si>
  <si>
    <t>C2OI34 apesar de estar em tendência de baixa no longo prazo pela média de 200 dias, no curto prazo está com sinal de recuperação favorecendo repiques de alta. Acima dos 36,3 pode seguir repique altista na direção resistências nos 41,02 ou 48,67. Caso perca os 34,69 teria sinal de baixa projetando de 28,65 a 26,28. O padrão de volume favorece a alta. O IFR sobrecomprado alerta realizações se perder 34,69.</t>
  </si>
  <si>
    <t>CSMG3 apesar de estar em tendência de alta no longo prazo pela média de 200 dias, no curto prazo está em realização. Abaixo dos 53 pode seguir em baixa no curto prazo mirando suportes em 49,17 ou 45,34. Teria sinal de retomada altista fechando acima dos 54,53 mirando resistências em 65,39 ou 73,04. O IFR sobrevendido alerta para recuperações se superar 54,53</t>
  </si>
  <si>
    <t>CPLE3 está em tendência de baixa pelas médias de 21 e 200 dias, mas começa a dar sinais de repiques de alta. Acima dos 14,08 teria sinal de repique altista mirando resistências nos 15,19 ou 16,29. Já uma perda dos 13,41 traria de volta o sinal de baixa projetando de 12,85 a 12,3.</t>
  </si>
  <si>
    <t>CSAN3 está em clara tendência de baixa pelas médias de 21 e 200 dias e segue em movimento de baixa. Abaixo dos 3,29 pode buscar suportes 3,09 ou 2,75. Teria sinal de repique altista fechando acima dos 3,52 mirando resistências em 4,19 ou 4,86.</t>
  </si>
  <si>
    <t>CPFE3 está em clara tendência de baixa pelas médias de 21 e 200 dias e segue em movimento de baixa. Abaixo dos 41,98 pode buscar suportes 40,24 ou 38,12. Teria sinal de repique altista fechando acima dos 42,95 mirando resistências em 47,07 ou 51,29.</t>
  </si>
  <si>
    <t>CMIN3 apesar de estar em tendência de alta no longo prazo pela média de 200 dias, no curto prazo está em realização. Abaixo dos 5,58 pode seguir em baixa no curto prazo mirando suportes em 5,2 ou 4,9. Teria sinal de retomada altista fechando acima dos 6,17 mirando resistências em 6,76 ou 7,73.</t>
  </si>
  <si>
    <t>CURY3 está em clara tendência de baixa pelas médias de 21 e 200 dias e segue em movimento de baixa. Abaixo dos 29,95 pode buscar suportes 28,14 ou 26,74. Teria sinal de repique altista fechando acima dos 31,2 mirando resistências em 32,67 ou 35,46.</t>
  </si>
  <si>
    <t>CVCB3 apesar de estar em tendência de baixa no longo prazo pela média de 200 dias, no curto prazo está com sinal de recuperação favorecendo repiques de alta. Acima dos 1,56 pode seguir repique altista na direção resistências nos 1,67 ou 1,97. Caso perca os 1,47 teria sinal de baixa projetando de 1,18 a 1,02.</t>
  </si>
  <si>
    <t>CYRE3 apesar de estar em tendência de baixa no longo prazo pela média de 200 dias, no curto prazo está com sinal de recuperação favorecendo repiques de alta. Acima dos 22,75 pode seguir repique altista na direção resistências nos 24,4 ou 27,08. Caso perca os 21,25 teria sinal de baixa projetando de 20,07 a 19,24. O padrão de volume favorece a alta.</t>
  </si>
  <si>
    <t>CYRE4 apesar de estar em tendência de baixa no longo prazo pela média de 200 dias, no curto prazo está com sinal de recuperação favorecendo repiques de alta. Acima dos 21,69 pode seguir repique altista na direção resistências nos 23,18 ou 25,6. Caso perca os 20,2 teria sinal de baixa projetando de 19,27 a 18,52. O padrão de volume favorece a alta.</t>
  </si>
  <si>
    <t>DASA3 está em tendência de baixa pelas médias de 21 e 200 dias, mas começa a dar sinais de repiques de alta. Acima dos 2,33 teria sinal de repique altista mirando resistências nos 3,2 ou 3,94. Já uma perda dos 2 traria de volta o sinal de baixa projetando de 1,62 a 1,25.</t>
  </si>
  <si>
    <t>D1EL34 apesar de estar em tendência de alta no longo prazo pela média de 200 dias, no curto prazo está em realização. Abaixo dos 2100 pode seguir em baixa no curto prazo mirando suportes em 1840 ou 1588,93. Teria sinal de retomada altista fechando acima dos 2300 mirando resistências em 2652,52 ou 3154,65.</t>
  </si>
  <si>
    <t>DESK3 está em tendência de alta pelas médias de 21 e 200 dias e vai mantendo sinal de força altista. Acima dos 19,19 pode buscar projeções nos 19,98 ou 21,27. Teria sinal de realização na perda dos 18,85 mirando os 17,9 ou 17,5. O padrão de volume favorece a alta. O IFR sobrecomprado alerta realizações se perder 18,85.</t>
  </si>
  <si>
    <t>DXCO3 está em clara tendência de baixa pelas médias de 21 e 200 dias e segue em movimento de baixa. Abaixo dos 4,75 pode buscar suportes 4,55 ou 4,35. Teria sinal de repique altista fechando acima dos 5,02 mirando resistências em 5,39 ou 5,78.</t>
  </si>
  <si>
    <t>PNVL3 está em clara tendência de baixa pelas médias de 21 e 200 dias e segue em movimento de baixa. Abaixo dos 10,92 pode buscar suportes 10,3 ou 9,69. Teria sinal de repique altista fechando acima dos 11,3 mirando resistências em 12,9 ou 14,12.</t>
  </si>
  <si>
    <t>DIRR3 está em clara tendência de baixa pelas médias de 21 e 200 dias e segue em movimento de baixa. Abaixo dos 10,18 pode buscar suportes 9,5 ou 8,83. Teria sinal de repique altista fechando acima dos 10,62 mirando resistências em 12,36 ou 13,7.</t>
  </si>
  <si>
    <t>ECOR3 está em tendência de baixa pelas médias de 21 e 200 dias, mas começa a dar sinais de repiques de alta. Acima dos 6,26 teria sinal de repique altista mirando resistências nos 7,44 ou 8,42. Já uma perda dos 5,84 traria de volta o sinal de baixa projetando de 5,34 a 4,85.</t>
  </si>
  <si>
    <t>LILY34 está em tendência de alta pelas médias de 21 e 200 dias, mas começa a dar sinal de possível realização. Abaixo dos 215,41 poderia realizar na direção dos suportes 187,67 ou 176,73. Caso supere os 223,07 retomaria sinal de alta com projeções nos 244,94 ou 280,34.</t>
  </si>
  <si>
    <t>EMBJ3 está em tendência de alta pelas médias de 21 e 200 dias, mas começa a dar sinal de possível realização. Abaixo dos 97,01 poderia realizar na direção dos suportes 82,06 ou 75,65. Caso supere os 102,79 retomaria sinal de alta com projeções nos 115,6 ou 136,33.</t>
  </si>
  <si>
    <t>ENGI11 está em clara tendência de baixa pelas médias de 21 e 200 dias e segue em movimento de baixa. Abaixo dos 42,38 pode buscar suportes 39,71 ou 37,05. Teria sinal de repique altista fechando acima dos 46,16 mirando resistências em 50,99 ou 56,31. O IFR sobrevendido alerta para recuperações se superar 46,16</t>
  </si>
  <si>
    <t>ENEV3 apesar de estar em tendência de alta no longo prazo pela média de 200 dias, no curto prazo está em realização. Abaixo dos 24,88 pode seguir em baixa no curto prazo mirando suportes em 23,65 ou 22,4. Teria sinal de retomada altista fechando acima dos 25,38 mirando resistências em 27,67 ou 30,15.</t>
  </si>
  <si>
    <t>EGIE3 está em tendência de baixa pelas médias de 21 e 200 dias, mas começa a dar sinais de repiques de alta. Acima dos 28,28 teria sinal de repique altista mirando resistências nos 30,81 ou 32,96. Já uma perda dos 27,33 traria de volta o sinal de baixa projetando de 26,25 a 25,17. O IFR sobrevendido alerta para recuperações se superar 28,28</t>
  </si>
  <si>
    <t>EQTL3 está em tendência de baixa pelas médias de 21 e 200 dias, mas começa a dar sinais de repiques de alta. Acima dos 35,76 teria sinal de repique altista mirando resistências nos 40,05 ou 44,02. Já uma perda dos 33,61 traria de volta o sinal de baixa projetando de 31,62 a 29,63.</t>
  </si>
  <si>
    <t>EUCA4 está em clara tendência de baixa pelas médias de 21 e 200 dias e segue em movimento de baixa. Abaixo dos 19,03 pode buscar suportes 17,62 ou 16,21. Teria sinal de repique altista fechando acima dos 19,92 mirando resistências em 23,59 ou 26,4. O IFR sobrevendido alerta para recuperações se superar 19,92</t>
  </si>
  <si>
    <t>EVEN3 está em clara tendência de baixa pelas médias de 21 e 200 dias e segue em movimento de baixa. Abaixo dos 4,11 pode buscar suportes 3,78 ou 3,45. Teria sinal de repique altista fechando acima dos 4,32 mirando resistências em 5,17 ou 5,82. O IFR sobrevendido alerta para recuperações se superar 4,32</t>
  </si>
  <si>
    <t>EZTC3 está em clara tendência de baixa pelas médias de 21 e 200 dias e segue em movimento de baixa. Abaixo dos 10,07 pode buscar suportes 9,51 ou 8,95. Teria sinal de repique altista fechando acima dos 10,61 mirando resistências em 11,87 ou 12,98.</t>
  </si>
  <si>
    <t>FESA4 está em clara tendência de baixa pelas médias de 21 e 200 dias e segue em movimento de baixa. Abaixo dos 4,75 pode buscar suportes 4,29 ou 3,84. Teria sinal de repique altista fechando acima dos 4,92 mirando resistências em 6,21 ou 7,11. O IFR sobrevendido alerta para recuperações se superar 4,92</t>
  </si>
  <si>
    <t>FLRY3 está em tendência de alta pelas médias de 21 e 200 dias, mas começa a dar sinal de possível realização. Abaixo dos 18,05 poderia realizar na direção dos suportes 15,9 ou 14,84. Caso supere os 18,32 retomaria sinal de alta com projeções nos 19,3 ou 21,4.</t>
  </si>
  <si>
    <t>FRAS3 está em tendência de alta pelas médias de 21 e 200 dias e vai mantendo sinal de força altista. Acima dos 22,87 pode buscar projeções nos 25,03 ou 28,53. Teria sinal de realização na perda dos 22,41 mirando os 19,37 ou 18,28. O IFR sobrecomprado alerta realizações se perder 22,41.</t>
  </si>
  <si>
    <t>FCXO34 está em tendência de alta pelas médias de 21 e 200 dias e vai mantendo sinal de força altista. Acima dos 123,82 pode buscar projeções nos 138,73 ou 162,86. Teria sinal de realização na perda dos 117,5 mirando os 99,69 ou 92,23. O padrão de volume favorece a alta.</t>
  </si>
  <si>
    <t>GGBR4 apesar de estar em tendência de alta no longo prazo pela média de 200 dias, no curto prazo está em realização. Abaixo dos 21,64 pode seguir em baixa no curto prazo mirando suportes em 20,24 ou 18,84. Teria sinal de retomada altista fechando acima dos 22,43 mirando resistências em 26,17 ou 28,96. O IFR sobrevendido alerta para recuperações se superar 22,43</t>
  </si>
  <si>
    <t>GOAU4 apesar de estar em tendência de alta no longo prazo pela média de 200 dias, no curto prazo está em realização. Abaixo dos 9,7 pode seguir em baixa no curto prazo mirando suportes em 9,16 ou 8,63. Teria sinal de retomada altista fechando acima dos 10,12 mirando resistências em 11,43 ou 12,49. O IFR sobrevendido alerta para recuperações se superar 10,12</t>
  </si>
  <si>
    <t>GGPS3 está em clara tendência de baixa pelas médias de 21 e 200 dias e segue em movimento de baixa. Abaixo dos 11,29 pode buscar suportes 10,86 ou 10,48. Teria sinal de repique altista fechando acima dos 11,56 mirando resistências em 12,07 ou 12,81.</t>
  </si>
  <si>
    <t>GRND3 está em tendência de baixa pelas médias de 21 e 200 dias, mas começa a dar sinais de repiques de alta. Acima dos 3,55 teria sinal de repique altista mirando resistências nos 3,8 ou 4,04. Já uma perda dos 3,4 traria de volta o sinal de baixa projetando de 3,27 a 3,15.</t>
  </si>
  <si>
    <t>GMAT3 apesar de estar em tendência de baixa no longo prazo pela média de 200 dias, no curto prazo está com sinal de recuperação favorecendo repiques de alta. Acima dos 4,12 pode seguir repique altista na direção resistências nos 4,45 ou 4,99. Caso perca os 3,84 teria sinal de baixa projetando de 3,58 a 3,41. O padrão de volume favorece a alta.</t>
  </si>
  <si>
    <t>SBFG3 está em clara tendência de baixa pelas médias de 21 e 200 dias e segue em movimento de baixa. Abaixo dos 7,91 pode buscar suportes 7,27 ou 6,63. Teria sinal de repique altista fechando acima dos 8,25 mirando resistências em 9,98 ou 11,25. O IFR sobrevendido alerta para recuperações se superar 8,25</t>
  </si>
  <si>
    <t>HBSA3 apesar de estar em tendência de baixa no longo prazo pela média de 200 dias, no curto prazo está com sinal de recuperação favorecendo repiques de alta. Acima dos 3,44 pode seguir repique altista na direção resistências nos 3,69 ou 4,1. Caso perca os 3,31 teria sinal de baixa projetando de 3,03 a 2,9.</t>
  </si>
  <si>
    <t>HYPE3 está em clara tendência de baixa pelas médias de 21 e 200 dias e segue em movimento de baixa. Abaixo dos 19,9 pode buscar suportes 19,14 ou 18,39. Teria sinal de repique altista fechando acima dos 20,9 mirando resistências em 22,33 ou 23,83.</t>
  </si>
  <si>
    <t>IGTI11 está em clara tendência de baixa pelas médias de 21 e 200 dias e segue em movimento de baixa. Abaixo dos 22,57 pode buscar suportes 21,53 ou 20,49. Teria sinal de repique altista fechando acima dos 23,26 mirando resistências em 25,93 ou 28. O IFR sobrevendido alerta para recuperações se superar 23,26</t>
  </si>
  <si>
    <t>ITLC34 está em tendência de alta no longo prazo, teve uma correção no curto prazo, mas pode estar retomando sinal de altas. Acima dos 80,57 pode buscar 93,11 ou 107,45. Abaixo dos 77,83 retomaria sinal de realização mirando suportes em 69,89 ou 62,71.</t>
  </si>
  <si>
    <t>INTB3 apesar de estar em tendência de alta no longo prazo pela média de 200 dias, no curto prazo está em realização. Abaixo dos 12,96 pode seguir em baixa no curto prazo mirando suportes em 12,25 ou 11,55. Teria sinal de retomada altista fechando acima dos 14,34 mirando resistências em 15,24 ou 16,64.</t>
  </si>
  <si>
    <t>INBR32 está em clara tendência de baixa pelas médias de 21 e 200 dias e segue em movimento de baixa. Abaixo dos 25,93 pode buscar suportes 24,7 ou 23,48. Teria sinal de repique altista fechando acima dos 27,74 mirando resistências em 29,89 ou 32,33.</t>
  </si>
  <si>
    <t>MYPK3 está em tendência de baixa pelas médias de 21 e 200 dias, mas começa a dar sinais de repiques de alta. Acima dos 9,06 teria sinal de repique altista mirando resistências nos 9,76 ou 10,37. Já uma perda dos 8,77 traria de volta o sinal de baixa projetando de 8,46 a 8,15.</t>
  </si>
  <si>
    <t>RANI3 está em clara tendência de baixa pelas médias de 21 e 200 dias e segue em movimento de baixa. Abaixo dos 7,57 pode buscar suportes 7,25 ou 6,93. Teria sinal de repique altista fechando acima dos 7,8 mirando resistências em 8,6 ou 9,23.</t>
  </si>
  <si>
    <t>IRBR3 está em clara tendência de baixa pelas médias de 21 e 200 dias e segue em movimento de baixa. Abaixo dos 48,64 pode buscar suportes 45,98 ou 43,32. Teria sinal de repique altista fechando acima dos 49,6 mirando resistências em 57,24 ou 62,55.</t>
  </si>
  <si>
    <t>ISAE4 está em clara tendência de baixa pelas médias de 21 e 200 dias e segue em movimento de baixa. Abaixo dos 25,12 pode buscar suportes 24 ou 22,88. Teria sinal de repique altista fechando acima dos 25,97 mirando resistências em 28,73 ou 30,96.</t>
  </si>
  <si>
    <t>ITSA3 está em clara tendência de baixa pelas médias de 21 e 200 dias e segue em movimento de baixa. Abaixo dos 12,4 pode buscar suportes 11,85 ou 11,31. Teria sinal de repique altista fechando acima dos 12,78 mirando resistências em 14,15 ou 15,23. O IFR sobrevendido alerta para recuperações se superar 12,78</t>
  </si>
  <si>
    <t>ITSA4 está em clara tendência de baixa pelas médias de 21 e 200 dias e segue em movimento de baixa. Abaixo dos 12,12 pode buscar suportes 11,49 ou 10,86. Teria sinal de repique altista fechando acima dos 12,4 mirando resistências em 14,15 ou 15,4. O IFR sobrevendido alerta para recuperações se superar 12,4</t>
  </si>
  <si>
    <t>ITUB3 apesar de estar em tendência de alta no longo prazo pela média de 200 dias, no curto prazo está em realização. Abaixo dos 40,32 pode seguir em baixa no curto prazo mirando suportes em 38,45 ou 36,58. Teria sinal de retomada altista fechando acima dos 41,37 mirando resistências em 46,36 ou 50,09. O IFR sobrevendido alerta para recuperações se superar 41,37</t>
  </si>
  <si>
    <t>ITUB4 está em clara tendência de baixa pelas médias de 21 e 200 dias e segue em movimento de baixa. Abaixo dos 37,35 pode buscar suportes 35,33 ou 33,32. Teria sinal de repique altista fechando acima dos 38,34 mirando resistências em 43,86 ou 47,88. O IFR sobrevendido alerta para recuperações se superar 38,34</t>
  </si>
  <si>
    <t>JALL3 apesar de estar em tendência de baixa no longo prazo pela média de 200 dias, no curto prazo está com sinal de recuperação favorecendo repiques de alta. Acima dos 2,41 pode seguir repique altista na direção resistências nos 2,73 ou 3,26. Caso perca os 2,21 teria sinal de baixa projetando de 1,88 a 1,71. O padrão de volume favorece a alta. O IFR sobrecomprado alerta realizações se perder 2,21.</t>
  </si>
  <si>
    <t>JBSS32 está em tendência de baixa pela média de 200 dias, a parece ter completado movimento de repique de alta de curto prazo e pode estar retomando o movimento baixista. Abaixo dos 70,42 pode seguir em queda na direção dos suportes 60,94 ou 56,95. Teria sinal de repique altista fechando acima dos 73,85 mirando resistências em 81,82 ou 94,73.</t>
  </si>
  <si>
    <t>JHSF3 apesar de estar em tendência de alta no longo prazo pela média de 200 dias, no curto prazo está em realização. Abaixo dos 9,74 pode seguir em baixa no curto prazo mirando suportes em 9,24 ou 8,74. Teria sinal de retomada altista fechando acima dos 10,03 mirando resistências em 11,35 ou 12,34.</t>
  </si>
  <si>
    <t>JPMC34 apesar de estar em tendência de alta no longo prazo pela média de 200 dias, no curto prazo está em realização. Abaixo dos 182,71 pode seguir em baixa no curto prazo mirando suportes em 175,21 ou 170,34. Teria sinal de retomada altista fechando acima dos 185,78 mirando resistências em 190,96 ou 200,69.</t>
  </si>
  <si>
    <t>JSLG3 está em clara tendência de baixa pelas médias de 21 e 200 dias e segue em movimento de baixa. Abaixo dos 4,96 pode buscar suportes 4,68 ou 4,29. Teria sinal de repique altista fechando acima dos 5,19 mirando resistências em 5,94 ou 6,71.</t>
  </si>
  <si>
    <t>KEPL3 está em tendência de baixa pelas médias de 21 e 200 dias, mas começa a dar sinais de repiques de alta. Acima dos 5,87 teria sinal de repique altista mirando resistências nos 6,54 ou 7,13. Já uma perda dos 5,57 traria de volta o sinal de baixa projetando de 5,27 a 4,97.</t>
  </si>
  <si>
    <t>KLBN3 está em tendência de alta pelas médias de 21 e 200 dias e vai mantendo sinal de força altista. Acima dos 3,78 pode buscar projeções nos 3,98 ou 4,31. Teria sinal de realização na perda dos 3,62 mirando os 3,45 ou 3,34. O padrão de volume favorece a alta.</t>
  </si>
  <si>
    <t>KLBN4 está em tendência de alta pelas médias de 21 e 200 dias e vai mantendo sinal de força altista. Acima dos 3,73 pode buscar projeções nos 3,9 ou 4,19. Teria sinal de realização na perda dos 3,44 mirando os 3,35 ou 3,26. O padrão de volume favorece a alta.</t>
  </si>
  <si>
    <t>KLBN11 está em tendência de alta pelas médias de 21 e 200 dias e vai mantendo sinal de força altista. Acima dos 18,73 pode buscar projeções nos 19,64 ou 21,12. Teria sinal de realização na perda dos 17,69 mirando os 17,25 ou 16,79. O padrão de volume favorece a alta.</t>
  </si>
  <si>
    <t>LAVV3 está em tendência de baixa pelas médias de 21 e 200 dias, mas começa a dar sinais de repiques de alta. Acima dos 9,72 teria sinal de repique altista mirando resistências nos 10,72 ou 11,72. Já uma perda dos 9,1 traria de volta o sinal de baixa projetando de 8,59 a 8,09.</t>
  </si>
  <si>
    <t>LIGT3 apesar de estar em tendência de baixa no longo prazo pela média de 200 dias, no curto prazo está com sinal de recuperação favorecendo repiques de alta. Acima dos 3,43 pode seguir repique altista na direção resistências nos 3,73 ou 4,22. Caso perca os 2,94 teria sinal de baixa projetando de 2,78 a 2,63. O padrão de volume favorece a alta.</t>
  </si>
  <si>
    <t>RENT3 está em clara tendência de baixa pelas médias de 21 e 200 dias e segue em movimento de baixa. Abaixo dos 31,74 pode buscar suportes 29,12 ou 26,51. Teria sinal de repique altista fechando acima dos 32,62 mirando resistências em 40,19 ou 45,41. O IFR sobrevendido alerta para recuperações se superar 32,62</t>
  </si>
  <si>
    <t>RENT4 está em clara tendência de baixa pelas médias de 21 e 200 dias e segue em movimento de baixa. Abaixo dos 30,96 pode buscar suportes 28,47 ou 25,99. Teria sinal de repique altista fechando acima dos 31,79 mirando resistências em 39 ou 43,96. O IFR sobrevendido alerta para recuperações se superar 31,79</t>
  </si>
  <si>
    <t>LOGG3 está em clara tendência de baixa pelas médias de 21 e 200 dias e segue em movimento de baixa. Abaixo dos 22,52 pode buscar suportes 21,28 ou 20,04. Teria sinal de repique altista fechando acima dos 22,92 mirando resistências em 26,52 ou 28,99. O IFR sobrevendido alerta para recuperações se superar 22,92</t>
  </si>
  <si>
    <t>LREN3 está em clara tendência de baixa pelas médias de 21 e 200 dias e segue em movimento de baixa. Abaixo dos 10,48 pode buscar suportes 9,31 ou 8,15. Teria sinal de repique altista fechando acima dos 10,83 mirando resistências em 14,24 ou 16,56. O IFR sobrevendido alerta para recuperações se superar 10,83</t>
  </si>
  <si>
    <t>LWSA3 está em tendência de alta pelas médias de 21 e 200 dias e vai mantendo sinal de força altista. Acima dos 3,91 pode buscar projeções nos 4,12 ou 4,5. Teria sinal de realização na perda dos 3,8 mirando os 3,49 ou 3,29.</t>
  </si>
  <si>
    <t>MDIA3 está em clara tendência de baixa pelas médias de 21 e 200 dias e segue em movimento de baixa. Abaixo dos 16,74 pode buscar suportes 16,38 ou 16,02. Teria sinal de repique altista fechando acima dos 17,26 mirando resistências em 17,89 ou 18,6.</t>
  </si>
  <si>
    <t>MGLU3 está em clara tendência de baixa pelas médias de 21 e 200 dias e segue em movimento de baixa. Abaixo dos 3,76 pode buscar suportes 3,29 ou 2,82. Teria sinal de repique altista fechando acima dos 4,05 mirando resistências em 5,27 ou 6,2.</t>
  </si>
  <si>
    <t>POMO3 está em tendência de baixa pelas médias de 21 e 200 dias, mas começa a dar sinais de repiques de alta. Acima dos 4,16 teria sinal de repique altista mirando resistências nos 5,01 ou 5,73. Já uma perda dos 3,99 traria de volta o sinal de baixa projetando de 3,83 a 3,46.</t>
  </si>
  <si>
    <t>POMO4 está em tendência de baixa pelas médias de 21 e 200 dias, mas começa a dar sinais de repiques de alta. Acima dos 4,48 teria sinal de repique altista mirando resistências nos 5,42 ou 6,26. Já uma perda dos 4,25 traria de volta o sinal de baixa projetando de 4,05 a 3,62.</t>
  </si>
  <si>
    <t>MBRF3 está em tendência de alta pelas médias de 21 e 200 dias e vai mantendo sinal de força altista. Acima dos 18,45 pode buscar projeções nos 20,74 ou 24,46. Teria sinal de realização na perda dos 17,23 mirando os 14,73 ou 13,58. O padrão de volume favorece a alta. O IFR sobrecomprado alerta realizações se perder 17,23.</t>
  </si>
  <si>
    <t>M2RV34 está em tendência de alta pelas médias de 21 e 200 dias e vai mantendo sinal de força altista. Acima dos 130,2 pode buscar projeções nos 158,9 ou 205,35. Teria sinal de realização na perda dos 119,82 mirando os 83,75 ou 69,39. O padrão de volume favorece a alta.</t>
  </si>
  <si>
    <t>Mastercard Inc</t>
  </si>
  <si>
    <t>MSCD34</t>
  </si>
  <si>
    <t>MSCD34 está em tendência de alta pelas médias de 21 e 200 dias, mas começa a dar sinal de possível realização. Abaixo dos 95,6 poderia realizar na direção dos suportes 85,73 ou 82,11. Caso supere os 97,43 retomaria sinal de alta com projeções nos 104,66 ou 116,36.</t>
  </si>
  <si>
    <t>CASH3 está em tendência de alta pelas médias de 21 e 200 dias e vai mantendo sinal de força altista. Acima dos 5,5 pode buscar projeções nos 6,4 ou 7,87. Teria sinal de realização na perda dos 5 mirando os 4,03 ou 3,57. O padrão de volume favorece a alta.</t>
  </si>
  <si>
    <t>MELK3 está em clara tendência de baixa pelas médias de 21 e 200 dias e segue em movimento de baixa. Abaixo dos 2,68 pode buscar suportes 2,59 ou 2,5. Teria sinal de repique altista fechando acima dos 2,78 mirando resistências em 2,97 ou 3,14.</t>
  </si>
  <si>
    <t>MELI34 está em tendência de alta pelas médias de 21 e 200 dias e vai mantendo sinal de força altista. Acima dos 83,78 pode buscar projeções nos 89,16 ou 97,87. Teria sinal de realização na perda dos 81,48 mirando os 75,07 ou 72,37.</t>
  </si>
  <si>
    <t>BMEB4 apesar de estar em tendência de baixa no longo prazo pela média de 200 dias, no curto prazo está com sinal de recuperação favorecendo repiques de alta. Acima dos 65 pode seguir repique altista na direção resistências nos 72,28 ou 84,06. Caso perca os 61,21 teria sinal de baixa projetando de 53,22 a 49,57. O padrão de volume favorece a alta. O IFR sobrecomprado alerta realizações se perder 61,21.</t>
  </si>
  <si>
    <t>M1TA34 está em tendência de baixa pelas médias de 21 e 200 dias, mas começa a dar sinais de repiques de alta. Acima dos 102 teria sinal de repique altista mirando resistências nos 112,5 ou 123,15. Já uma perda dos 100,07 traria de volta o sinal de baixa projetando de 95,26 a 89,93.</t>
  </si>
  <si>
    <t>LEVE3 está em clara tendência de baixa pelas médias de 21 e 200 dias e segue em movimento de baixa. Abaixo dos 31,04 pode buscar suportes 29,97 ou 28,91. Teria sinal de repique altista fechando acima dos 31,99 mirando resistências em 34,48 ou 36,6.</t>
  </si>
  <si>
    <t>MUTC34 está em tendência de alta pelas médias de 21 e 200 dias e vai mantendo sinal de força altista. Acima dos 850 pode buscar projeções nos 895,55 ou 1058,94. Teria sinal de realização na perda dos 803,26 mirando os 631,16 ou 549,46.</t>
  </si>
  <si>
    <t>MSFT34 está em tendência de alta pelas médias de 21 e 200 dias e vai mantendo sinal de força altista. Acima dos 106,47 pode buscar projeções nos 108,94 ou 126,89. Teria sinal de realização na perda dos 103,5 mirando os 79,88 ou 70,9.</t>
  </si>
  <si>
    <t>MILS3 está em tendência de alta pelas médias de 21 e 200 dias e vai mantendo sinal de força altista. Acima dos 15,66 pode buscar projeções nos 15,94 ou 16,32. Teria sinal de realização na perda dos 15,58 mirando os 15,32 ou 15,12.</t>
  </si>
  <si>
    <t>BEEF3 apesar de estar em tendência de baixa no longo prazo pela média de 200 dias, no curto prazo está com sinal de recuperação favorecendo repiques de alta. Acima dos 3,91 pode seguir repique altista na direção resistências nos 4,49 ou 5,43. Caso perca os 3,55 teria sinal de baixa projetando de 2,97 a 2,67. O padrão de volume favorece a alta.</t>
  </si>
  <si>
    <t>MTRE3 está em tendência de baixa pela média de 200 dias, a parece ter completado movimento de repique de alta de curto prazo e pode estar retomando o movimento baixista. Abaixo dos 2,88 pode seguir em queda na direção dos suportes 2,78 ou 2,7. Teria sinal de repique altista fechando acima dos 3,02 mirando resistências em 3,16 ou 3,4.</t>
  </si>
  <si>
    <t>M1RN34 está em tendência de alta pelas médias de 21 e 200 dias, mas começa a dar sinal de possível realização. Abaixo dos 33,36 poderia realizar na direção dos suportes 13,36 ou 3,52. Caso supere os 45,2 retomaria sinal de alta com projeções nos 64,87 ou 96,71.</t>
  </si>
  <si>
    <t>MOTV3 está em clara tendência de baixa pelas médias de 21 e 200 dias e segue em movimento de baixa. Abaixo dos 13,52 pode buscar suportes 12,95 ou 12,39. Teria sinal de repique altista fechando acima dos 14,07 mirando resistências em 15,34 ou 16,46.</t>
  </si>
  <si>
    <t>MDNE3 está em clara tendência de baixa pelas médias de 21 e 200 dias e segue em movimento de baixa. Abaixo dos 22,54 pode buscar suportes 21,36 ou 20,19. Teria sinal de repique altista fechando acima dos 23,19 mirando resistências em 26,33 ou 28,67.</t>
  </si>
  <si>
    <t>MOVI3 está em clara tendência de baixa pelas médias de 21 e 200 dias e segue em movimento de baixa. Abaixo dos 6,44 pode buscar suportes 5,79 ou 5,14. Teria sinal de repique altista fechando acima dos 6,74 mirando resistências em 8,53 ou 9,82. O IFR sobrevendido alerta para recuperações se superar 6,74</t>
  </si>
  <si>
    <t>MRVE3 apesar de estar em tendência de baixa no longo prazo pela média de 200 dias, no curto prazo está com sinal de recuperação favorecendo repiques de alta. Acima dos 5,05 pode seguir repique altista na direção resistências nos 5,57 ou 6,42. Caso perca os 4,77 teria sinal de baixa projetando de 4,2 a 3,93. O padrão de volume favorece a alta.</t>
  </si>
  <si>
    <t>MLAS3 apesar de estar em tendência de alta no longo prazo pela média de 200 dias, no curto prazo está em realização. Abaixo dos 1,65 pode seguir em baixa no curto prazo mirando suportes em 1,52 ou 1,38. Teria sinal de retomada altista fechando acima dos 1,72 mirando resistências em 1,95 ou 2,21.</t>
  </si>
  <si>
    <t>MULT3 está em clara tendência de baixa pelas médias de 21 e 200 dias e segue em movimento de baixa. Abaixo dos 26,13 pode buscar suportes 25,1 ou 24,07. Teria sinal de repique altista fechando acima dos 26,77 mirando resistências em 29,46 ou 31,51.</t>
  </si>
  <si>
    <t>NATU3 está em tendência de baixa pelas médias de 21 e 200 dias, mas começa a dar sinais de repiques de alta. Acima dos 7,73 teria sinal de repique altista mirando resistências nos 8,75 ou 9,56. Já uma perda dos 7,43 traria de volta o sinal de baixa projetando de 7,02 a 6,61.</t>
  </si>
  <si>
    <t>NFLX34 apesar de estar em tendência de baixa no longo prazo pela média de 200 dias, no curto prazo está com sinal de recuperação favorecendo repiques de alta. Acima dos 8,42 pode seguir repique altista na direção resistências nos 9,36 ou 10,89. Caso perca os 8,26 teria sinal de baixa projetando de 6,89 a 6,41. O IFR sobrecomprado alerta realizações se perder 8,26.</t>
  </si>
  <si>
    <t>Newmont Corp</t>
  </si>
  <si>
    <t>N1EM34</t>
  </si>
  <si>
    <t>N1EM34 está em tendência de alta pelas médias de 21 e 200 dias e vai mantendo sinal de força altista. Acima dos 669 pode buscar projeções nos 800,46 ou 1013,19. Teria sinal de realização na perda dos 638,91 mirando os 456,27 ou 390,53. O padrão de volume favorece a alta. O IFR sobrecomprado alerta realizações se perder 638,91.</t>
  </si>
  <si>
    <t>ROXO34 está em tendência de baixa pela média de 200 dias, a parece ter completado movimento de repique de alta de curto prazo e pode estar retomando o movimento baixista. Abaixo dos 12,15 pode seguir em queda na direção dos suportes 11,46 ou 10,71. Teria sinal de repique altista fechando acima dos 12,72 mirando resistências em 13,88 ou 15,37.</t>
  </si>
  <si>
    <t>NVDC34 está em tendência de alta pelas médias de 21 e 200 dias, mas começa a dar sinal de possível realização. Abaixo dos 23,32 poderia realizar na direção dos suportes 20,26 ou 18,87. Caso supere os 23,78 retomaria sinal de alta com projeções nos 24,75 ou 27,52.</t>
  </si>
  <si>
    <t>OPCT3 está em tendência de alta no longo prazo, teve uma correção no curto prazo, mas pode estar retomando sinal de altas. Acima dos 9,72 pode buscar 11,35 ou 12,54. Abaixo dos 9,42 retomaria sinal de realização mirando suportes em 8,82 ou 8,22.</t>
  </si>
  <si>
    <t>ONCO3 apesar de estar em tendência de baixa no longo prazo pela média de 200 dias, no curto prazo está com sinal de recuperação favorecendo repiques de alta. Acima dos 1,55 pode seguir repique altista na direção resistências nos 2,18 ou 3,2. Caso perca os 1,21 teria sinal de baixa projetando de 0,53 a 0,21. O padrão de volume favorece a alta. O IFR sobrecomprado alerta realizações se perder 1,21.</t>
  </si>
  <si>
    <t>ORCL34 está em tendência de baixa pela média de 200 dias, a parece ter completado movimento de repique de alta de curto prazo e pode estar retomando o movimento baixista. Abaixo dos 122 pode seguir em queda na direção dos suportes 97,35 ou 84,95. Teria sinal de repique altista fechando acima dos 126,49 mirando resistências em 137,45 ou 162,23.</t>
  </si>
  <si>
    <t>OBTC3 apesar de estar em tendência de baixa no longo prazo pela média de 200 dias, no curto prazo está com sinal de recuperação favorecendo repiques de alta. Acima dos 7,14 pode seguir repique altista na direção resistências nos 7,8 ou 8,87. Caso perca os 6,85 teria sinal de baixa projetando de 6,07 a 5,73. O padrão de volume favorece a alta. O IFR sobrecomprado alerta realizações se perder 6,85.</t>
  </si>
  <si>
    <t>ORVR3 está em tendência de baixa pelas médias de 21 e 200 dias, mas começa a dar sinais de repiques de alta. Acima dos 15,9 teria sinal de repique altista mirando resistências nos 18,31 ou 20,19. Já uma perda dos 15,26 traria de volta o sinal de baixa projetando de 14,31 a 13,37. O IFR sobrevendido alerta para recuperações se superar 15,9</t>
  </si>
  <si>
    <t>PCAR3 apesar de estar em tendência de baixa no longo prazo pela média de 200 dias, no curto prazo está com sinal de recuperação favorecendo repiques de alta. Acima dos 2,87 pode seguir repique altista na direção resistências nos 3,08 ou 3,39. Caso perca os 2,57 teria sinal de baixa projetando de 2,41 a 2,25. O padrão de volume favorece a alta.</t>
  </si>
  <si>
    <t>PGMN3 está em clara tendência de baixa pelas médias de 21 e 200 dias e segue em movimento de baixa. Abaixo dos 3,09 pode buscar suportes 2,9 ou 2,71. Teria sinal de repique altista fechando acima dos 3,32 mirando resistências em 3,69 ou 4,06.</t>
  </si>
  <si>
    <t>P2LT34 está em tendência de alta pelas médias de 21 e 200 dias, mas começa a dar sinal de possível realização. Abaixo dos 297,78 poderia realizar na direção dos suportes 201,6 ou 166,97. Caso supere os 313,66 retomaria sinal de alta com projeções nos 382,91 ou 494,97.</t>
  </si>
  <si>
    <t>PETR3 está em tendência de alta pelas médias de 21 e 200 dias e vai mantendo sinal de força altista. Acima dos 49,98 pode buscar projeções nos 52,63 ou 56,92. Teria sinal de realização na perda dos 48,46 mirando os 45,69 ou 44,36. O padrão de volume favorece a alta.</t>
  </si>
  <si>
    <t>PETR4 está em tendência de alta pelas médias de 21 e 200 dias e vai mantendo sinal de força altista. Acima dos 44,63 pode buscar projeções nos 46,98 ou 50,79. Teria sinal de realização na perda dos 43,47 mirando os 40,82 ou 39,64. O padrão de volume favorece a alta. O IFR sobrecomprado alerta realizações se perder 43,47.</t>
  </si>
  <si>
    <t>RECV3 apesar de estar em tendência de baixa no longo prazo pela média de 200 dias, no curto prazo está com sinal de recuperação favorecendo repiques de alta. Acima dos 10,75 pode seguir repique altista na direção resistências nos 11,4 ou 12,46. Caso perca os 10,5 teria sinal de baixa projetando de 9,69 a 9,36. O padrão de volume favorece a alta.</t>
  </si>
  <si>
    <t>PRIO3 está em tendência de alta pelas médias de 21 e 200 dias e vai mantendo sinal de força altista. Acima dos 62,98 pode buscar projeções nos 67,73 ou 75,43. Teria sinal de realização na perda dos 61,8 mirando os 55,28 ou 52,9. O padrão de volume favorece a alta.</t>
  </si>
  <si>
    <t>AUAU3 está em clara tendência de baixa pelas médias de 21 e 200 dias e segue em movimento de baixa. Abaixo dos 3,05 pode buscar suportes 2,82 ou 2,59. Teria sinal de repique altista fechando acima dos 3,27 mirando resistências em 3,78 ou 4,23.</t>
  </si>
  <si>
    <t>PINE4 está em clara tendência de baixa pelas médias de 21 e 200 dias e segue em movimento de baixa. Abaixo dos 9,78 pode buscar suportes 8,5 ou 7,22. Teria sinal de repique altista fechando acima dos 10,1 mirando resistências em 13,92 ou 16,47. O IFR sobrevendido alerta para recuperações se superar 10,1</t>
  </si>
  <si>
    <t>PLPL3 está em clara tendência de baixa pelas médias de 21 e 200 dias e segue em movimento de baixa. Abaixo dos 6,72 pode buscar suportes 6,42 ou 5,94. Teria sinal de repique altista fechando acima dos 6,96 mirando resistências em 7,97 ou 8,92.</t>
  </si>
  <si>
    <t>PSSA3 está em tendência de baixa pelas médias de 21 e 200 dias, mas começa a dar sinais de repiques de alta. Acima dos 47,7 teria sinal de repique altista mirando resistências nos 55,5 ou 61,43. Já uma perda dos 45,9 traria de volta o sinal de baixa projetando de 42,93 a 39,96. O IFR sobrevendido alerta para recuperações se superar 47,7</t>
  </si>
  <si>
    <t>Positivo Tec</t>
  </si>
  <si>
    <t>POSI3 está em clara tendência de baixa pelas médias de 21 e 200 dias e segue em movimento de baixa. Abaixo dos 3,18 pode buscar suportes 3 ou 2,83. Teria sinal de repique altista fechando acima dos 3,41 mirando resistências em 3,74 ou 4,08.</t>
  </si>
  <si>
    <t>PRNR3 está em clara tendência de baixa pelas médias de 21 e 200 dias e segue em movimento de baixa. Abaixo dos 15,95 pode buscar suportes 14,71 ou 13,47. Teria sinal de repique altista fechando acima dos 16,55 mirando resistências em 19,96 ou 22,43. O IFR sobrevendido alerta para recuperações se superar 16,55</t>
  </si>
  <si>
    <t>PFRM3</t>
  </si>
  <si>
    <t>PFRM3 está em tendência de baixa pela média de 200 dias, a parece ter completado movimento de repique de alta de curto prazo e pode estar retomando o movimento baixista. Abaixo dos 6,73 pode seguir em queda na direção dos suportes 6,11 ou 5,77. Teria sinal de repique altista fechando acima dos 7,21 mirando resistências em 7,88 ou 8,98.</t>
  </si>
  <si>
    <t>QUAL3 está em tendência de baixa pela média de 200 dias, a parece ter completado movimento de repique de alta de curto prazo e pode estar retomando o movimento baixista. Abaixo dos 1,56 pode seguir em queda na direção dos suportes 1,37 ou 1,25. Teria sinal de repique altista fechando acima dos 1,61 mirando resistências em 1,73 ou 1,95.</t>
  </si>
  <si>
    <t>LJQQ3 está em clara tendência de baixa pelas médias de 21 e 200 dias e segue em movimento de baixa. Abaixo dos 0,94 pode buscar suportes 0,81 ou 0,69. Teria sinal de repique altista fechando acima dos 1,09 mirando resistências em 1,34 ou 1,58.</t>
  </si>
  <si>
    <t>RADL3 está em clara tendência de baixa pelas médias de 21 e 200 dias e segue em movimento de baixa. Abaixo dos 16,93 pode buscar suportes 15,72 ou 14,51. Teria sinal de repique altista fechando acima dos 17,86 mirando resistências em 20,84 ou 23,25.</t>
  </si>
  <si>
    <t>RAIZ4 está em tendência de baixa pelas médias de 21 e 200 dias, mas começa a dar sinais de repiques de alta. Acima dos 0,23 teria sinal de repique altista mirando resistências nos 0,31 ou 0,37. Já uma perda dos 0,21 traria de volta o sinal de baixa projetando de 0,17 a 0,14.</t>
  </si>
  <si>
    <t>RAPT4 está em clara tendência de baixa pelas médias de 21 e 200 dias e segue em movimento de baixa. Abaixo dos 4,4 pode buscar suportes 4,14 ou 3,88. Teria sinal de repique altista fechando acima dos 4,68 mirando resistências em 5,24 ou 5,75.</t>
  </si>
  <si>
    <t>RCSL4 apesar de estar em tendência de baixa no longo prazo pela média de 200 dias, no curto prazo está com sinal de recuperação favorecendo repiques de alta. Acima dos 0,68 pode seguir repique altista na direção resistências nos 0,8 ou 1,01. Caso perca os 0,61 teria sinal de baixa projetando de 0,45 a 0,34. O padrão de volume favorece a alta.</t>
  </si>
  <si>
    <t>RDOR3 está em tendência de baixa pelas médias de 21 e 200 dias, mas começa a dar sinais de repiques de alta. Acima dos 34,12 teria sinal de repique altista mirando resistências nos 35,15 ou 36,92. Já uma perda dos 33,37 traria de volta o sinal de baixa projetando de 32,27 a 31,38.</t>
  </si>
  <si>
    <t>RIAA3 está em clara tendência de baixa pelas médias de 21 e 200 dias e segue em movimento de baixa. Abaixo dos 6,46 pode buscar suportes 5,91 ou 5,36. Teria sinal de repique altista fechando acima dos 6,72 mirando resistências em 8,23 ou 9,32. O IFR sobrevendido alerta para recuperações se superar 6,72</t>
  </si>
  <si>
    <t>RAIL3 apesar de estar em tendência de baixa no longo prazo pela média de 200 dias, no curto prazo está com sinal de recuperação favorecendo repiques de alta. Acima dos 14,69 pode seguir repique altista na direção resistências nos 15,8 ou 17,6. Caso perca os 13,58 teria sinal de baixa projetando de 12,89 a 12,33. O padrão de volume favorece a alta.</t>
  </si>
  <si>
    <t>SBSP3 está em clara tendência de baixa pelas médias de 21 e 200 dias e segue em movimento de baixa. Abaixo dos 23,17 pode buscar suportes 21,16 ou 19,15. Teria sinal de repique altista fechando acima dos 23,9 mirando resistências em 29,67 ou 33,68. O IFR sobrevendido alerta para recuperações se superar 23,9</t>
  </si>
  <si>
    <t>SAPR4 está em tendência de baixa pelas médias de 21 e 200 dias, mas começa a dar sinais de repiques de alta. Acima dos 6,46 teria sinal de repique altista mirando resistências nos 7,27 ou 7,94. Já uma perda dos 6,17 traria de volta o sinal de baixa projetando de 5,83 a 5,49.</t>
  </si>
  <si>
    <t>SAPR11 está em tendência de baixa pelas médias de 21 e 200 dias, mas começa a dar sinais de repiques de alta. Acima dos 33,25 teria sinal de repique altista mirando resistências nos 37,4 ou 41,27. Já uma perda dos 31,13 traria de volta o sinal de baixa projetando de 29,19 a 27,25.</t>
  </si>
  <si>
    <t>SANB3 apesar de estar em tendência de baixa no longo prazo pela média de 200 dias, no curto prazo está com sinal de recuperação favorecendo repiques de alta. Acima dos 14,49 pode seguir repique altista na direção resistências nos 15,24 ou 17,01. Caso perca os 14,11 teria sinal de baixa projetando de 12,36 a 11,47.</t>
  </si>
  <si>
    <t>SANB4 apesar de estar em tendência de baixa no longo prazo pela média de 200 dias, no curto prazo está com sinal de recuperação favorecendo repiques de alta. Acima dos 14,58 pode seguir repique altista na direção resistências nos 15,11 ou 16,5. Caso perca os 14,35 teria sinal de baixa projetando de 12,85 a 12,15.</t>
  </si>
  <si>
    <t>SANB11 apesar de estar em tendência de baixa no longo prazo pela média de 200 dias, no curto prazo está com sinal de recuperação favorecendo repiques de alta. Acima dos 29,11 pode seguir repique altista na direção resistências nos 30,33 ou 33,51. Caso perca os 28,67 teria sinal de baixa projetando de 25,18 a 23,58.</t>
  </si>
  <si>
    <t>SMTO3 está em tendência de alta pelas médias de 21 e 200 dias e vai mantendo sinal de força altista. Acima dos 18,11 pode buscar projeções nos 20,8 ou 25,16. Teria sinal de realização na perda dos 16,59 mirando os 13,75 ou 12,4. O padrão de volume favorece a alta. O IFR sobrecomprado alerta realizações se perder 16,59.</t>
  </si>
  <si>
    <t>SHUL4 está em clara tendência de baixa pelas médias de 21 e 200 dias e segue em movimento de baixa. Abaixo dos 4,17 pode buscar suportes 4,02 ou 3,88. Teria sinal de repique altista fechando acima dos 4,42 mirando resistências em 4,63 ou 4,91.</t>
  </si>
  <si>
    <t>SEER3 está em clara tendência de baixa pelas médias de 21 e 200 dias e segue em movimento de baixa. Abaixo dos 10,2 pode buscar suportes 9,45 ou 8,7. Teria sinal de repique altista fechando acima dos 10,73 mirando resistências em 12,62 ou 14,11. O IFR sobrevendido alerta para recuperações se superar 10,73</t>
  </si>
  <si>
    <t>CSNA3 está em tendência de baixa pelas médias de 21 e 200 dias, mas começa a dar sinais de repiques de alta. Acima dos 4,56 teria sinal de repique altista mirando resistências nos 5,87 ou 6,9. Já uma perda dos 4,19 traria de volta o sinal de baixa projetando de 3,67 a 3,15.</t>
  </si>
  <si>
    <t>SIMH3 está em clara tendência de baixa pelas médias de 21 e 200 dias e segue em movimento de baixa. Abaixo dos 5,59 pode buscar suportes 4,8 ou 4,02. Teria sinal de repique altista fechando acima dos 5,94 mirando resistências em 8,12 ou 9,68. O IFR sobrevendido alerta para recuperações se superar 5,94</t>
  </si>
  <si>
    <t>SLCE3 apesar de estar em tendência de baixa no longo prazo pela média de 200 dias, no curto prazo está com sinal de recuperação favorecendo repiques de alta. Acima dos 15,2 pode seguir repique altista na direção resistências nos 16,55 ou 18,75. Caso perca os 14,37 teria sinal de baixa projetando de 13 a 12,32. O padrão de volume favorece a alta. O IFR sobrecomprado alerta realizações se perder 14,37.</t>
  </si>
  <si>
    <t>SMFT3 está em clara tendência de baixa pelas médias de 21 e 200 dias e segue em movimento de baixa. Abaixo dos 16,45 pode buscar suportes 15,13 ou 13,81. Teria sinal de repique altista fechando acima dos 17,02 mirando resistências em 20,72 ou 23,35. O IFR sobrevendido alerta para recuperações se superar 17,02</t>
  </si>
  <si>
    <t>SPCX34 está em tendência de baixa pela média de 200 dias, a parece ter completado movimento de repique de alta de curto prazo e pode estar retomando o movimento baixista. Abaixo dos 45,16 pode seguir em queda na direção dos suportes 35,49 ou 30,43. Teria sinal de repique altista fechando acima dos 47,89 mirando resistências em 51,86 ou 61,97.</t>
  </si>
  <si>
    <t>STOC34 está em clara tendência de baixa pelas médias de 21 e 200 dias e segue em movimento de baixa. Abaixo dos 47,27 pode buscar suportes 43,81 ou 40,35. Teria sinal de repique altista fechando acima dos 49,36 mirando resistências em 58,46 ou 65,37. O IFR sobrevendido alerta para recuperações se superar 49,36</t>
  </si>
  <si>
    <t>M2ST34 apesar de estar em tendência de baixa no longo prazo pela média de 200 dias, no curto prazo está com sinal de recuperação favorecendo repiques de alta. Acima dos 8,47 pode seguir repique altista na direção resistências nos 9,68 ou 11,65. Caso perca os 8,04 teria sinal de baixa projetando de 6,5 a 5,89. O padrão de volume favorece a alta. O IFR sobrecomprado alerta realizações se perder 8,04.</t>
  </si>
  <si>
    <t>SUZB3 apesar de estar em tendência de baixa no longo prazo pela média de 200 dias, no curto prazo está com sinal de recuperação favorecendo repiques de alta. Acima dos 44,66 pode seguir repique altista na direção resistências nos 47,49 ou 52,07. Caso perca os 42,71 teria sinal de baixa projetando de 40,08 a 38,66. O padrão de volume favorece a alta.</t>
  </si>
  <si>
    <t>SYNE3 está em clara tendência de baixa pelas médias de 21 e 200 dias e segue em movimento de baixa. Abaixo dos 3,51 pode buscar suportes 3,32 ou 3,06. Teria sinal de repique altista fechando acima dos 3,62 mirando resistências em 4,13 ou 4,63. O IFR sobrevendido alerta para recuperações se superar 3,62</t>
  </si>
  <si>
    <t>TAEE3 está em tendência de baixa pelas médias de 21 e 200 dias, mas começa a dar sinais de repiques de alta. Acima dos 12,39 teria sinal de repique altista mirando resistências nos 13,52 ou 14,38. Já uma perda dos 12,12 traria de volta o sinal de baixa projetando de 11,68 a 11,25.</t>
  </si>
  <si>
    <t>TAEE4 está em tendência de baixa pelas médias de 21 e 200 dias, mas começa a dar sinais de repiques de alta. Acima dos 12,67 teria sinal de repique altista mirando resistências nos 13,81 ou 14,73. Já uma perda dos 12,31 traria de volta o sinal de baixa projetando de 11,84 a 11,38.</t>
  </si>
  <si>
    <t>TAEE11 está em tendência de baixa pelas médias de 21 e 200 dias, mas começa a dar sinais de repiques de alta. Acima dos 37,68 teria sinal de repique altista mirando resistências nos 41,14 ou 43,89. Já uma perda dos 36,69 traria de volta o sinal de baixa projetando de 35,31 a 33,93.</t>
  </si>
  <si>
    <t>TSMC34 está em tendência de alta pelas médias de 21 e 200 dias e vai mantendo sinal de força altista. Acima dos 271,67 pode buscar projeções nos 282,56 ou 308,86. Teria sinal de realização na perda dos 264,96 mirando os 239,99 ou 226,83.</t>
  </si>
  <si>
    <t>TASA4 está em tendência de alta pelas médias de 21 e 200 dias e vai mantendo sinal de força altista. Acima dos 5,32 pode buscar projeções nos 5,82 ou 6,64. Teria sinal de realização na perda dos 5,05 mirando os 4,5 ou 4,24. O padrão de volume favorece a alta.</t>
  </si>
  <si>
    <t>TGMA3 está em tendência de alta pelas médias de 21 e 200 dias, mas começa a dar sinal de possível realização. Abaixo dos 33,62 poderia realizar na direção dos suportes 28,43 ou 26,42. Caso supere os 34,91 retomaria sinal de alta com projeções nos 38,91 ou 45,39.</t>
  </si>
  <si>
    <t>VIVT3 está em clara tendência de baixa pelas médias de 21 e 200 dias e segue em movimento de baixa. Abaixo dos 29,11 pode buscar suportes 26,82 ou 24,54. Teria sinal de repique altista fechando acima dos 29,7 mirando resistências em 36,5 ou 41,06. O IFR sobrevendido alerta para recuperações se superar 29,7</t>
  </si>
  <si>
    <t>TEND3 apesar de estar em tendência de alta no longo prazo pela média de 200 dias, no curto prazo está em realização. Abaixo dos 30,67 pode seguir em baixa no curto prazo mirando suportes em 27,87 ou 25,76. Teria sinal de retomada altista fechando acima dos 31,91 mirando resistências em 34,68 ou 38,88.</t>
  </si>
  <si>
    <t>TSLA34 está em tendência de baixa pela média de 200 dias, a parece ter completado movimento de repique de alta de curto prazo e pode estar retomando o movimento baixista. Abaixo dos 55,05 pode seguir em queda na direção dos suportes 47,33 ou 44,23. Teria sinal de repique altista fechando acima dos 57,35 mirando resistências em 63,54 ou 73,56.</t>
  </si>
  <si>
    <t>GSGI34 apesar de estar em tendência de alta no longo prazo pela média de 200 dias, no curto prazo está em realização. Abaixo dos 172,86 pode seguir em baixa no curto prazo mirando suportes em 166,51 ou 160,82. Teria sinal de retomada altista fechando acima dos 177,35 mirando resistências em 184,91 ou 196,28.</t>
  </si>
  <si>
    <t>TIMS3 está em clara tendência de baixa pelas médias de 21 e 200 dias e segue em movimento de baixa. Abaixo dos 17,85 pode buscar suportes 16,35 ou 14,85. Teria sinal de repique altista fechando acima dos 18,6 mirando resistências em 22,69 ou 25,68.</t>
  </si>
  <si>
    <t>TOTS3 está em tendência de baixa pela média de 200 dias, a parece ter completado movimento de repique de alta de curto prazo e pode estar retomando o movimento baixista. Abaixo dos 30,63 pode seguir em queda na direção dos suportes 26,76 ou 24,86. Teria sinal de repique altista fechando acima dos 32,88 mirando resistências em 36,66 ou 42,78.</t>
  </si>
  <si>
    <t>TFCO4 está em clara tendência de baixa pelas médias de 21 e 200 dias e segue em movimento de baixa. Abaixo dos 12,64 pode buscar suportes 11,84 ou 11,05. Teria sinal de repique altista fechando acima dos 13 mirando resistências em 15,2 ou 16,78. O IFR sobrevendido alerta para recuperações se superar 13</t>
  </si>
  <si>
    <t>TRIS3 apesar de estar em tendência de baixa no longo prazo pela média de 200 dias, no curto prazo está com sinal de recuperação favorecendo repiques de alta. Acima dos 4,58 pode seguir repique altista na direção resistências nos 4,95 ou 5,55. Caso perca os 4,46 teria sinal de baixa projetando de 3,98 a 3,79. O padrão de volume favorece a alta.</t>
  </si>
  <si>
    <t>TUPY3 apesar de estar em tendência de alta no longo prazo pela média de 200 dias, no curto prazo está em realização. Abaixo dos 13,53 pode seguir em baixa no curto prazo mirando suportes em 12,72 ou 11,92. Teria sinal de retomada altista fechando acima dos 14,54 mirando resistências em 16,12 ou 17,72.</t>
  </si>
  <si>
    <t>UGPA3 está em tendência de alta pelas médias de 21 e 200 dias e vai mantendo sinal de força altista. Acima dos 34,64 pode buscar projeções nos 37,34 ou 41,71. Teria sinal de realização na perda dos 33,8 mirando os 30,27 ou 28,91. O padrão de volume favorece a alta.</t>
  </si>
  <si>
    <t>FIQE3 está em clara tendência de baixa pelas médias de 21 e 200 dias e segue em movimento de baixa. Abaixo dos 4,26 pode buscar suportes 3,83 ou 3,41. Teria sinal de repique altista fechando acima dos 4,51 mirando resistências em 5,63 ou 6,47. O IFR sobrevendido alerta para recuperações se superar 4,51</t>
  </si>
  <si>
    <t>UNIP6 está em tendência de baixa pelas médias de 21 e 200 dias, mas começa a dar sinais de repiques de alta. Acima dos 58,21 teria sinal de repique altista mirando resistências nos 64,79 ou 69,7. Já uma perda dos 56,84 traria de volta o sinal de baixa projetando de 54,38 a 51,92.</t>
  </si>
  <si>
    <t>USIM3 está em clara tendência de baixa pelas médias de 21 e 200 dias e segue em movimento de baixa. Abaixo dos 5,31 pode buscar suportes 4,53 ou 3,75. Teria sinal de repique altista fechando acima dos 5,5 mirando resistências em 7,82 ou 9,37. O IFR sobrevendido alerta para recuperações se superar 5,5</t>
  </si>
  <si>
    <t>USIM5 está em clara tendência de baixa pelas médias de 21 e 200 dias e segue em movimento de baixa. Abaixo dos 6,02 pode buscar suportes 5,16 ou 4,3. Teria sinal de repique altista fechando acima dos 6,22 mirando resistências em 8,8 ou 10,51. O IFR sobrevendido alerta para recuperações se superar 6,22</t>
  </si>
  <si>
    <t>VALE3 apesar de estar em tendência de baixa no longo prazo pela média de 200 dias, no curto prazo está com sinal de recuperação favorecendo repiques de alta. Acima dos 74,96 pode seguir repique altista na direção resistências nos 77,59 ou 81,86. Caso perca os 70,69 teria sinal de baixa projetando de 69,37 a 68,05. O padrão de volume favorece a alta.</t>
  </si>
  <si>
    <t>VLID3 está em clara tendência de baixa pelas médias de 21 e 200 dias e segue em movimento de baixa. Abaixo dos 17,02 pode buscar suportes 16,06 ou 15,23. Teria sinal de repique altista fechando acima dos 17,61 mirando resistências em 18,74 ou 20,39.</t>
  </si>
  <si>
    <t>VAMO3 está em clara tendência de baixa pelas médias de 21 e 200 dias e segue em movimento de baixa. Abaixo dos 2,46 pode buscar suportes 2,15 ou 1,84. Teria sinal de repique altista fechando acima dos 2,71 mirando resistências em 3,45 ou 4,06. O IFR sobrevendido alerta para recuperações se superar 2,71</t>
  </si>
  <si>
    <t>VBBR3 apesar de estar em tendência de alta no longo prazo pela média de 200 dias, no curto prazo está em realização. Abaixo dos 34,02 pode seguir em baixa no curto prazo mirando suportes em 32,73 ou 31,52. Teria sinal de retomada altista fechando acima dos 36,63 mirando resistências em 39,04 ou 42,94.</t>
  </si>
  <si>
    <t>VISA34 está em tendência de alta pelas médias de 21 e 200 dias, mas começa a dar sinal de possível realização. Abaixo dos 94,05 poderia realizar na direção dos suportes 88,46 ou 85,97. Caso supere os 96,49 retomaria sinal de alta com projeções nos 101,45 ou 109,48.</t>
  </si>
  <si>
    <t>VTRU3 está em tendência de baixa pela média de 200 dias, a parece ter completado movimento de repique de alta de curto prazo e pode estar retomando o movimento baixista. Abaixo dos 12,48 pode seguir em queda na direção dos suportes 11,81 ou 11,31. Teria sinal de repique altista fechando acima dos 13,41 mirando resistências em 14,39 ou 15,99.</t>
  </si>
  <si>
    <t>VIVA3 está em tendência de baixa pelas médias de 21 e 200 dias, mas começa a dar sinais de repiques de alta. Acima dos 21,66 teria sinal de repique altista mirando resistências nos 23,37 ou 25,32. Já uma perda dos 20,2 traria de volta o sinal de baixa projetando de 19,22 a 18,24.</t>
  </si>
  <si>
    <t>VULC3 está em clara tendência de baixa pelas médias de 21 e 200 dias e segue em movimento de baixa. Abaixo dos 13,16 pode buscar suportes 12,74 ou 12,33. Teria sinal de repique altista fechando acima dos 13,7 mirando resistências em 14,5 ou 15,32.</t>
  </si>
  <si>
    <t>WALM34 está em clara tendência de baixa pelas médias de 21 e 200 dias e segue em movimento de baixa. Abaixo dos 33,4 pode buscar suportes 32 ou 30,6. Teria sinal de repique altista fechando acima dos 34,49 mirando resistências em 37,92 ou 40,71.</t>
  </si>
  <si>
    <t>DISB34 está em tendência de alta pelas médias de 21 e 200 dias e vai mantendo sinal de força altista. Acima dos 37,61 pode buscar projeções nos 41,47 ou 47,73. Teria sinal de realização na perda dos 36,59 mirando os 31,35 ou 29,41.</t>
  </si>
  <si>
    <t>WEGE3 está em tendência de alta pelas médias de 21 e 200 dias, mas começa a dar sinal de possível realização. Abaixo dos 47,75 poderia realizar na direção dos suportes 44,68 ou 43,04. Caso supere os 49,96 retomaria sinal de alta com projeções nos 53,22 ou 58,5.</t>
  </si>
  <si>
    <t>W1DC34 está em tendência de alta no longo prazo, teve uma correção no curto prazo, mas pode estar retomando sinal de altas. Acima dos 2470,13 pode buscar 2922,55 ou 3431,79. Abaixo dos 2368,9 retomaria sinal de realização mirando suportes em 2098,53 ou 1843,9.</t>
  </si>
  <si>
    <t>WIZC3 está em tendência de baixa pelas médias de 21 e 200 dias, mas começa a dar sinais de repiques de alta. Acima dos 7,59 teria sinal de repique altista mirando resistências nos 8,49 ou 9,18. Já uma perda dos 7,37 traria de volta o sinal de baixa projetando de 7,02 a 6,67.</t>
  </si>
  <si>
    <t>YDUQ3 está em tendência de baixa pelas médias de 21 e 200 dias, mas começa a dar sinais de repiques de alta. Acima dos 7,52 teria sinal de repique altista mirando resistências nos 8,53 ou 9,46. Já uma perda dos 7,02 traria de volta o sinal de baixa projetando de 6,55 a 6,08.</t>
  </si>
  <si>
    <t>DOLA11 está em tendência de alta pelas médias de 21 e 200 dias, mas começa a dar sinal de possível realização. Abaixo dos 10,26 poderia realizar na direção dos suportes 9,96 ou 9,77. Caso supere os 10,3 retomaria sinal de alta com projeções nos 10,57 ou 10,94.</t>
  </si>
  <si>
    <t>AUVP11 está em clara tendência de baixa pelas médias de 21 e 200 dias e segue em movimento de baixa. Abaixo dos 114,3 pode buscar suportes 110,51 ou 106,73. Teria sinal de repique altista fechando acima dos 117,17 mirando resistências em 126,54 ou 134,1.</t>
  </si>
  <si>
    <t>BOVB11 está em tendência de baixa pelas médias de 21 e 200 dias, mas começa a dar sinais de repiques de alta. Acima dos 173,76 teria sinal de repique altista mirando resistências nos 184,99 ou 194,9. Já uma perda dos 168,95 traria de volta o sinal de baixa projetando de 163,99 a 159,03.</t>
  </si>
  <si>
    <t>COIN11 apesar de estar em tendência de baixa no longo prazo pela média de 200 dias, no curto prazo está com sinal de recuperação favorecendo repiques de alta. Acima dos 42,01 pode seguir repique altista na direção resistências nos 45,33 ou 50,71. Caso perca os 41,17 teria sinal de baixa projetando de 36,63 a 34,96. O padrão de volume favorece a alta. O IFR sobrecomprado alerta realizações se perder 41,17.</t>
  </si>
  <si>
    <t>SPYI11 está em tendência de alta pelas médias de 21 e 200 dias, mas começa a dar sinal de possível realização. Abaixo dos 109,15 poderia realizar na direção dos suportes 103,09 ou 100,5. Caso supere os 110,41 retomaria sinal de alta com projeções nos 111,44 ou 116,6.</t>
  </si>
  <si>
    <t>BCPX39 está em tendência de alta pelas médias de 21 e 200 dias e vai mantendo sinal de força altista. Acima dos 46,6 pode buscar projeções nos 51,64 ou 59,81. Teria sinal de realização na perda dos 45,1 mirando os 38,43 ou 35,9.</t>
  </si>
  <si>
    <t>BSIL39 está em tendência de alta pelas médias de 21 e 200 dias e vai mantendo sinal de força altista. Acima dos 51,3 pode buscar projeções nos 60,44 ou 75,23. Teria sinal de realização na perda dos 49,31 mirando os 36,51 ou 31,93. O padrão de volume favorece a alta. O IFR sobrecomprado alerta realizações se perder 49,31.</t>
  </si>
  <si>
    <t>BITH11 apesar de estar em tendência de baixa no longo prazo pela média de 200 dias, no curto prazo está com sinal de recuperação favorecendo repiques de alta. Acima dos 84,93 pode seguir repique altista na direção resistências nos 93,48 ou 107,33. Caso perca os 83 teria sinal de baixa projetando de 71,08 a 66,8. O padrão de volume favorece a alta. O IFR sobrecomprado alerta realizações se perder 83.</t>
  </si>
  <si>
    <t>ETHE11 apesar de estar em tendência de baixa no longo prazo pela média de 200 dias, no curto prazo está com sinal de recuperação favorecendo repiques de alta. Acima dos 35,21 pode seguir repique altista na direção resistências nos 40,37 ou 48,72. Caso perca os 33,8 teria sinal de baixa projetando de 26,86 a 24,27. O padrão de volume favorece a alta. O IFR sobrecomprado alerta realizações se perder 33,8.</t>
  </si>
  <si>
    <t>HASH11 apesar de estar em tendência de baixa no longo prazo pela média de 200 dias, no curto prazo está com sinal de recuperação favorecendo repiques de alta. Acima dos 49,46 pode seguir repique altista na direção resistências nos 54,68 ou 63,14. Caso perca os 48 teria sinal de baixa projetando de 41 a 38,38. O padrão de volume favorece a alta. O IFR sobrecomprado alerta realizações se perder 48.</t>
  </si>
  <si>
    <t>CHIP11 está em tendência de alta pelas médias de 21 e 200 dias e vai mantendo sinal de força altista. Acima dos 36,1 pode buscar projeções nos 38,33 ou 42,42. Teria sinal de realização na perda dos 35,4 mirando os 31,71 ou 29,66.</t>
  </si>
  <si>
    <t>WRLD11 está em tendência de alta pelas médias de 21 e 200 dias, mas começa a dar sinal de possível realização. Abaixo dos 150,11 poderia realizar na direção dos suportes 140,64 ou 136,5. Caso supere os 150,98 retomaria sinal de alta com projeções nos 154,02 ou 162,28.</t>
  </si>
  <si>
    <t>Investobter</t>
  </si>
  <si>
    <t>BTER11</t>
  </si>
  <si>
    <t>BTER11 está em clara tendência de baixa pelas médias de 21 e 200 dias e segue em movimento de baixa. Abaixo dos 18,76 pode buscar suportes 17,91 ou 17,06. Teria sinal de repique altista fechando acima dos 19,14 mirando resistências em 21,5 ou 23,19. O IFR sobrevendido alerta para recuperações se superar 19,14</t>
  </si>
  <si>
    <t>VWRA11 está em tendência de alta pelas médias de 21 e 200 dias, mas começa a dar sinal de possível realização. Abaixo dos 114,8 poderia realizar na direção dos suportes 107,81 ou 104,68. Caso supere os 116,04 retomaria sinal de alta com projeções nos 117,91 ou 124,15.</t>
  </si>
  <si>
    <t>BOVA11 está em clara tendência de baixa pelas médias de 21 e 200 dias e segue em movimento de baixa. Abaixo dos 162,07 pode buscar suportes 157,22 ou 152,37. Teria sinal de repique altista fechando acima dos 166,99 mirando resistências em 177,75 ou 187,44.</t>
  </si>
  <si>
    <t>EWBZ11 está em clara tendência de baixa pelas médias de 21 e 200 dias e segue em movimento de baixa. Abaixo dos 117,53 pode buscar suportes 113,82 ou 110,12. Teria sinal de repique altista fechando acima dos 119,64 mirando resistências em 129,51 ou 136,91. O IFR sobrevendido alerta para recuperações se superar 119,64</t>
  </si>
  <si>
    <t>iShares MSCI Acwi (All Country World Index)</t>
  </si>
  <si>
    <t>BACW39</t>
  </si>
  <si>
    <t>BACW39 está em tendência de alta pelas médias de 21 e 200 dias, mas começa a dar sinal de possível realização. Abaixo dos 83,14 poderia realizar na direção dos suportes 78,14 ou 76,01. Caso supere os 83,49 retomaria sinal de alta com projeções nos 85,03 ou 89,28.</t>
  </si>
  <si>
    <t>iShares MSCI Emerging Markets Index</t>
  </si>
  <si>
    <t>BEEM39</t>
  </si>
  <si>
    <t>BEEM39 está em tendência de alta pelas médias de 21 e 200 dias e vai mantendo sinal de força altista. Acima dos 57,58 pode buscar projeções nos 58,77 ou 63,17. Teria sinal de realização na perda dos 56,75 mirando os 51,65 ou 49,44. O padrão de volume favorece a alta.</t>
  </si>
  <si>
    <t>iShares MSCI Japan Index</t>
  </si>
  <si>
    <t>BEWJ39</t>
  </si>
  <si>
    <t>BEWJ39 está em tendência de alta pelas médias de 21 e 200 dias, mas começa a dar sinal de possível realização. Abaixo dos 61,12 poderia realizar na direção dos suportes 57,09 ou 54,78. Caso supere os 61,57 retomaria sinal de alta com projeções nos 64,56 ou 69,17.</t>
  </si>
  <si>
    <t>IVVB11 está em tendência de alta pelas médias de 21 e 200 dias, mas começa a dar sinal de possível realização. Abaixo dos 448 poderia realizar na direção dos suportes 421,34 ou 408,93. Caso supere os 451,43 retomaria sinal de alta com projeções nos 461,49 ou 486,3.</t>
  </si>
  <si>
    <t>BSLV39 apesar de estar em tendência de baixa no longo prazo pela média de 200 dias, no curto prazo está com sinal de recuperação favorecendo repiques de alta. Acima dos 107,5 pode seguir repique altista na direção resistências nos 120,57 ou 141,72. Caso perca os 103,81 teria sinal de baixa projetando de 86,35 a 79,81. O padrão de volume favorece a alta.</t>
  </si>
  <si>
    <t>SMAL11 está em clara tendência de baixa pelas médias de 21 e 200 dias e segue em movimento de baixa. Abaixo dos 98,46 pode buscar suportes 94,83 ou 91,2. Teria sinal de repique altista fechando acima dos 100,64 mirando resistências em 110,2 ou 117,45. O IFR sobrevendido alerta para recuperações se superar 100,64</t>
  </si>
  <si>
    <t>BOVV11 está em clara tendência de baixa pelas médias de 21 e 200 dias e segue em movimento de baixa. Abaixo dos 170,12 pode buscar suportes 165,12 ou 160,13. Teria sinal de repique altista fechando acima dos 174,99 mirando resistências em 186,27 ou 196,25.</t>
  </si>
  <si>
    <t>DIVO11 está em clara tendência de baixa pelas médias de 21 e 200 dias e segue em movimento de baixa. Abaixo dos 118,28 pode buscar suportes 114,21 ou 110,14. Teria sinal de repique altista fechando acima dos 121,25 mirando resistências em 131,44 ou 139,57.</t>
  </si>
  <si>
    <t>It Now Ifnc Fundo de Indice</t>
  </si>
  <si>
    <t>FIND11</t>
  </si>
  <si>
    <t>FIND11 está em clara tendência de baixa pelas médias de 21 e 200 dias e segue em movimento de baixa. Abaixo dos 161,06 pode buscar suportes 153,46 ou 145,86. Teria sinal de repique altista fechando acima dos 163,34 mirando resistências em 185,65 ou 200,84. O IFR sobrevendido alerta para recuperações se superar 163,34</t>
  </si>
  <si>
    <t>SPXR11 está em tendência de alta pelas médias de 21 e 200 dias, mas começa a dar sinal de possível realização. Abaixo dos 74,76 poderia realizar na direção dos suportes 71,16 ou 69,29. Caso supere os 76,1 retomaria sinal de alta com projeções nos 77,2 ou 80,93.</t>
  </si>
  <si>
    <t>SPXI11 está em tendência de alta pelas médias de 21 e 200 dias, mas começa a dar sinal de possível realização. Abaixo dos 54,5 poderia realizar na direção dos suportes 51,2 ou 49,69. Caso supere os 54,94 retomaria sinal de alta com projeções nos 56,08 ou 59,09.</t>
  </si>
  <si>
    <t>TECK11 está em tendência de alta pelas médias de 21 e 200 dias, mas começa a dar sinal de possível realização. Abaixo dos 122,35 poderia realizar na direção dos suportes 108,97 ou 103,14. Caso supere os 123,89 retomaria sinal de alta com projeções nos 127,83 ou 139,48.</t>
  </si>
  <si>
    <t>IBOB11 está em tendência de baixa pelas médias de 21 e 200 dias, mas começa a dar sinais de repiques de alta. Acima dos 139,92 teria sinal de repique altista mirando resistências nos 148,47 ou 156,08. Já uma perda dos 136,15 traria de volta o sinal de baixa projetando de 132,34 a 128,53.</t>
  </si>
  <si>
    <t>QBTC11 apesar de estar em tendência de baixa no longo prazo pela média de 200 dias, no curto prazo está com sinal de recuperação favorecendo repiques de alta. Acima dos 22,78 pode seguir repique altista na direção resistências nos 25,02 ou 28,65. Caso perca os 22,14 teria sinal de baixa projetando de 19,15 a 18,02. O padrão de volume favorece a alta. O IFR sobrecomprado alerta realizações se perder 22,14.</t>
  </si>
  <si>
    <t>BOVX11 está em clara tendência de baixa pelas médias de 21 e 200 dias e segue em movimento de baixa. Abaixo dos 16,92 pode buscar suportes 16,41 ou 15,91. Teria sinal de repique altista fechando acima dos 17,43 mirando resistências em 18,55 ou 19,55.</t>
  </si>
  <si>
    <t>NASD11 está em tendência de alta pelas médias de 21 e 200 dias, mas começa a dar sinal de possível realização. Abaixo dos 20,96 poderia realizar na direção dos suportes 19,4 ou 18,59. Caso supere os 21,22 retomaria sinal de alta com projeções nos 21,99 ou 23,59.</t>
  </si>
  <si>
    <t>GOLD11 está em tendência de alta pelas médias de 21 e 200 dias e vai mantendo sinal de força altista. Acima dos 24,47 pode buscar projeções nos 26,49 ou 29,77. Teria sinal de realização na perda dos 24,08 mirando os 21,19 ou 20,17. O IFR sobrecomprado alerta realizações se perder 24,08.</t>
  </si>
  <si>
    <t>GOLX11 apesar de estar em tendência de baixa no longo prazo pela média de 200 dias, no curto prazo está com sinal de recuperação favorecendo repiques de alta. Acima dos 53,73 pode seguir repique altista na direção resistências nos 57,88 ou 64,61. Caso perca os 53,14 teria sinal de baixa projetando de 47 a 44,92. O padrão de volume favorece a alta. O IFR sobrecomprado alerta realizações se perder 53,14.</t>
  </si>
  <si>
    <t>Trend SP Brl</t>
  </si>
  <si>
    <t>SPXH11</t>
  </si>
  <si>
    <t>SPXH11 está em tendência de baixa pela média de 200 dias, a parece ter completado movimento de repique de alta de curto prazo e pode estar retomando o movimento baixista. Abaixo dos 58,35 pode seguir em queda na direção dos suportes 55,12 ou 48,99. Teria sinal de repique altista fechando acima dos 58,78 mirando resistências em 74,94 ou 87,18.</t>
  </si>
  <si>
    <t>UTEC11 está em tendência de alta pelas médias de 21 e 200 dias, mas começa a dar sinal de possível realização. Abaixo dos 29,08 poderia realizar na direção dos suportes 26,08 ou 24,68. Caso supere os 29,35 retomaria sinal de alta com projeções nos 30,59 ou 33,37.</t>
  </si>
  <si>
    <t>GDXB39 está em tendência de alta pelas médias de 21 e 200 dias e vai mantendo sinal de força altista. Acima dos 172,92 pode buscar projeções nos 203,16 ou 252,1. Teria sinal de realização na perda dos 166,13 mirando os 123,98 ou 108,85. O IFR sobrecomprado alerta realizações se perder 166,13.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</si>
</sst>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3" zoomScaleNormal="100" workbookViewId="0">
      <selection activeCell="C17" sqref="C17:R29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86</v>
      </c>
      <c r="X3" s="50">
        <f>X7-X10</f>
        <v>144</v>
      </c>
      <c r="Y3" s="51">
        <f>W3/(X3+W3)</f>
        <v>0.37391304347826088</v>
      </c>
      <c r="Z3" s="35" t="s">
        <v>11</v>
      </c>
    </row>
    <row r="4" spans="2:28" ht="15" customHeight="1" x14ac:dyDescent="0.25">
      <c r="B4" s="3"/>
      <c r="C4" s="26"/>
      <c r="D4" s="27"/>
      <c r="E4" s="27"/>
      <c r="F4" s="27"/>
      <c r="G4" s="27"/>
      <c r="H4" s="27"/>
      <c r="I4" s="27"/>
      <c r="J4" s="27"/>
      <c r="K4" s="27"/>
      <c r="L4" s="27"/>
      <c r="M4" s="27"/>
      <c r="N4" s="27"/>
      <c r="O4" s="28"/>
      <c r="P4" s="53"/>
      <c r="Q4" s="27"/>
      <c r="R4" s="29"/>
      <c r="S4" s="20"/>
      <c r="Y4" s="52">
        <f>U10</f>
        <v>0.59523809523809523</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111</v>
      </c>
      <c r="X7" s="33">
        <f>COUNTIF($Q$17:$Q$352,"Baixa")</f>
        <v>161</v>
      </c>
      <c r="Y7" s="33"/>
      <c r="Z7" s="33">
        <f>W7+X7</f>
        <v>272</v>
      </c>
    </row>
    <row r="8" spans="2:28" ht="15" customHeight="1" x14ac:dyDescent="0.25">
      <c r="B8" s="3"/>
      <c r="C8" s="26"/>
      <c r="D8" s="27"/>
      <c r="E8" s="27"/>
      <c r="F8" s="27"/>
      <c r="G8" s="27"/>
      <c r="H8" s="27"/>
      <c r="I8" s="27"/>
      <c r="J8" s="27"/>
      <c r="K8" s="27"/>
      <c r="L8" s="27"/>
      <c r="M8" s="27"/>
      <c r="N8" s="27"/>
      <c r="O8" s="28"/>
      <c r="P8" s="53"/>
      <c r="Q8" s="27"/>
      <c r="R8" s="29"/>
      <c r="S8" s="20"/>
      <c r="W8" s="34">
        <f>W7/Z7</f>
        <v>0.40808823529411764</v>
      </c>
      <c r="X8" s="34">
        <f>X7/Z7</f>
        <v>0.59191176470588236</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42</v>
      </c>
      <c r="V9" s="49" t="s">
        <v>14</v>
      </c>
      <c r="W9" s="45">
        <f>SUMIF(D17:D352,"=*34*",E17:E352)/U9</f>
        <v>5.7142857142857144</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0.59523809523809523</v>
      </c>
      <c r="V10" s="44" t="s">
        <v>9</v>
      </c>
      <c r="W10" s="47">
        <f>COUNTIFS(D17:D352,"=*34*",Q17:Q352,"Alta")</f>
        <v>25</v>
      </c>
      <c r="X10" s="48">
        <f>U9-W10</f>
        <v>17</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46255</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e vai mantendo sinal de força altista. Acima dos 18,45 pode buscar projeções nos 20,74 ou 24,46. Teria sinal de realização na perda dos 17,23 mirando os 14,73 ou 13,58. O padrão de volume favorece a alta. O IFR sobrecomprado alerta realizações se perder 17,23.</v>
      </c>
    </row>
    <row r="17" spans="2:260" s="12" customFormat="1" ht="65.099999999999994" customHeight="1" x14ac:dyDescent="0.25">
      <c r="B17" s="3"/>
      <c r="C17" s="9" t="s">
        <v>24</v>
      </c>
      <c r="D17" s="16" t="s">
        <v>25</v>
      </c>
      <c r="E17" s="16">
        <v>2</v>
      </c>
      <c r="F17" s="15">
        <v>10.57</v>
      </c>
      <c r="G17" s="15">
        <v>8.14</v>
      </c>
      <c r="H17" s="15">
        <v>5.72</v>
      </c>
      <c r="I17" s="14"/>
      <c r="J17" s="15">
        <v>11.02</v>
      </c>
      <c r="K17" s="15">
        <v>15.86</v>
      </c>
      <c r="L17" s="15">
        <v>23.7</v>
      </c>
      <c r="M17" s="54"/>
      <c r="N17" s="15">
        <v>38.576137932999998</v>
      </c>
      <c r="O17" s="15">
        <v>32.438259086999999</v>
      </c>
      <c r="P17" s="15" t="s">
        <v>26</v>
      </c>
      <c r="Q17" s="16" t="s">
        <v>26</v>
      </c>
      <c r="R17" s="37" t="s">
        <v>538</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2</v>
      </c>
      <c r="F18" s="14">
        <v>22.11</v>
      </c>
      <c r="G18" s="14">
        <v>20.98</v>
      </c>
      <c r="H18" s="14">
        <v>19.86</v>
      </c>
      <c r="I18" s="14"/>
      <c r="J18" s="14">
        <v>22.35</v>
      </c>
      <c r="K18" s="14">
        <v>24.59</v>
      </c>
      <c r="L18" s="14">
        <v>28.23</v>
      </c>
      <c r="M18" s="54"/>
      <c r="N18" s="14">
        <v>26.197627912000002</v>
      </c>
      <c r="O18" s="31">
        <v>9.9921885651999993</v>
      </c>
      <c r="P18" s="31" t="s">
        <v>26</v>
      </c>
      <c r="Q18" s="17" t="s">
        <v>26</v>
      </c>
      <c r="R18" s="38" t="s">
        <v>539</v>
      </c>
      <c r="S18" s="10"/>
      <c r="T18" s="11"/>
      <c r="U18" s="11"/>
      <c r="V18" s="11"/>
      <c r="W18" s="36">
        <f>SUM(E17:E352)/X18</f>
        <v>3.7065217391304346</v>
      </c>
      <c r="X18" s="11">
        <f>COUNT(E17:E352)</f>
        <v>276</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462</v>
      </c>
      <c r="D19" s="16" t="s">
        <v>30</v>
      </c>
      <c r="E19" s="16">
        <v>5</v>
      </c>
      <c r="F19" s="15">
        <v>298.86</v>
      </c>
      <c r="G19" s="15">
        <v>234.53</v>
      </c>
      <c r="H19" s="15">
        <v>170.21</v>
      </c>
      <c r="I19" s="14"/>
      <c r="J19" s="15">
        <v>309.88</v>
      </c>
      <c r="K19" s="15">
        <v>438.52</v>
      </c>
      <c r="L19" s="15">
        <v>646.67999999999995</v>
      </c>
      <c r="M19" s="54"/>
      <c r="N19" s="15">
        <v>44.621259979000001</v>
      </c>
      <c r="O19" s="15">
        <v>25.646336004000002</v>
      </c>
      <c r="P19" s="15" t="s">
        <v>29</v>
      </c>
      <c r="Q19" s="16" t="s">
        <v>26</v>
      </c>
      <c r="R19" s="37" t="s">
        <v>540</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7</v>
      </c>
      <c r="F20" s="14">
        <v>22.4</v>
      </c>
      <c r="G20" s="14">
        <v>19.600000000000001</v>
      </c>
      <c r="H20" s="14">
        <v>16.8</v>
      </c>
      <c r="I20" s="14"/>
      <c r="J20" s="14">
        <v>26.05</v>
      </c>
      <c r="K20" s="14">
        <v>31.64</v>
      </c>
      <c r="L20" s="14">
        <v>40.700000000000003</v>
      </c>
      <c r="M20" s="54"/>
      <c r="N20" s="14">
        <v>67.316866352000005</v>
      </c>
      <c r="O20" s="31">
        <v>8.8833977570000009</v>
      </c>
      <c r="P20" s="31" t="s">
        <v>26</v>
      </c>
      <c r="Q20" s="17" t="s">
        <v>29</v>
      </c>
      <c r="R20" s="38" t="s">
        <v>541</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483</v>
      </c>
      <c r="D21" s="16" t="s">
        <v>484</v>
      </c>
      <c r="E21" s="16">
        <v>4</v>
      </c>
      <c r="F21" s="15">
        <v>4.92</v>
      </c>
      <c r="G21" s="15">
        <v>4.1500000000000004</v>
      </c>
      <c r="H21" s="15">
        <v>3.38</v>
      </c>
      <c r="I21" s="14"/>
      <c r="J21" s="15">
        <v>6.9</v>
      </c>
      <c r="K21" s="15">
        <v>8.43</v>
      </c>
      <c r="L21" s="15">
        <v>10.91</v>
      </c>
      <c r="M21" s="54"/>
      <c r="N21" s="15">
        <v>58.866054906000002</v>
      </c>
      <c r="O21" s="15">
        <v>1.7591254348000001</v>
      </c>
      <c r="P21" s="15" t="s">
        <v>26</v>
      </c>
      <c r="Q21" s="16" t="s">
        <v>29</v>
      </c>
      <c r="R21" s="37" t="s">
        <v>542</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0</v>
      </c>
      <c r="F22" s="14">
        <v>25.28</v>
      </c>
      <c r="G22" s="14">
        <v>22.93</v>
      </c>
      <c r="H22" s="14">
        <v>20.58</v>
      </c>
      <c r="I22" s="14"/>
      <c r="J22" s="14">
        <v>25.88</v>
      </c>
      <c r="K22" s="14">
        <v>30.57</v>
      </c>
      <c r="L22" s="14">
        <v>38.159999999999997</v>
      </c>
      <c r="M22" s="54"/>
      <c r="N22" s="14">
        <v>32.962117677000002</v>
      </c>
      <c r="O22" s="31">
        <v>103.0694656</v>
      </c>
      <c r="P22" s="31" t="s">
        <v>26</v>
      </c>
      <c r="Q22" s="17" t="s">
        <v>26</v>
      </c>
      <c r="R22" s="38" t="s">
        <v>543</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7</v>
      </c>
      <c r="F23" s="15">
        <v>12.52</v>
      </c>
      <c r="G23" s="15">
        <v>11.52</v>
      </c>
      <c r="H23" s="15">
        <v>10.52</v>
      </c>
      <c r="I23" s="14"/>
      <c r="J23" s="15">
        <v>14.03</v>
      </c>
      <c r="K23" s="15">
        <v>16.02</v>
      </c>
      <c r="L23" s="15">
        <v>19.25</v>
      </c>
      <c r="M23" s="54"/>
      <c r="N23" s="15">
        <v>54.353209601000003</v>
      </c>
      <c r="O23" s="15">
        <v>20.748085565</v>
      </c>
      <c r="P23" s="15" t="s">
        <v>29</v>
      </c>
      <c r="Q23" s="16" t="s">
        <v>29</v>
      </c>
      <c r="R23" s="37" t="s">
        <v>544</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3</v>
      </c>
      <c r="F24" s="14">
        <v>146.41</v>
      </c>
      <c r="G24" s="14">
        <v>134.91999999999999</v>
      </c>
      <c r="H24" s="14">
        <v>123.43</v>
      </c>
      <c r="I24" s="14"/>
      <c r="J24" s="14">
        <v>148.77000000000001</v>
      </c>
      <c r="K24" s="14">
        <v>171.74</v>
      </c>
      <c r="L24" s="14">
        <v>208.92</v>
      </c>
      <c r="M24" s="54"/>
      <c r="N24" s="14">
        <v>42.949668025000001</v>
      </c>
      <c r="O24" s="31">
        <v>45.175175271999997</v>
      </c>
      <c r="P24" s="31" t="s">
        <v>29</v>
      </c>
      <c r="Q24" s="17" t="s">
        <v>26</v>
      </c>
      <c r="R24" s="38" t="s">
        <v>545</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0</v>
      </c>
      <c r="F25" s="15">
        <v>30.95</v>
      </c>
      <c r="G25" s="15">
        <v>29.15</v>
      </c>
      <c r="H25" s="15">
        <v>27.36</v>
      </c>
      <c r="I25" s="14"/>
      <c r="J25" s="15">
        <v>31.55</v>
      </c>
      <c r="K25" s="15">
        <v>35.130000000000003</v>
      </c>
      <c r="L25" s="15">
        <v>40.93</v>
      </c>
      <c r="M25" s="54"/>
      <c r="N25" s="15">
        <v>39.219611767000004</v>
      </c>
      <c r="O25" s="15">
        <v>31.104810783000001</v>
      </c>
      <c r="P25" s="15" t="s">
        <v>26</v>
      </c>
      <c r="Q25" s="16" t="s">
        <v>26</v>
      </c>
      <c r="R25" s="37" t="s">
        <v>546</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7</v>
      </c>
      <c r="F26" s="14">
        <v>67.510000000000005</v>
      </c>
      <c r="G26" s="14">
        <v>62.92</v>
      </c>
      <c r="H26" s="14">
        <v>58.33</v>
      </c>
      <c r="I26" s="14"/>
      <c r="J26" s="14">
        <v>72.849999999999994</v>
      </c>
      <c r="K26" s="14">
        <v>82.02</v>
      </c>
      <c r="L26" s="14">
        <v>96.86</v>
      </c>
      <c r="M26" s="54"/>
      <c r="N26" s="14">
        <v>51.809903374000001</v>
      </c>
      <c r="O26" s="31">
        <v>58.753324741</v>
      </c>
      <c r="P26" s="31" t="s">
        <v>29</v>
      </c>
      <c r="Q26" s="17" t="s">
        <v>29</v>
      </c>
      <c r="R26" s="38" t="s">
        <v>547</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3</v>
      </c>
      <c r="F27" s="15">
        <v>14.6</v>
      </c>
      <c r="G27" s="15">
        <v>13.76</v>
      </c>
      <c r="H27" s="15">
        <v>12.92</v>
      </c>
      <c r="I27" s="14"/>
      <c r="J27" s="15">
        <v>14.93</v>
      </c>
      <c r="K27" s="15">
        <v>16.600000000000001</v>
      </c>
      <c r="L27" s="15">
        <v>19.309999999999999</v>
      </c>
      <c r="M27" s="54"/>
      <c r="N27" s="15">
        <v>36.229707761</v>
      </c>
      <c r="O27" s="15">
        <v>472.6473747</v>
      </c>
      <c r="P27" s="15" t="s">
        <v>26</v>
      </c>
      <c r="Q27" s="16" t="s">
        <v>26</v>
      </c>
      <c r="R27" s="37" t="s">
        <v>548</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6</v>
      </c>
      <c r="F28" s="14">
        <v>3.95</v>
      </c>
      <c r="G28" s="14">
        <v>2.5499999999999998</v>
      </c>
      <c r="H28" s="14">
        <v>1.1499999999999999</v>
      </c>
      <c r="I28" s="14"/>
      <c r="J28" s="14">
        <v>7.89</v>
      </c>
      <c r="K28" s="14">
        <v>10.68</v>
      </c>
      <c r="L28" s="14">
        <v>15.2</v>
      </c>
      <c r="M28" s="54"/>
      <c r="N28" s="14">
        <v>56.511966792999999</v>
      </c>
      <c r="O28" s="31">
        <v>5.4982106522</v>
      </c>
      <c r="P28" s="31" t="s">
        <v>26</v>
      </c>
      <c r="Q28" s="17" t="s">
        <v>29</v>
      </c>
      <c r="R28" s="38" t="s">
        <v>549</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6</v>
      </c>
      <c r="F29" s="15">
        <v>2.14</v>
      </c>
      <c r="G29" s="15">
        <v>1.3</v>
      </c>
      <c r="H29" s="15">
        <v>0.47</v>
      </c>
      <c r="I29" s="14"/>
      <c r="J29" s="15">
        <v>4.6100000000000003</v>
      </c>
      <c r="K29" s="15">
        <v>6.27</v>
      </c>
      <c r="L29" s="15">
        <v>8.9600000000000009</v>
      </c>
      <c r="M29" s="54"/>
      <c r="N29" s="15">
        <v>54.768037929000002</v>
      </c>
      <c r="O29" s="15">
        <v>21.629439696000002</v>
      </c>
      <c r="P29" s="15" t="s">
        <v>26</v>
      </c>
      <c r="Q29" s="16" t="s">
        <v>29</v>
      </c>
      <c r="R29" s="37" t="s">
        <v>550</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4</v>
      </c>
      <c r="F30" s="14">
        <v>80.430000000000007</v>
      </c>
      <c r="G30" s="14">
        <v>73.569999999999993</v>
      </c>
      <c r="H30" s="14">
        <v>66.709999999999994</v>
      </c>
      <c r="I30" s="14"/>
      <c r="J30" s="14">
        <v>83.13</v>
      </c>
      <c r="K30" s="14">
        <v>96.84</v>
      </c>
      <c r="L30" s="14">
        <v>119.04</v>
      </c>
      <c r="M30" s="54"/>
      <c r="N30" s="14">
        <v>50.603147557</v>
      </c>
      <c r="O30" s="31">
        <v>28.200465866999998</v>
      </c>
      <c r="P30" s="31" t="s">
        <v>29</v>
      </c>
      <c r="Q30" s="17" t="s">
        <v>26</v>
      </c>
      <c r="R30" s="38" t="s">
        <v>551</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514</v>
      </c>
      <c r="D31" s="16" t="s">
        <v>515</v>
      </c>
      <c r="E31" s="16">
        <v>6</v>
      </c>
      <c r="F31" s="15">
        <v>253.75</v>
      </c>
      <c r="G31" s="15">
        <v>193.83</v>
      </c>
      <c r="H31" s="15">
        <v>133.91</v>
      </c>
      <c r="I31" s="14"/>
      <c r="J31" s="15">
        <v>258.10000000000002</v>
      </c>
      <c r="K31" s="15">
        <v>377.93</v>
      </c>
      <c r="L31" s="15">
        <v>571.84</v>
      </c>
      <c r="M31" s="54"/>
      <c r="N31" s="15">
        <v>43.334272196999997</v>
      </c>
      <c r="O31" s="15">
        <v>2.3202550261000003</v>
      </c>
      <c r="P31" s="15" t="s">
        <v>29</v>
      </c>
      <c r="Q31" s="16" t="s">
        <v>26</v>
      </c>
      <c r="R31" s="37" t="s">
        <v>552</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51</v>
      </c>
      <c r="D32" s="17" t="s">
        <v>52</v>
      </c>
      <c r="E32" s="17">
        <v>0</v>
      </c>
      <c r="F32" s="14">
        <v>3.06</v>
      </c>
      <c r="G32" s="14">
        <v>2.08</v>
      </c>
      <c r="H32" s="14">
        <v>1.1000000000000001</v>
      </c>
      <c r="I32" s="14"/>
      <c r="J32" s="14">
        <v>3.19</v>
      </c>
      <c r="K32" s="14">
        <v>5.14</v>
      </c>
      <c r="L32" s="14">
        <v>8.3000000000000007</v>
      </c>
      <c r="M32" s="54"/>
      <c r="N32" s="14">
        <v>46.021121440999998</v>
      </c>
      <c r="O32" s="31">
        <v>3.2706720869999999</v>
      </c>
      <c r="P32" s="31" t="s">
        <v>26</v>
      </c>
      <c r="Q32" s="17" t="s">
        <v>26</v>
      </c>
      <c r="R32" s="38" t="s">
        <v>553</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53</v>
      </c>
      <c r="D33" s="16" t="s">
        <v>54</v>
      </c>
      <c r="E33" s="16">
        <v>6</v>
      </c>
      <c r="F33" s="15">
        <v>164.62</v>
      </c>
      <c r="G33" s="15">
        <v>144.06</v>
      </c>
      <c r="H33" s="15">
        <v>123.5</v>
      </c>
      <c r="I33" s="14"/>
      <c r="J33" s="15">
        <v>190.3</v>
      </c>
      <c r="K33" s="15">
        <v>231.41</v>
      </c>
      <c r="L33" s="15">
        <v>297.94</v>
      </c>
      <c r="M33" s="54"/>
      <c r="N33" s="15">
        <v>47.605549551000003</v>
      </c>
      <c r="O33" s="15">
        <v>4.1451332583000005</v>
      </c>
      <c r="P33" s="15" t="s">
        <v>29</v>
      </c>
      <c r="Q33" s="16" t="s">
        <v>29</v>
      </c>
      <c r="R33" s="37" t="s">
        <v>554</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55</v>
      </c>
      <c r="D34" s="17" t="s">
        <v>56</v>
      </c>
      <c r="E34" s="17">
        <v>0</v>
      </c>
      <c r="F34" s="14">
        <v>7.93</v>
      </c>
      <c r="G34" s="14">
        <v>7.22</v>
      </c>
      <c r="H34" s="14">
        <v>6.52</v>
      </c>
      <c r="I34" s="14"/>
      <c r="J34" s="14">
        <v>8.14</v>
      </c>
      <c r="K34" s="14">
        <v>9.5399999999999991</v>
      </c>
      <c r="L34" s="14">
        <v>11.81</v>
      </c>
      <c r="M34" s="54"/>
      <c r="N34" s="14">
        <v>41.284331856000001</v>
      </c>
      <c r="O34" s="31">
        <v>71.127081869999998</v>
      </c>
      <c r="P34" s="31" t="s">
        <v>26</v>
      </c>
      <c r="Q34" s="17" t="s">
        <v>26</v>
      </c>
      <c r="R34" s="38" t="s">
        <v>555</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57</v>
      </c>
      <c r="D35" s="16" t="s">
        <v>58</v>
      </c>
      <c r="E35" s="16">
        <v>10</v>
      </c>
      <c r="F35" s="15">
        <v>131.9</v>
      </c>
      <c r="G35" s="15">
        <v>101.76</v>
      </c>
      <c r="H35" s="15">
        <v>71.62</v>
      </c>
      <c r="I35" s="14"/>
      <c r="J35" s="15">
        <v>179.32</v>
      </c>
      <c r="K35" s="15">
        <v>239.59</v>
      </c>
      <c r="L35" s="15">
        <v>337.13</v>
      </c>
      <c r="M35" s="54"/>
      <c r="N35" s="15">
        <v>80.151726549000003</v>
      </c>
      <c r="O35" s="15">
        <v>110.55589740000001</v>
      </c>
      <c r="P35" s="15" t="s">
        <v>29</v>
      </c>
      <c r="Q35" s="16" t="s">
        <v>29</v>
      </c>
      <c r="R35" s="37" t="s">
        <v>556</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59</v>
      </c>
      <c r="D36" s="17" t="s">
        <v>60</v>
      </c>
      <c r="E36" s="17">
        <v>0</v>
      </c>
      <c r="F36" s="14">
        <v>9.98</v>
      </c>
      <c r="G36" s="14">
        <v>8.5299999999999994</v>
      </c>
      <c r="H36" s="14">
        <v>7.08</v>
      </c>
      <c r="I36" s="14"/>
      <c r="J36" s="14">
        <v>10.27</v>
      </c>
      <c r="K36" s="14">
        <v>13.16</v>
      </c>
      <c r="L36" s="14">
        <v>17.84</v>
      </c>
      <c r="M36" s="54"/>
      <c r="N36" s="14">
        <v>26.065766186000001</v>
      </c>
      <c r="O36" s="31">
        <v>34.001746216999997</v>
      </c>
      <c r="P36" s="31" t="s">
        <v>26</v>
      </c>
      <c r="Q36" s="17" t="s">
        <v>26</v>
      </c>
      <c r="R36" s="38" t="s">
        <v>557</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61</v>
      </c>
      <c r="D37" s="16" t="s">
        <v>62</v>
      </c>
      <c r="E37" s="16">
        <v>2</v>
      </c>
      <c r="F37" s="15">
        <v>50.11</v>
      </c>
      <c r="G37" s="15">
        <v>44.17</v>
      </c>
      <c r="H37" s="15">
        <v>38.24</v>
      </c>
      <c r="I37" s="14"/>
      <c r="J37" s="15">
        <v>51.65</v>
      </c>
      <c r="K37" s="15">
        <v>63.51</v>
      </c>
      <c r="L37" s="15">
        <v>82.71</v>
      </c>
      <c r="M37" s="54"/>
      <c r="N37" s="15">
        <v>50.2644649</v>
      </c>
      <c r="O37" s="15">
        <v>646.41421287000003</v>
      </c>
      <c r="P37" s="15" t="s">
        <v>26</v>
      </c>
      <c r="Q37" s="16" t="s">
        <v>26</v>
      </c>
      <c r="R37" s="37" t="s">
        <v>558</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61</v>
      </c>
      <c r="D38" s="17" t="s">
        <v>63</v>
      </c>
      <c r="E38" s="17">
        <v>2</v>
      </c>
      <c r="F38" s="14">
        <v>49.73</v>
      </c>
      <c r="G38" s="14">
        <v>44.41</v>
      </c>
      <c r="H38" s="14">
        <v>39.1</v>
      </c>
      <c r="I38" s="14"/>
      <c r="J38" s="14">
        <v>51.25</v>
      </c>
      <c r="K38" s="14">
        <v>61.87</v>
      </c>
      <c r="L38" s="14">
        <v>79.06</v>
      </c>
      <c r="M38" s="54"/>
      <c r="N38" s="14">
        <v>51.865027660999999</v>
      </c>
      <c r="O38" s="31">
        <v>108.39259364999999</v>
      </c>
      <c r="P38" s="31" t="s">
        <v>26</v>
      </c>
      <c r="Q38" s="17" t="s">
        <v>26</v>
      </c>
      <c r="R38" s="38" t="s">
        <v>559</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65</v>
      </c>
      <c r="E39" s="16">
        <v>10</v>
      </c>
      <c r="F39" s="15">
        <v>6.05</v>
      </c>
      <c r="G39" s="15">
        <v>4.25</v>
      </c>
      <c r="H39" s="15">
        <v>2.46</v>
      </c>
      <c r="I39" s="14"/>
      <c r="J39" s="15">
        <v>7.03</v>
      </c>
      <c r="K39" s="15">
        <v>10.61</v>
      </c>
      <c r="L39" s="15">
        <v>16.41</v>
      </c>
      <c r="M39" s="54"/>
      <c r="N39" s="15">
        <v>75.281768933999999</v>
      </c>
      <c r="O39" s="15">
        <v>5.6029340435000003</v>
      </c>
      <c r="P39" s="15" t="s">
        <v>29</v>
      </c>
      <c r="Q39" s="16" t="s">
        <v>29</v>
      </c>
      <c r="R39" s="37" t="s">
        <v>560</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64</v>
      </c>
      <c r="D40" s="17" t="s">
        <v>66</v>
      </c>
      <c r="E40" s="17">
        <v>3</v>
      </c>
      <c r="F40" s="14">
        <v>1.37</v>
      </c>
      <c r="G40" s="14">
        <v>0.73</v>
      </c>
      <c r="H40" s="14">
        <v>0.1</v>
      </c>
      <c r="I40" s="14"/>
      <c r="J40" s="14">
        <v>1.56</v>
      </c>
      <c r="K40" s="14">
        <v>2.82</v>
      </c>
      <c r="L40" s="14">
        <v>4.87</v>
      </c>
      <c r="M40" s="54"/>
      <c r="N40" s="14">
        <v>45.890560487000002</v>
      </c>
      <c r="O40" s="31">
        <v>8.5905330434999989</v>
      </c>
      <c r="P40" s="31" t="s">
        <v>26</v>
      </c>
      <c r="Q40" s="17" t="s">
        <v>26</v>
      </c>
      <c r="R40" s="38" t="s">
        <v>561</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501</v>
      </c>
      <c r="D41" s="16" t="s">
        <v>502</v>
      </c>
      <c r="E41" s="16">
        <v>3</v>
      </c>
      <c r="F41" s="15">
        <v>1.21</v>
      </c>
      <c r="G41" s="15">
        <v>0.28999999999999998</v>
      </c>
      <c r="H41" s="15">
        <v>-0.61</v>
      </c>
      <c r="I41" s="14"/>
      <c r="J41" s="15">
        <v>1.3</v>
      </c>
      <c r="K41" s="15">
        <v>3.12</v>
      </c>
      <c r="L41" s="15">
        <v>6.07</v>
      </c>
      <c r="M41" s="54"/>
      <c r="N41" s="15">
        <v>40.615193374999997</v>
      </c>
      <c r="O41" s="15">
        <v>1.7682643043000001</v>
      </c>
      <c r="P41" s="15" t="s">
        <v>26</v>
      </c>
      <c r="Q41" s="16" t="s">
        <v>26</v>
      </c>
      <c r="R41" s="37" t="s">
        <v>562</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67</v>
      </c>
      <c r="D42" s="17" t="s">
        <v>68</v>
      </c>
      <c r="E42" s="17">
        <v>2</v>
      </c>
      <c r="F42" s="14">
        <v>19.850000000000001</v>
      </c>
      <c r="G42" s="14">
        <v>9.4600000000000009</v>
      </c>
      <c r="H42" s="14">
        <v>-0.92</v>
      </c>
      <c r="I42" s="14"/>
      <c r="J42" s="14">
        <v>20.3</v>
      </c>
      <c r="K42" s="14">
        <v>41.07</v>
      </c>
      <c r="L42" s="14">
        <v>74.69</v>
      </c>
      <c r="M42" s="54"/>
      <c r="N42" s="14">
        <v>28.033332524999999</v>
      </c>
      <c r="O42" s="31">
        <v>2.7627982173999999</v>
      </c>
      <c r="P42" s="31" t="s">
        <v>26</v>
      </c>
      <c r="Q42" s="17" t="s">
        <v>26</v>
      </c>
      <c r="R42" s="38" t="s">
        <v>563</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69</v>
      </c>
      <c r="D43" s="16" t="s">
        <v>70</v>
      </c>
      <c r="E43" s="16">
        <v>0</v>
      </c>
      <c r="F43" s="15">
        <v>14.83</v>
      </c>
      <c r="G43" s="15">
        <v>12.05</v>
      </c>
      <c r="H43" s="15">
        <v>9.2799999999999994</v>
      </c>
      <c r="I43" s="14"/>
      <c r="J43" s="15">
        <v>15.36</v>
      </c>
      <c r="K43" s="15">
        <v>20.9</v>
      </c>
      <c r="L43" s="15">
        <v>29.88</v>
      </c>
      <c r="M43" s="54"/>
      <c r="N43" s="15">
        <v>34.099236853000001</v>
      </c>
      <c r="O43" s="15">
        <v>41.015445826000004</v>
      </c>
      <c r="P43" s="15" t="s">
        <v>26</v>
      </c>
      <c r="Q43" s="16" t="s">
        <v>26</v>
      </c>
      <c r="R43" s="37" t="s">
        <v>564</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71</v>
      </c>
      <c r="D44" s="17" t="s">
        <v>72</v>
      </c>
      <c r="E44" s="17">
        <v>0</v>
      </c>
      <c r="F44" s="14">
        <v>14.24</v>
      </c>
      <c r="G44" s="14">
        <v>12.37</v>
      </c>
      <c r="H44" s="14">
        <v>10.51</v>
      </c>
      <c r="I44" s="14"/>
      <c r="J44" s="14">
        <v>14.57</v>
      </c>
      <c r="K44" s="14">
        <v>18.29</v>
      </c>
      <c r="L44" s="14">
        <v>24.32</v>
      </c>
      <c r="M44" s="54"/>
      <c r="N44" s="14">
        <v>37.505922380999998</v>
      </c>
      <c r="O44" s="31">
        <v>528.13073865000001</v>
      </c>
      <c r="P44" s="31" t="s">
        <v>26</v>
      </c>
      <c r="Q44" s="17" t="s">
        <v>26</v>
      </c>
      <c r="R44" s="38" t="s">
        <v>565</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73</v>
      </c>
      <c r="D45" s="16" t="s">
        <v>74</v>
      </c>
      <c r="E45" s="16">
        <v>3</v>
      </c>
      <c r="F45" s="15">
        <v>4.9400000000000004</v>
      </c>
      <c r="G45" s="15">
        <v>4.7</v>
      </c>
      <c r="H45" s="15">
        <v>4.46</v>
      </c>
      <c r="I45" s="14"/>
      <c r="J45" s="15">
        <v>5.03</v>
      </c>
      <c r="K45" s="15">
        <v>5.5</v>
      </c>
      <c r="L45" s="15">
        <v>6.28</v>
      </c>
      <c r="M45" s="54"/>
      <c r="N45" s="15">
        <v>35.521925633000002</v>
      </c>
      <c r="O45" s="15">
        <v>4.7090363042999996</v>
      </c>
      <c r="P45" s="15" t="s">
        <v>29</v>
      </c>
      <c r="Q45" s="16" t="s">
        <v>26</v>
      </c>
      <c r="R45" s="37" t="s">
        <v>566</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75</v>
      </c>
      <c r="D46" s="17" t="s">
        <v>76</v>
      </c>
      <c r="E46" s="17">
        <v>0</v>
      </c>
      <c r="F46" s="14">
        <v>13.11</v>
      </c>
      <c r="G46" s="14">
        <v>11.96</v>
      </c>
      <c r="H46" s="14">
        <v>10.81</v>
      </c>
      <c r="I46" s="14"/>
      <c r="J46" s="14">
        <v>13.45</v>
      </c>
      <c r="K46" s="14">
        <v>15.74</v>
      </c>
      <c r="L46" s="14">
        <v>19.45</v>
      </c>
      <c r="M46" s="54"/>
      <c r="N46" s="14">
        <v>34.150390881</v>
      </c>
      <c r="O46" s="31">
        <v>15.891156086999999</v>
      </c>
      <c r="P46" s="31" t="s">
        <v>26</v>
      </c>
      <c r="Q46" s="17" t="s">
        <v>26</v>
      </c>
      <c r="R46" s="38" t="s">
        <v>567</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77</v>
      </c>
      <c r="D47" s="16" t="s">
        <v>78</v>
      </c>
      <c r="E47" s="16">
        <v>3</v>
      </c>
      <c r="F47" s="15">
        <v>36.36</v>
      </c>
      <c r="G47" s="15">
        <v>33.630000000000003</v>
      </c>
      <c r="H47" s="15">
        <v>30.9</v>
      </c>
      <c r="I47" s="14"/>
      <c r="J47" s="15">
        <v>37.04</v>
      </c>
      <c r="K47" s="15">
        <v>42.49</v>
      </c>
      <c r="L47" s="15">
        <v>51.31</v>
      </c>
      <c r="M47" s="54"/>
      <c r="N47" s="15">
        <v>29.541470929999999</v>
      </c>
      <c r="O47" s="15">
        <v>234.24541378000001</v>
      </c>
      <c r="P47" s="15" t="s">
        <v>29</v>
      </c>
      <c r="Q47" s="16" t="s">
        <v>26</v>
      </c>
      <c r="R47" s="37" t="s">
        <v>568</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79</v>
      </c>
      <c r="D48" s="17" t="s">
        <v>80</v>
      </c>
      <c r="E48" s="17">
        <v>0</v>
      </c>
      <c r="F48" s="14">
        <v>22.06</v>
      </c>
      <c r="G48" s="14">
        <v>20.260000000000002</v>
      </c>
      <c r="H48" s="14">
        <v>18.47</v>
      </c>
      <c r="I48" s="14"/>
      <c r="J48" s="14">
        <v>22.47</v>
      </c>
      <c r="K48" s="14">
        <v>26.05</v>
      </c>
      <c r="L48" s="14">
        <v>31.86</v>
      </c>
      <c r="M48" s="54"/>
      <c r="N48" s="14">
        <v>39.348427796000003</v>
      </c>
      <c r="O48" s="31">
        <v>7.8143279565000006</v>
      </c>
      <c r="P48" s="31" t="s">
        <v>26</v>
      </c>
      <c r="Q48" s="17" t="s">
        <v>26</v>
      </c>
      <c r="R48" s="38" t="s">
        <v>569</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81</v>
      </c>
      <c r="D49" s="16" t="s">
        <v>82</v>
      </c>
      <c r="E49" s="16">
        <v>3</v>
      </c>
      <c r="F49" s="15">
        <v>129</v>
      </c>
      <c r="G49" s="15">
        <v>121.91</v>
      </c>
      <c r="H49" s="15">
        <v>114.82</v>
      </c>
      <c r="I49" s="14"/>
      <c r="J49" s="15">
        <v>130.99</v>
      </c>
      <c r="K49" s="15">
        <v>145.16</v>
      </c>
      <c r="L49" s="15">
        <v>168.09</v>
      </c>
      <c r="M49" s="54"/>
      <c r="N49" s="15">
        <v>42.383652707000003</v>
      </c>
      <c r="O49" s="15">
        <v>4.4632170352000005</v>
      </c>
      <c r="P49" s="15" t="s">
        <v>29</v>
      </c>
      <c r="Q49" s="16" t="s">
        <v>26</v>
      </c>
      <c r="R49" s="37" t="s">
        <v>570</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83</v>
      </c>
      <c r="D50" s="17" t="s">
        <v>84</v>
      </c>
      <c r="E50" s="17">
        <v>4</v>
      </c>
      <c r="F50" s="14">
        <v>8.86</v>
      </c>
      <c r="G50" s="14">
        <v>7.78</v>
      </c>
      <c r="H50" s="14">
        <v>6.71</v>
      </c>
      <c r="I50" s="14"/>
      <c r="J50" s="14">
        <v>11.75</v>
      </c>
      <c r="K50" s="14">
        <v>13.89</v>
      </c>
      <c r="L50" s="14">
        <v>17.36</v>
      </c>
      <c r="M50" s="54"/>
      <c r="N50" s="14">
        <v>47.639402341</v>
      </c>
      <c r="O50" s="31">
        <v>2.6109675652000002</v>
      </c>
      <c r="P50" s="31" t="s">
        <v>26</v>
      </c>
      <c r="Q50" s="17" t="s">
        <v>29</v>
      </c>
      <c r="R50" s="38" t="s">
        <v>571</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85</v>
      </c>
      <c r="D51" s="16" t="s">
        <v>86</v>
      </c>
      <c r="E51" s="16">
        <v>4</v>
      </c>
      <c r="F51" s="15">
        <v>5.93</v>
      </c>
      <c r="G51" s="15">
        <v>5.19</v>
      </c>
      <c r="H51" s="15">
        <v>4.46</v>
      </c>
      <c r="I51" s="14"/>
      <c r="J51" s="15">
        <v>7.3</v>
      </c>
      <c r="K51" s="15">
        <v>8.76</v>
      </c>
      <c r="L51" s="15">
        <v>11.13</v>
      </c>
      <c r="M51" s="54"/>
      <c r="N51" s="15">
        <v>60.157452898999999</v>
      </c>
      <c r="O51" s="15">
        <v>4.7805158260999994</v>
      </c>
      <c r="P51" s="15" t="s">
        <v>26</v>
      </c>
      <c r="Q51" s="16" t="s">
        <v>29</v>
      </c>
      <c r="R51" s="37" t="s">
        <v>572</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87</v>
      </c>
      <c r="D52" s="17" t="s">
        <v>88</v>
      </c>
      <c r="E52" s="17">
        <v>0</v>
      </c>
      <c r="F52" s="14">
        <v>11.74</v>
      </c>
      <c r="G52" s="14">
        <v>9.27</v>
      </c>
      <c r="H52" s="14">
        <v>6.81</v>
      </c>
      <c r="I52" s="14"/>
      <c r="J52" s="14">
        <v>11.95</v>
      </c>
      <c r="K52" s="14">
        <v>16.87</v>
      </c>
      <c r="L52" s="14">
        <v>24.85</v>
      </c>
      <c r="M52" s="54"/>
      <c r="N52" s="14">
        <v>25.412535714000001</v>
      </c>
      <c r="O52" s="31">
        <v>5.0380893912999998</v>
      </c>
      <c r="P52" s="31" t="s">
        <v>26</v>
      </c>
      <c r="Q52" s="17" t="s">
        <v>26</v>
      </c>
      <c r="R52" s="38" t="s">
        <v>573</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89</v>
      </c>
      <c r="D53" s="16" t="s">
        <v>90</v>
      </c>
      <c r="E53" s="16">
        <v>0</v>
      </c>
      <c r="F53" s="15">
        <v>13.86</v>
      </c>
      <c r="G53" s="15">
        <v>12.54</v>
      </c>
      <c r="H53" s="15">
        <v>11.22</v>
      </c>
      <c r="I53" s="14"/>
      <c r="J53" s="15">
        <v>14.1</v>
      </c>
      <c r="K53" s="15">
        <v>16.73</v>
      </c>
      <c r="L53" s="15">
        <v>20.99</v>
      </c>
      <c r="M53" s="54"/>
      <c r="N53" s="15">
        <v>12.573529059</v>
      </c>
      <c r="O53" s="15">
        <v>93.413753391</v>
      </c>
      <c r="P53" s="15" t="s">
        <v>26</v>
      </c>
      <c r="Q53" s="16" t="s">
        <v>26</v>
      </c>
      <c r="R53" s="37" t="s">
        <v>574</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89</v>
      </c>
      <c r="D54" s="17" t="s">
        <v>91</v>
      </c>
      <c r="E54" s="17">
        <v>0</v>
      </c>
      <c r="F54" s="14">
        <v>15.68</v>
      </c>
      <c r="G54" s="14">
        <v>14.01</v>
      </c>
      <c r="H54" s="14">
        <v>12.35</v>
      </c>
      <c r="I54" s="14"/>
      <c r="J54" s="14">
        <v>16.04</v>
      </c>
      <c r="K54" s="14">
        <v>19.36</v>
      </c>
      <c r="L54" s="14">
        <v>24.73</v>
      </c>
      <c r="M54" s="54"/>
      <c r="N54" s="14">
        <v>10.736518246999999</v>
      </c>
      <c r="O54" s="31">
        <v>564.67308643000001</v>
      </c>
      <c r="P54" s="31" t="s">
        <v>26</v>
      </c>
      <c r="Q54" s="17" t="s">
        <v>26</v>
      </c>
      <c r="R54" s="38" t="s">
        <v>575</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92</v>
      </c>
      <c r="D55" s="16" t="s">
        <v>93</v>
      </c>
      <c r="E55" s="16">
        <v>3</v>
      </c>
      <c r="F55" s="15">
        <v>19.98</v>
      </c>
      <c r="G55" s="15">
        <v>18.25</v>
      </c>
      <c r="H55" s="15">
        <v>16.53</v>
      </c>
      <c r="I55" s="14"/>
      <c r="J55" s="15">
        <v>20.58</v>
      </c>
      <c r="K55" s="15">
        <v>24.02</v>
      </c>
      <c r="L55" s="15">
        <v>29.59</v>
      </c>
      <c r="M55" s="54"/>
      <c r="N55" s="15">
        <v>36.531187780000003</v>
      </c>
      <c r="O55" s="15">
        <v>36.768490651999997</v>
      </c>
      <c r="P55" s="15" t="s">
        <v>26</v>
      </c>
      <c r="Q55" s="16" t="s">
        <v>26</v>
      </c>
      <c r="R55" s="37" t="s">
        <v>576</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94</v>
      </c>
      <c r="D56" s="17" t="s">
        <v>95</v>
      </c>
      <c r="E56" s="17">
        <v>3</v>
      </c>
      <c r="F56" s="14">
        <v>13.67</v>
      </c>
      <c r="G56" s="14">
        <v>12.4</v>
      </c>
      <c r="H56" s="14">
        <v>11.13</v>
      </c>
      <c r="I56" s="14"/>
      <c r="J56" s="14">
        <v>13.9</v>
      </c>
      <c r="K56" s="14">
        <v>16.43</v>
      </c>
      <c r="L56" s="14">
        <v>20.54</v>
      </c>
      <c r="M56" s="54"/>
      <c r="N56" s="14">
        <v>38.383385765</v>
      </c>
      <c r="O56" s="31">
        <v>63.985912086999996</v>
      </c>
      <c r="P56" s="31" t="s">
        <v>29</v>
      </c>
      <c r="Q56" s="17" t="s">
        <v>26</v>
      </c>
      <c r="R56" s="38" t="s">
        <v>577</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11</v>
      </c>
      <c r="D57" s="16" t="s">
        <v>96</v>
      </c>
      <c r="E57" s="16">
        <v>0</v>
      </c>
      <c r="F57" s="15">
        <v>17.920000000000002</v>
      </c>
      <c r="G57" s="15">
        <v>15.77</v>
      </c>
      <c r="H57" s="15">
        <v>13.63</v>
      </c>
      <c r="I57" s="14"/>
      <c r="J57" s="15">
        <v>18.23</v>
      </c>
      <c r="K57" s="15">
        <v>22.51</v>
      </c>
      <c r="L57" s="15">
        <v>29.45</v>
      </c>
      <c r="M57" s="54"/>
      <c r="N57" s="15">
        <v>26.1542967</v>
      </c>
      <c r="O57" s="15">
        <v>470.20898083000003</v>
      </c>
      <c r="P57" s="15" t="s">
        <v>26</v>
      </c>
      <c r="Q57" s="16" t="s">
        <v>26</v>
      </c>
      <c r="R57" s="37" t="s">
        <v>578</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97</v>
      </c>
      <c r="D58" s="17" t="s">
        <v>98</v>
      </c>
      <c r="E58" s="17">
        <v>7</v>
      </c>
      <c r="F58" s="14">
        <v>18.399999999999999</v>
      </c>
      <c r="G58" s="14">
        <v>17.61</v>
      </c>
      <c r="H58" s="14">
        <v>16.829999999999998</v>
      </c>
      <c r="I58" s="14"/>
      <c r="J58" s="14">
        <v>20.399999999999999</v>
      </c>
      <c r="K58" s="14">
        <v>21.96</v>
      </c>
      <c r="L58" s="14">
        <v>24.5</v>
      </c>
      <c r="M58" s="54"/>
      <c r="N58" s="14">
        <v>64.747394201999995</v>
      </c>
      <c r="O58" s="31">
        <v>2.0124065217</v>
      </c>
      <c r="P58" s="31" t="s">
        <v>26</v>
      </c>
      <c r="Q58" s="17" t="s">
        <v>29</v>
      </c>
      <c r="R58" s="38" t="s">
        <v>579</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99</v>
      </c>
      <c r="D59" s="16" t="s">
        <v>100</v>
      </c>
      <c r="E59" s="16">
        <v>0</v>
      </c>
      <c r="F59" s="15">
        <v>5</v>
      </c>
      <c r="G59" s="15">
        <v>2.31</v>
      </c>
      <c r="H59" s="15">
        <v>-0.36</v>
      </c>
      <c r="I59" s="14"/>
      <c r="J59" s="15">
        <v>5.28</v>
      </c>
      <c r="K59" s="15">
        <v>10.64</v>
      </c>
      <c r="L59" s="15">
        <v>19.32</v>
      </c>
      <c r="M59" s="54"/>
      <c r="N59" s="15">
        <v>34.984863202</v>
      </c>
      <c r="O59" s="15">
        <v>36.553865565000002</v>
      </c>
      <c r="P59" s="15" t="s">
        <v>26</v>
      </c>
      <c r="Q59" s="16" t="s">
        <v>26</v>
      </c>
      <c r="R59" s="37" t="s">
        <v>580</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101</v>
      </c>
      <c r="D60" s="17" t="s">
        <v>102</v>
      </c>
      <c r="E60" s="17">
        <v>5</v>
      </c>
      <c r="F60" s="14">
        <v>18.579999999999998</v>
      </c>
      <c r="G60" s="14">
        <v>17.260000000000002</v>
      </c>
      <c r="H60" s="14">
        <v>15.94</v>
      </c>
      <c r="I60" s="14"/>
      <c r="J60" s="14">
        <v>19.010000000000002</v>
      </c>
      <c r="K60" s="14">
        <v>21.64</v>
      </c>
      <c r="L60" s="14">
        <v>25.9</v>
      </c>
      <c r="M60" s="54"/>
      <c r="N60" s="14">
        <v>46.363942377999997</v>
      </c>
      <c r="O60" s="31">
        <v>158.12482</v>
      </c>
      <c r="P60" s="31" t="s">
        <v>29</v>
      </c>
      <c r="Q60" s="17" t="s">
        <v>26</v>
      </c>
      <c r="R60" s="38" t="s">
        <v>581</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103</v>
      </c>
      <c r="D61" s="16" t="s">
        <v>104</v>
      </c>
      <c r="E61" s="16">
        <v>3</v>
      </c>
      <c r="F61" s="15">
        <v>26.9</v>
      </c>
      <c r="G61" s="15">
        <v>23.97</v>
      </c>
      <c r="H61" s="15">
        <v>21.05</v>
      </c>
      <c r="I61" s="14"/>
      <c r="J61" s="15">
        <v>27.24</v>
      </c>
      <c r="K61" s="15">
        <v>33.08</v>
      </c>
      <c r="L61" s="15">
        <v>42.55</v>
      </c>
      <c r="M61" s="54"/>
      <c r="N61" s="15">
        <v>32.375372829</v>
      </c>
      <c r="O61" s="15">
        <v>5.1247807034999999</v>
      </c>
      <c r="P61" s="15" t="s">
        <v>26</v>
      </c>
      <c r="Q61" s="16" t="s">
        <v>26</v>
      </c>
      <c r="R61" s="37" t="s">
        <v>582</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105</v>
      </c>
      <c r="D62" s="17" t="s">
        <v>106</v>
      </c>
      <c r="E62" s="17">
        <v>0</v>
      </c>
      <c r="F62" s="14">
        <v>49.66</v>
      </c>
      <c r="G62" s="14">
        <v>44.55</v>
      </c>
      <c r="H62" s="14">
        <v>39.44</v>
      </c>
      <c r="I62" s="14"/>
      <c r="J62" s="14">
        <v>51</v>
      </c>
      <c r="K62" s="14">
        <v>61.21</v>
      </c>
      <c r="L62" s="14">
        <v>77.739999999999995</v>
      </c>
      <c r="M62" s="54"/>
      <c r="N62" s="14">
        <v>32.659200417000001</v>
      </c>
      <c r="O62" s="31">
        <v>579.15492877999998</v>
      </c>
      <c r="P62" s="31" t="s">
        <v>26</v>
      </c>
      <c r="Q62" s="17" t="s">
        <v>26</v>
      </c>
      <c r="R62" s="38" t="s">
        <v>583</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107</v>
      </c>
      <c r="D63" s="16" t="s">
        <v>108</v>
      </c>
      <c r="E63" s="16">
        <v>5</v>
      </c>
      <c r="F63" s="15">
        <v>17.95</v>
      </c>
      <c r="G63" s="15">
        <v>16.329999999999998</v>
      </c>
      <c r="H63" s="15">
        <v>14.72</v>
      </c>
      <c r="I63" s="14"/>
      <c r="J63" s="15">
        <v>18.32</v>
      </c>
      <c r="K63" s="15">
        <v>21.54</v>
      </c>
      <c r="L63" s="15">
        <v>26.76</v>
      </c>
      <c r="M63" s="54"/>
      <c r="N63" s="15">
        <v>28.847997656</v>
      </c>
      <c r="O63" s="15">
        <v>139.59014887000001</v>
      </c>
      <c r="P63" s="15" t="s">
        <v>29</v>
      </c>
      <c r="Q63" s="16" t="s">
        <v>26</v>
      </c>
      <c r="R63" s="37" t="s">
        <v>584</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109</v>
      </c>
      <c r="D64" s="17" t="s">
        <v>110</v>
      </c>
      <c r="E64" s="17">
        <v>5</v>
      </c>
      <c r="F64" s="14">
        <v>4.55</v>
      </c>
      <c r="G64" s="14">
        <v>3.57</v>
      </c>
      <c r="H64" s="14">
        <v>2.6</v>
      </c>
      <c r="I64" s="14"/>
      <c r="J64" s="14">
        <v>7.24</v>
      </c>
      <c r="K64" s="14">
        <v>9.18</v>
      </c>
      <c r="L64" s="14">
        <v>12.32</v>
      </c>
      <c r="M64" s="54"/>
      <c r="N64" s="14">
        <v>54.076267354000002</v>
      </c>
      <c r="O64" s="31">
        <v>3.1163728695999997</v>
      </c>
      <c r="P64" s="31" t="s">
        <v>26</v>
      </c>
      <c r="Q64" s="17" t="s">
        <v>29</v>
      </c>
      <c r="R64" s="38" t="s">
        <v>585</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111</v>
      </c>
      <c r="D65" s="16" t="s">
        <v>112</v>
      </c>
      <c r="E65" s="16">
        <v>0</v>
      </c>
      <c r="F65" s="15">
        <v>0.41</v>
      </c>
      <c r="G65" s="15">
        <v>-0.34</v>
      </c>
      <c r="H65" s="15">
        <v>-1.0900000000000001</v>
      </c>
      <c r="I65" s="14"/>
      <c r="J65" s="15">
        <v>0.44</v>
      </c>
      <c r="K65" s="15">
        <v>1.94</v>
      </c>
      <c r="L65" s="15">
        <v>4.38</v>
      </c>
      <c r="M65" s="54"/>
      <c r="N65" s="15">
        <v>14.427362779999999</v>
      </c>
      <c r="O65" s="15">
        <v>6.1578248695999998</v>
      </c>
      <c r="P65" s="15" t="s">
        <v>26</v>
      </c>
      <c r="Q65" s="16" t="s">
        <v>26</v>
      </c>
      <c r="R65" s="37" t="s">
        <v>586</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587</v>
      </c>
      <c r="D66" s="17" t="s">
        <v>588</v>
      </c>
      <c r="E66" s="17">
        <v>3</v>
      </c>
      <c r="F66" s="14">
        <v>260.37</v>
      </c>
      <c r="G66" s="14">
        <v>225.45</v>
      </c>
      <c r="H66" s="14">
        <v>190.54</v>
      </c>
      <c r="I66" s="14"/>
      <c r="J66" s="14">
        <v>266.39999999999998</v>
      </c>
      <c r="K66" s="14">
        <v>336.22</v>
      </c>
      <c r="L66" s="14">
        <v>449.22</v>
      </c>
      <c r="M66" s="54"/>
      <c r="N66" s="14">
        <v>39.000001711000003</v>
      </c>
      <c r="O66" s="31">
        <v>1.0334395403999999</v>
      </c>
      <c r="P66" s="31" t="s">
        <v>29</v>
      </c>
      <c r="Q66" s="17" t="s">
        <v>26</v>
      </c>
      <c r="R66" s="38" t="s">
        <v>589</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113</v>
      </c>
      <c r="D67" s="16" t="s">
        <v>114</v>
      </c>
      <c r="E67" s="16">
        <v>9</v>
      </c>
      <c r="F67" s="15">
        <v>11.13</v>
      </c>
      <c r="G67" s="15">
        <v>10.91</v>
      </c>
      <c r="H67" s="15">
        <v>10.69</v>
      </c>
      <c r="I67" s="14"/>
      <c r="J67" s="15">
        <v>11.18</v>
      </c>
      <c r="K67" s="15">
        <v>11.61</v>
      </c>
      <c r="L67" s="15">
        <v>12.31</v>
      </c>
      <c r="M67" s="54"/>
      <c r="N67" s="15">
        <v>71.507648817000003</v>
      </c>
      <c r="O67" s="15">
        <v>28.800567435000001</v>
      </c>
      <c r="P67" s="15" t="s">
        <v>29</v>
      </c>
      <c r="Q67" s="16" t="s">
        <v>29</v>
      </c>
      <c r="R67" s="37" t="s">
        <v>590</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115</v>
      </c>
      <c r="D68" s="17" t="s">
        <v>116</v>
      </c>
      <c r="E68" s="17">
        <v>0</v>
      </c>
      <c r="F68" s="14">
        <v>7.19</v>
      </c>
      <c r="G68" s="14">
        <v>5.14</v>
      </c>
      <c r="H68" s="14">
        <v>3.1</v>
      </c>
      <c r="I68" s="14"/>
      <c r="J68" s="14">
        <v>7.5</v>
      </c>
      <c r="K68" s="14">
        <v>11.58</v>
      </c>
      <c r="L68" s="14">
        <v>18.190000000000001</v>
      </c>
      <c r="M68" s="54"/>
      <c r="N68" s="14">
        <v>16.728941186</v>
      </c>
      <c r="O68" s="31">
        <v>74.923589303999989</v>
      </c>
      <c r="P68" s="31" t="s">
        <v>26</v>
      </c>
      <c r="Q68" s="17" t="s">
        <v>26</v>
      </c>
      <c r="R68" s="38" t="s">
        <v>591</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117</v>
      </c>
      <c r="D69" s="16" t="s">
        <v>516</v>
      </c>
      <c r="E69" s="16">
        <v>0</v>
      </c>
      <c r="F69" s="15">
        <v>14.84</v>
      </c>
      <c r="G69" s="15">
        <v>13.67</v>
      </c>
      <c r="H69" s="15">
        <v>12.51</v>
      </c>
      <c r="I69" s="14"/>
      <c r="J69" s="15">
        <v>15.32</v>
      </c>
      <c r="K69" s="15">
        <v>17.64</v>
      </c>
      <c r="L69" s="15">
        <v>21.4</v>
      </c>
      <c r="M69" s="54"/>
      <c r="N69" s="15">
        <v>37.323630064</v>
      </c>
      <c r="O69" s="15">
        <v>1.4597825651999998</v>
      </c>
      <c r="P69" s="15" t="s">
        <v>26</v>
      </c>
      <c r="Q69" s="16" t="s">
        <v>26</v>
      </c>
      <c r="R69" s="37" t="s">
        <v>592</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117</v>
      </c>
      <c r="D70" s="17" t="s">
        <v>118</v>
      </c>
      <c r="E70" s="17">
        <v>0</v>
      </c>
      <c r="F70" s="14">
        <v>9.8699999999999992</v>
      </c>
      <c r="G70" s="14">
        <v>8.81</v>
      </c>
      <c r="H70" s="14">
        <v>7.76</v>
      </c>
      <c r="I70" s="14"/>
      <c r="J70" s="14">
        <v>10.220000000000001</v>
      </c>
      <c r="K70" s="14">
        <v>12.32</v>
      </c>
      <c r="L70" s="14">
        <v>15.71</v>
      </c>
      <c r="M70" s="54"/>
      <c r="N70" s="14">
        <v>15.074870239999999</v>
      </c>
      <c r="O70" s="31">
        <v>145.44425596000002</v>
      </c>
      <c r="P70" s="31" t="s">
        <v>26</v>
      </c>
      <c r="Q70" s="17" t="s">
        <v>26</v>
      </c>
      <c r="R70" s="38" t="s">
        <v>593</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594</v>
      </c>
      <c r="D71" s="16" t="s">
        <v>595</v>
      </c>
      <c r="E71" s="16">
        <v>3</v>
      </c>
      <c r="F71" s="15">
        <v>112.36</v>
      </c>
      <c r="G71" s="15">
        <v>103.94</v>
      </c>
      <c r="H71" s="15">
        <v>95.52</v>
      </c>
      <c r="I71" s="14"/>
      <c r="J71" s="15">
        <v>114.92</v>
      </c>
      <c r="K71" s="15">
        <v>131.75</v>
      </c>
      <c r="L71" s="15">
        <v>159</v>
      </c>
      <c r="M71" s="54"/>
      <c r="N71" s="15">
        <v>39.935053314999998</v>
      </c>
      <c r="O71" s="15">
        <v>1.0530252986999999</v>
      </c>
      <c r="P71" s="15" t="s">
        <v>29</v>
      </c>
      <c r="Q71" s="16" t="s">
        <v>26</v>
      </c>
      <c r="R71" s="37" t="s">
        <v>596</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517</v>
      </c>
      <c r="D72" s="17" t="s">
        <v>518</v>
      </c>
      <c r="E72" s="17">
        <v>3</v>
      </c>
      <c r="F72" s="14">
        <v>80.790000000000006</v>
      </c>
      <c r="G72" s="14">
        <v>66.88</v>
      </c>
      <c r="H72" s="14">
        <v>52.98</v>
      </c>
      <c r="I72" s="14"/>
      <c r="J72" s="14">
        <v>83.89</v>
      </c>
      <c r="K72" s="14">
        <v>111.69</v>
      </c>
      <c r="L72" s="14">
        <v>156.68</v>
      </c>
      <c r="M72" s="54"/>
      <c r="N72" s="14">
        <v>41.530399735000003</v>
      </c>
      <c r="O72" s="31">
        <v>1.0732592996000001</v>
      </c>
      <c r="P72" s="31" t="s">
        <v>29</v>
      </c>
      <c r="Q72" s="17" t="s">
        <v>26</v>
      </c>
      <c r="R72" s="38" t="s">
        <v>597</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119</v>
      </c>
      <c r="D73" s="16" t="s">
        <v>120</v>
      </c>
      <c r="E73" s="16">
        <v>10</v>
      </c>
      <c r="F73" s="15">
        <v>77.3</v>
      </c>
      <c r="G73" s="15">
        <v>71.75</v>
      </c>
      <c r="H73" s="15">
        <v>66.2</v>
      </c>
      <c r="I73" s="14"/>
      <c r="J73" s="15">
        <v>79.38</v>
      </c>
      <c r="K73" s="15">
        <v>90.47</v>
      </c>
      <c r="L73" s="15">
        <v>108.43</v>
      </c>
      <c r="M73" s="54"/>
      <c r="N73" s="15">
        <v>77.437006976000006</v>
      </c>
      <c r="O73" s="15">
        <v>2.2563438329999999</v>
      </c>
      <c r="P73" s="15" t="s">
        <v>29</v>
      </c>
      <c r="Q73" s="16" t="s">
        <v>29</v>
      </c>
      <c r="R73" s="37" t="s">
        <v>598</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121</v>
      </c>
      <c r="D74" s="17" t="s">
        <v>122</v>
      </c>
      <c r="E74" s="17">
        <v>0</v>
      </c>
      <c r="F74" s="14">
        <v>2</v>
      </c>
      <c r="G74" s="14">
        <v>1.56</v>
      </c>
      <c r="H74" s="14">
        <v>1.1299999999999999</v>
      </c>
      <c r="I74" s="14"/>
      <c r="J74" s="14">
        <v>2.1</v>
      </c>
      <c r="K74" s="14">
        <v>2.96</v>
      </c>
      <c r="L74" s="14">
        <v>4.3499999999999996</v>
      </c>
      <c r="M74" s="54"/>
      <c r="N74" s="14">
        <v>37.874705499999997</v>
      </c>
      <c r="O74" s="31">
        <v>58.543483869999996</v>
      </c>
      <c r="P74" s="31" t="s">
        <v>26</v>
      </c>
      <c r="Q74" s="17" t="s">
        <v>26</v>
      </c>
      <c r="R74" s="38" t="s">
        <v>599</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503</v>
      </c>
      <c r="D75" s="16" t="s">
        <v>504</v>
      </c>
      <c r="E75" s="16">
        <v>7</v>
      </c>
      <c r="F75" s="15">
        <v>34.69</v>
      </c>
      <c r="G75" s="15">
        <v>29.85</v>
      </c>
      <c r="H75" s="15">
        <v>25.01</v>
      </c>
      <c r="I75" s="14"/>
      <c r="J75" s="15">
        <v>44.3</v>
      </c>
      <c r="K75" s="15">
        <v>53.97</v>
      </c>
      <c r="L75" s="15">
        <v>69.62</v>
      </c>
      <c r="M75" s="54"/>
      <c r="N75" s="15">
        <v>71.603337126</v>
      </c>
      <c r="O75" s="15">
        <v>4.5083108077999992</v>
      </c>
      <c r="P75" s="15" t="s">
        <v>26</v>
      </c>
      <c r="Q75" s="16" t="s">
        <v>29</v>
      </c>
      <c r="R75" s="37" t="s">
        <v>600</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123</v>
      </c>
      <c r="D76" s="17" t="s">
        <v>124</v>
      </c>
      <c r="E76" s="17">
        <v>2</v>
      </c>
      <c r="F76" s="14" t="s">
        <v>125</v>
      </c>
      <c r="G76" s="14" t="s">
        <v>125</v>
      </c>
      <c r="H76" s="14" t="s">
        <v>125</v>
      </c>
      <c r="I76" s="14"/>
      <c r="J76" s="14" t="s">
        <v>125</v>
      </c>
      <c r="K76" s="14" t="s">
        <v>125</v>
      </c>
      <c r="L76" s="14" t="s">
        <v>125</v>
      </c>
      <c r="M76" s="54"/>
      <c r="N76" s="14" t="s">
        <v>125</v>
      </c>
      <c r="O76" s="31" t="s">
        <v>125</v>
      </c>
      <c r="P76" s="31" t="s">
        <v>125</v>
      </c>
      <c r="Q76" s="17" t="s">
        <v>125</v>
      </c>
      <c r="R76" s="38" t="s">
        <v>126</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127</v>
      </c>
      <c r="D77" s="16" t="s">
        <v>128</v>
      </c>
      <c r="E77" s="16">
        <v>3</v>
      </c>
      <c r="F77" s="15">
        <v>53</v>
      </c>
      <c r="G77" s="15">
        <v>47.19</v>
      </c>
      <c r="H77" s="15">
        <v>41.39</v>
      </c>
      <c r="I77" s="14"/>
      <c r="J77" s="15">
        <v>54.53</v>
      </c>
      <c r="K77" s="15">
        <v>66.13</v>
      </c>
      <c r="L77" s="15">
        <v>84.9</v>
      </c>
      <c r="M77" s="54"/>
      <c r="N77" s="15">
        <v>22.027400571000001</v>
      </c>
      <c r="O77" s="15">
        <v>246.84697104</v>
      </c>
      <c r="P77" s="15" t="s">
        <v>29</v>
      </c>
      <c r="Q77" s="16" t="s">
        <v>26</v>
      </c>
      <c r="R77" s="37" t="s">
        <v>601</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129</v>
      </c>
      <c r="D78" s="17" t="s">
        <v>130</v>
      </c>
      <c r="E78" s="17">
        <v>3</v>
      </c>
      <c r="F78" s="14">
        <v>13.65</v>
      </c>
      <c r="G78" s="14">
        <v>12.58</v>
      </c>
      <c r="H78" s="14">
        <v>11.51</v>
      </c>
      <c r="I78" s="14"/>
      <c r="J78" s="14">
        <v>14.08</v>
      </c>
      <c r="K78" s="14">
        <v>16.21</v>
      </c>
      <c r="L78" s="14">
        <v>19.68</v>
      </c>
      <c r="M78" s="54"/>
      <c r="N78" s="14">
        <v>43.399239999999999</v>
      </c>
      <c r="O78" s="31">
        <v>233.78919526000001</v>
      </c>
      <c r="P78" s="31" t="s">
        <v>26</v>
      </c>
      <c r="Q78" s="17" t="s">
        <v>26</v>
      </c>
      <c r="R78" s="38" t="s">
        <v>602</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131</v>
      </c>
      <c r="D79" s="16" t="s">
        <v>132</v>
      </c>
      <c r="E79" s="16">
        <v>0</v>
      </c>
      <c r="F79" s="15">
        <v>3.29</v>
      </c>
      <c r="G79" s="15">
        <v>2.5299999999999998</v>
      </c>
      <c r="H79" s="15">
        <v>1.78</v>
      </c>
      <c r="I79" s="14"/>
      <c r="J79" s="15">
        <v>3.52</v>
      </c>
      <c r="K79" s="15">
        <v>5.0199999999999996</v>
      </c>
      <c r="L79" s="15">
        <v>7.46</v>
      </c>
      <c r="M79" s="54"/>
      <c r="N79" s="15">
        <v>42.058594327999998</v>
      </c>
      <c r="O79" s="15">
        <v>95.870921826</v>
      </c>
      <c r="P79" s="15" t="s">
        <v>26</v>
      </c>
      <c r="Q79" s="16" t="s">
        <v>26</v>
      </c>
      <c r="R79" s="37" t="s">
        <v>603</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133</v>
      </c>
      <c r="D80" s="17" t="s">
        <v>134</v>
      </c>
      <c r="E80" s="17">
        <v>0</v>
      </c>
      <c r="F80" s="14">
        <v>41.98</v>
      </c>
      <c r="G80" s="14">
        <v>38.03</v>
      </c>
      <c r="H80" s="14">
        <v>34.090000000000003</v>
      </c>
      <c r="I80" s="14"/>
      <c r="J80" s="14">
        <v>42.95</v>
      </c>
      <c r="K80" s="14">
        <v>50.83</v>
      </c>
      <c r="L80" s="14">
        <v>63.58</v>
      </c>
      <c r="M80" s="54"/>
      <c r="N80" s="14">
        <v>36.378545023999997</v>
      </c>
      <c r="O80" s="31">
        <v>65.226915782999995</v>
      </c>
      <c r="P80" s="31" t="s">
        <v>26</v>
      </c>
      <c r="Q80" s="17" t="s">
        <v>26</v>
      </c>
      <c r="R80" s="38" t="s">
        <v>604</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135</v>
      </c>
      <c r="D81" s="16" t="s">
        <v>136</v>
      </c>
      <c r="E81" s="16">
        <v>4</v>
      </c>
      <c r="F81" s="15">
        <v>5.58</v>
      </c>
      <c r="G81" s="15">
        <v>4.93</v>
      </c>
      <c r="H81" s="15">
        <v>4.28</v>
      </c>
      <c r="I81" s="14"/>
      <c r="J81" s="15">
        <v>5.93</v>
      </c>
      <c r="K81" s="15">
        <v>7.22</v>
      </c>
      <c r="L81" s="15">
        <v>9.31</v>
      </c>
      <c r="M81" s="54"/>
      <c r="N81" s="15">
        <v>48.921220853000001</v>
      </c>
      <c r="O81" s="15">
        <v>44.892811304000006</v>
      </c>
      <c r="P81" s="15" t="s">
        <v>29</v>
      </c>
      <c r="Q81" s="16" t="s">
        <v>26</v>
      </c>
      <c r="R81" s="37" t="s">
        <v>605</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137</v>
      </c>
      <c r="D82" s="17" t="s">
        <v>138</v>
      </c>
      <c r="E82" s="17">
        <v>1</v>
      </c>
      <c r="F82" s="14">
        <v>29.95</v>
      </c>
      <c r="G82" s="14">
        <v>27.68</v>
      </c>
      <c r="H82" s="14">
        <v>25.42</v>
      </c>
      <c r="I82" s="14"/>
      <c r="J82" s="14">
        <v>31.2</v>
      </c>
      <c r="K82" s="14">
        <v>35.72</v>
      </c>
      <c r="L82" s="14">
        <v>43.04</v>
      </c>
      <c r="M82" s="54"/>
      <c r="N82" s="14">
        <v>42.737385306</v>
      </c>
      <c r="O82" s="31">
        <v>108.30339717</v>
      </c>
      <c r="P82" s="31" t="s">
        <v>26</v>
      </c>
      <c r="Q82" s="17" t="s">
        <v>26</v>
      </c>
      <c r="R82" s="38" t="s">
        <v>606</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139</v>
      </c>
      <c r="D83" s="16" t="s">
        <v>140</v>
      </c>
      <c r="E83" s="16">
        <v>6</v>
      </c>
      <c r="F83" s="15">
        <v>1.47</v>
      </c>
      <c r="G83" s="15">
        <v>1</v>
      </c>
      <c r="H83" s="15">
        <v>0.53</v>
      </c>
      <c r="I83" s="14"/>
      <c r="J83" s="15">
        <v>2.57</v>
      </c>
      <c r="K83" s="15">
        <v>3.5</v>
      </c>
      <c r="L83" s="15">
        <v>5.01</v>
      </c>
      <c r="M83" s="54"/>
      <c r="N83" s="15">
        <v>63.493315051000003</v>
      </c>
      <c r="O83" s="15">
        <v>22.497862260999998</v>
      </c>
      <c r="P83" s="15" t="s">
        <v>26</v>
      </c>
      <c r="Q83" s="16" t="s">
        <v>29</v>
      </c>
      <c r="R83" s="37" t="s">
        <v>607</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141</v>
      </c>
      <c r="D84" s="17" t="s">
        <v>142</v>
      </c>
      <c r="E84" s="17">
        <v>7</v>
      </c>
      <c r="F84" s="14">
        <v>21.25</v>
      </c>
      <c r="G84" s="14">
        <v>18.59</v>
      </c>
      <c r="H84" s="14">
        <v>15.93</v>
      </c>
      <c r="I84" s="14"/>
      <c r="J84" s="14">
        <v>28.36</v>
      </c>
      <c r="K84" s="14">
        <v>33.67</v>
      </c>
      <c r="L84" s="14">
        <v>42.27</v>
      </c>
      <c r="M84" s="54"/>
      <c r="N84" s="14">
        <v>66.303434929999995</v>
      </c>
      <c r="O84" s="31">
        <v>141.09716664999999</v>
      </c>
      <c r="P84" s="31" t="s">
        <v>26</v>
      </c>
      <c r="Q84" s="17" t="s">
        <v>29</v>
      </c>
      <c r="R84" s="38" t="s">
        <v>608</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141</v>
      </c>
      <c r="D85" s="16" t="s">
        <v>143</v>
      </c>
      <c r="E85" s="16">
        <v>7</v>
      </c>
      <c r="F85" s="15">
        <v>20.2</v>
      </c>
      <c r="G85" s="15">
        <v>17.8</v>
      </c>
      <c r="H85" s="15">
        <v>15.41</v>
      </c>
      <c r="I85" s="14"/>
      <c r="J85" s="15">
        <v>25.89</v>
      </c>
      <c r="K85" s="15">
        <v>30.67</v>
      </c>
      <c r="L85" s="15">
        <v>38.42</v>
      </c>
      <c r="M85" s="54"/>
      <c r="N85" s="15">
        <v>63.497598924000002</v>
      </c>
      <c r="O85" s="15">
        <v>9.3626019565000007</v>
      </c>
      <c r="P85" s="15" t="s">
        <v>26</v>
      </c>
      <c r="Q85" s="16" t="s">
        <v>29</v>
      </c>
      <c r="R85" s="37" t="s">
        <v>609</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144</v>
      </c>
      <c r="D86" s="17" t="s">
        <v>145</v>
      </c>
      <c r="E86" s="17">
        <v>2</v>
      </c>
      <c r="F86" s="14">
        <v>2.1</v>
      </c>
      <c r="G86" s="14">
        <v>1.62</v>
      </c>
      <c r="H86" s="14">
        <v>1.1399999999999999</v>
      </c>
      <c r="I86" s="14"/>
      <c r="J86" s="14">
        <v>2.33</v>
      </c>
      <c r="K86" s="14">
        <v>3.28</v>
      </c>
      <c r="L86" s="14">
        <v>4.83</v>
      </c>
      <c r="M86" s="54"/>
      <c r="N86" s="14">
        <v>38.472957381000001</v>
      </c>
      <c r="O86" s="31">
        <v>3.3213727826000001</v>
      </c>
      <c r="P86" s="31" t="s">
        <v>26</v>
      </c>
      <c r="Q86" s="17" t="s">
        <v>26</v>
      </c>
      <c r="R86" s="38" t="s">
        <v>610</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519</v>
      </c>
      <c r="D87" s="16" t="s">
        <v>520</v>
      </c>
      <c r="E87" s="16">
        <v>3</v>
      </c>
      <c r="F87" s="15">
        <v>2100</v>
      </c>
      <c r="G87" s="15">
        <v>1575.77</v>
      </c>
      <c r="H87" s="15">
        <v>1051.54</v>
      </c>
      <c r="I87" s="14"/>
      <c r="J87" s="15">
        <v>2300</v>
      </c>
      <c r="K87" s="15">
        <v>3348.45</v>
      </c>
      <c r="L87" s="15">
        <v>5044.97</v>
      </c>
      <c r="M87" s="54"/>
      <c r="N87" s="15">
        <v>43.146068456000002</v>
      </c>
      <c r="O87" s="15">
        <v>2.1999916330000002</v>
      </c>
      <c r="P87" s="15" t="s">
        <v>29</v>
      </c>
      <c r="Q87" s="16" t="s">
        <v>26</v>
      </c>
      <c r="R87" s="37" t="s">
        <v>611</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146</v>
      </c>
      <c r="D88" s="17" t="s">
        <v>147</v>
      </c>
      <c r="E88" s="17">
        <v>10</v>
      </c>
      <c r="F88" s="14">
        <v>18.850000000000001</v>
      </c>
      <c r="G88" s="14">
        <v>18.21</v>
      </c>
      <c r="H88" s="14">
        <v>17.579999999999998</v>
      </c>
      <c r="I88" s="14"/>
      <c r="J88" s="14">
        <v>19.190000000000001</v>
      </c>
      <c r="K88" s="14">
        <v>20.45</v>
      </c>
      <c r="L88" s="14">
        <v>22.49</v>
      </c>
      <c r="M88" s="54"/>
      <c r="N88" s="14">
        <v>73.095614921000006</v>
      </c>
      <c r="O88" s="31">
        <v>8.542669695599999</v>
      </c>
      <c r="P88" s="31" t="s">
        <v>29</v>
      </c>
      <c r="Q88" s="17" t="s">
        <v>29</v>
      </c>
      <c r="R88" s="38" t="s">
        <v>612</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148</v>
      </c>
      <c r="D89" s="16" t="s">
        <v>149</v>
      </c>
      <c r="E89" s="16">
        <v>0</v>
      </c>
      <c r="F89" s="15">
        <v>4.8899999999999997</v>
      </c>
      <c r="G89" s="15">
        <v>4.4400000000000004</v>
      </c>
      <c r="H89" s="15">
        <v>3.99</v>
      </c>
      <c r="I89" s="14"/>
      <c r="J89" s="15">
        <v>5.0199999999999996</v>
      </c>
      <c r="K89" s="15">
        <v>5.91</v>
      </c>
      <c r="L89" s="15">
        <v>7.36</v>
      </c>
      <c r="M89" s="54"/>
      <c r="N89" s="15">
        <v>39.922280561000001</v>
      </c>
      <c r="O89" s="15">
        <v>8.6918050000000004</v>
      </c>
      <c r="P89" s="15" t="s">
        <v>26</v>
      </c>
      <c r="Q89" s="16" t="s">
        <v>26</v>
      </c>
      <c r="R89" s="37" t="s">
        <v>613</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150</v>
      </c>
      <c r="D90" s="17" t="s">
        <v>151</v>
      </c>
      <c r="E90" s="17">
        <v>0</v>
      </c>
      <c r="F90" s="14">
        <v>11.03</v>
      </c>
      <c r="G90" s="14">
        <v>9.6199999999999992</v>
      </c>
      <c r="H90" s="14">
        <v>8.2200000000000006</v>
      </c>
      <c r="I90" s="14"/>
      <c r="J90" s="14">
        <v>11.3</v>
      </c>
      <c r="K90" s="14">
        <v>14.1</v>
      </c>
      <c r="L90" s="14">
        <v>18.64</v>
      </c>
      <c r="M90" s="54"/>
      <c r="N90" s="14">
        <v>35.330062511999998</v>
      </c>
      <c r="O90" s="31">
        <v>8.6816451303999997</v>
      </c>
      <c r="P90" s="31" t="s">
        <v>26</v>
      </c>
      <c r="Q90" s="17" t="s">
        <v>26</v>
      </c>
      <c r="R90" s="38" t="s">
        <v>614</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152</v>
      </c>
      <c r="D91" s="16" t="s">
        <v>153</v>
      </c>
      <c r="E91" s="16">
        <v>0</v>
      </c>
      <c r="F91" s="15">
        <v>10.3</v>
      </c>
      <c r="G91" s="15">
        <v>8.77</v>
      </c>
      <c r="H91" s="15">
        <v>7.24</v>
      </c>
      <c r="I91" s="14"/>
      <c r="J91" s="15">
        <v>10.62</v>
      </c>
      <c r="K91" s="15">
        <v>13.67</v>
      </c>
      <c r="L91" s="15">
        <v>18.61</v>
      </c>
      <c r="M91" s="54"/>
      <c r="N91" s="15">
        <v>33.464993223999997</v>
      </c>
      <c r="O91" s="15">
        <v>85.021118956999999</v>
      </c>
      <c r="P91" s="15" t="s">
        <v>26</v>
      </c>
      <c r="Q91" s="16" t="s">
        <v>26</v>
      </c>
      <c r="R91" s="37" t="s">
        <v>615</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154</v>
      </c>
      <c r="D92" s="17" t="s">
        <v>155</v>
      </c>
      <c r="E92" s="17">
        <v>3</v>
      </c>
      <c r="F92" s="14">
        <v>6</v>
      </c>
      <c r="G92" s="14">
        <v>4.6900000000000004</v>
      </c>
      <c r="H92" s="14">
        <v>3.38</v>
      </c>
      <c r="I92" s="14"/>
      <c r="J92" s="14">
        <v>6.26</v>
      </c>
      <c r="K92" s="14">
        <v>8.8699999999999992</v>
      </c>
      <c r="L92" s="14">
        <v>13.1</v>
      </c>
      <c r="M92" s="54"/>
      <c r="N92" s="14">
        <v>44.021240874999997</v>
      </c>
      <c r="O92" s="31">
        <v>33.765540738999995</v>
      </c>
      <c r="P92" s="31" t="s">
        <v>26</v>
      </c>
      <c r="Q92" s="17" t="s">
        <v>26</v>
      </c>
      <c r="R92" s="38" t="s">
        <v>616</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156</v>
      </c>
      <c r="D93" s="16" t="s">
        <v>157</v>
      </c>
      <c r="E93" s="16">
        <v>7</v>
      </c>
      <c r="F93" s="15">
        <v>215.41</v>
      </c>
      <c r="G93" s="15">
        <v>190.26</v>
      </c>
      <c r="H93" s="15">
        <v>165.12</v>
      </c>
      <c r="I93" s="14"/>
      <c r="J93" s="15">
        <v>223.07</v>
      </c>
      <c r="K93" s="15">
        <v>273.35000000000002</v>
      </c>
      <c r="L93" s="15">
        <v>354.71</v>
      </c>
      <c r="M93" s="54"/>
      <c r="N93" s="15">
        <v>60.488223458999997</v>
      </c>
      <c r="O93" s="15">
        <v>10.187868409</v>
      </c>
      <c r="P93" s="15" t="s">
        <v>29</v>
      </c>
      <c r="Q93" s="16" t="s">
        <v>29</v>
      </c>
      <c r="R93" s="37" t="s">
        <v>617</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158</v>
      </c>
      <c r="D94" s="17" t="s">
        <v>159</v>
      </c>
      <c r="E94" s="17">
        <v>4</v>
      </c>
      <c r="F94" s="14">
        <v>150</v>
      </c>
      <c r="G94" s="14" t="s">
        <v>125</v>
      </c>
      <c r="H94" s="14" t="s">
        <v>125</v>
      </c>
      <c r="I94" s="14"/>
      <c r="J94" s="14" t="s">
        <v>125</v>
      </c>
      <c r="K94" s="14" t="s">
        <v>125</v>
      </c>
      <c r="L94" s="14" t="s">
        <v>125</v>
      </c>
      <c r="M94" s="54"/>
      <c r="N94" s="14">
        <v>94.064508982000007</v>
      </c>
      <c r="O94" s="31">
        <v>1.0764285713999999</v>
      </c>
      <c r="P94" s="31" t="s">
        <v>26</v>
      </c>
      <c r="Q94" s="17" t="s">
        <v>29</v>
      </c>
      <c r="R94" s="38" t="s">
        <v>125</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160</v>
      </c>
      <c r="D95" s="16" t="s">
        <v>161</v>
      </c>
      <c r="E95" s="16">
        <v>7</v>
      </c>
      <c r="F95" s="15">
        <v>97.01</v>
      </c>
      <c r="G95" s="15">
        <v>86.2</v>
      </c>
      <c r="H95" s="15">
        <v>75.400000000000006</v>
      </c>
      <c r="I95" s="14"/>
      <c r="J95" s="15">
        <v>102.79</v>
      </c>
      <c r="K95" s="15">
        <v>124.39</v>
      </c>
      <c r="L95" s="15">
        <v>159.34</v>
      </c>
      <c r="M95" s="54"/>
      <c r="N95" s="15">
        <v>63.769098696999997</v>
      </c>
      <c r="O95" s="15">
        <v>505.02692082999999</v>
      </c>
      <c r="P95" s="15" t="s">
        <v>29</v>
      </c>
      <c r="Q95" s="16" t="s">
        <v>29</v>
      </c>
      <c r="R95" s="37" t="s">
        <v>618</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162</v>
      </c>
      <c r="D96" s="17" t="s">
        <v>163</v>
      </c>
      <c r="E96" s="17">
        <v>0</v>
      </c>
      <c r="F96" s="14">
        <v>43.63</v>
      </c>
      <c r="G96" s="14">
        <v>38.61</v>
      </c>
      <c r="H96" s="14">
        <v>33.6</v>
      </c>
      <c r="I96" s="14"/>
      <c r="J96" s="14">
        <v>46.16</v>
      </c>
      <c r="K96" s="14">
        <v>56.18</v>
      </c>
      <c r="L96" s="14">
        <v>72.400000000000006</v>
      </c>
      <c r="M96" s="54"/>
      <c r="N96" s="14">
        <v>27.036100774000001</v>
      </c>
      <c r="O96" s="31">
        <v>164.84207230000001</v>
      </c>
      <c r="P96" s="31" t="s">
        <v>26</v>
      </c>
      <c r="Q96" s="17" t="s">
        <v>26</v>
      </c>
      <c r="R96" s="38" t="s">
        <v>619</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164</v>
      </c>
      <c r="D97" s="16" t="s">
        <v>165</v>
      </c>
      <c r="E97" s="16">
        <v>3</v>
      </c>
      <c r="F97" s="15">
        <v>24.88</v>
      </c>
      <c r="G97" s="15">
        <v>23.47</v>
      </c>
      <c r="H97" s="15">
        <v>22.06</v>
      </c>
      <c r="I97" s="14"/>
      <c r="J97" s="15">
        <v>25.38</v>
      </c>
      <c r="K97" s="15">
        <v>28.19</v>
      </c>
      <c r="L97" s="15">
        <v>32.75</v>
      </c>
      <c r="M97" s="54"/>
      <c r="N97" s="15">
        <v>44.289163547999998</v>
      </c>
      <c r="O97" s="15">
        <v>207.1860513</v>
      </c>
      <c r="P97" s="15" t="s">
        <v>29</v>
      </c>
      <c r="Q97" s="16" t="s">
        <v>26</v>
      </c>
      <c r="R97" s="37" t="s">
        <v>620</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166</v>
      </c>
      <c r="D98" s="17" t="s">
        <v>167</v>
      </c>
      <c r="E98" s="17">
        <v>2</v>
      </c>
      <c r="F98" s="14">
        <v>27.41</v>
      </c>
      <c r="G98" s="14">
        <v>23.86</v>
      </c>
      <c r="H98" s="14">
        <v>20.309999999999999</v>
      </c>
      <c r="I98" s="14"/>
      <c r="J98" s="14">
        <v>28.28</v>
      </c>
      <c r="K98" s="14">
        <v>35.369999999999997</v>
      </c>
      <c r="L98" s="14">
        <v>46.85</v>
      </c>
      <c r="M98" s="54"/>
      <c r="N98" s="14">
        <v>23.723128543000001</v>
      </c>
      <c r="O98" s="31">
        <v>128.68750408</v>
      </c>
      <c r="P98" s="31" t="s">
        <v>26</v>
      </c>
      <c r="Q98" s="17" t="s">
        <v>26</v>
      </c>
      <c r="R98" s="38" t="s">
        <v>621</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168</v>
      </c>
      <c r="D99" s="16" t="s">
        <v>169</v>
      </c>
      <c r="E99" s="16">
        <v>3</v>
      </c>
      <c r="F99" s="15">
        <v>34.47</v>
      </c>
      <c r="G99" s="15">
        <v>30.54</v>
      </c>
      <c r="H99" s="15">
        <v>26.61</v>
      </c>
      <c r="I99" s="14"/>
      <c r="J99" s="15">
        <v>35.76</v>
      </c>
      <c r="K99" s="15">
        <v>43.61</v>
      </c>
      <c r="L99" s="15">
        <v>56.32</v>
      </c>
      <c r="M99" s="54"/>
      <c r="N99" s="15">
        <v>31.315520844000002</v>
      </c>
      <c r="O99" s="15">
        <v>340.73658674000001</v>
      </c>
      <c r="P99" s="15" t="s">
        <v>26</v>
      </c>
      <c r="Q99" s="16" t="s">
        <v>26</v>
      </c>
      <c r="R99" s="37" t="s">
        <v>622</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521</v>
      </c>
      <c r="D100" s="17" t="s">
        <v>522</v>
      </c>
      <c r="E100" s="17">
        <v>0</v>
      </c>
      <c r="F100" s="14">
        <v>19.27</v>
      </c>
      <c r="G100" s="14">
        <v>16.48</v>
      </c>
      <c r="H100" s="14">
        <v>13.7</v>
      </c>
      <c r="I100" s="14"/>
      <c r="J100" s="14">
        <v>19.920000000000002</v>
      </c>
      <c r="K100" s="14">
        <v>25.48</v>
      </c>
      <c r="L100" s="14">
        <v>34.479999999999997</v>
      </c>
      <c r="M100" s="54"/>
      <c r="N100" s="14">
        <v>22.372381398000002</v>
      </c>
      <c r="O100" s="31">
        <v>1.4917309999999999</v>
      </c>
      <c r="P100" s="31" t="s">
        <v>26</v>
      </c>
      <c r="Q100" s="17" t="s">
        <v>26</v>
      </c>
      <c r="R100" s="38" t="s">
        <v>623</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170</v>
      </c>
      <c r="D101" s="16" t="s">
        <v>171</v>
      </c>
      <c r="E101" s="16">
        <v>0</v>
      </c>
      <c r="F101" s="15">
        <v>4.1100000000000003</v>
      </c>
      <c r="G101" s="15">
        <v>3.26</v>
      </c>
      <c r="H101" s="15">
        <v>2.41</v>
      </c>
      <c r="I101" s="14"/>
      <c r="J101" s="15">
        <v>4.32</v>
      </c>
      <c r="K101" s="15">
        <v>6.01</v>
      </c>
      <c r="L101" s="15">
        <v>8.76</v>
      </c>
      <c r="M101" s="54"/>
      <c r="N101" s="15">
        <v>27.475041267000002</v>
      </c>
      <c r="O101" s="15">
        <v>3.8363955216999996</v>
      </c>
      <c r="P101" s="15" t="s">
        <v>26</v>
      </c>
      <c r="Q101" s="16" t="s">
        <v>26</v>
      </c>
      <c r="R101" s="37" t="s">
        <v>624</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172</v>
      </c>
      <c r="D102" s="17" t="s">
        <v>173</v>
      </c>
      <c r="E102" s="17">
        <v>0</v>
      </c>
      <c r="F102" s="14">
        <v>10.37</v>
      </c>
      <c r="G102" s="14">
        <v>8.52</v>
      </c>
      <c r="H102" s="14">
        <v>6.67</v>
      </c>
      <c r="I102" s="14"/>
      <c r="J102" s="14">
        <v>10.61</v>
      </c>
      <c r="K102" s="14">
        <v>14.3</v>
      </c>
      <c r="L102" s="14">
        <v>20.28</v>
      </c>
      <c r="M102" s="54"/>
      <c r="N102" s="14">
        <v>41.064648038000001</v>
      </c>
      <c r="O102" s="31">
        <v>21.523430043000001</v>
      </c>
      <c r="P102" s="31" t="s">
        <v>26</v>
      </c>
      <c r="Q102" s="17" t="s">
        <v>26</v>
      </c>
      <c r="R102" s="38" t="s">
        <v>625</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174</v>
      </c>
      <c r="D103" s="16" t="s">
        <v>175</v>
      </c>
      <c r="E103" s="16">
        <v>0</v>
      </c>
      <c r="F103" s="15">
        <v>4.8</v>
      </c>
      <c r="G103" s="15">
        <v>3.7</v>
      </c>
      <c r="H103" s="15">
        <v>2.61</v>
      </c>
      <c r="I103" s="14"/>
      <c r="J103" s="15">
        <v>4.92</v>
      </c>
      <c r="K103" s="15">
        <v>7.1</v>
      </c>
      <c r="L103" s="15">
        <v>10.64</v>
      </c>
      <c r="M103" s="54"/>
      <c r="N103" s="15">
        <v>17.459825536</v>
      </c>
      <c r="O103" s="15">
        <v>5.6161173913000004</v>
      </c>
      <c r="P103" s="15" t="s">
        <v>26</v>
      </c>
      <c r="Q103" s="16" t="s">
        <v>26</v>
      </c>
      <c r="R103" s="37" t="s">
        <v>626</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176</v>
      </c>
      <c r="D104" s="17" t="s">
        <v>177</v>
      </c>
      <c r="E104" s="17">
        <v>7</v>
      </c>
      <c r="F104" s="14">
        <v>18.05</v>
      </c>
      <c r="G104" s="14">
        <v>16.41</v>
      </c>
      <c r="H104" s="14">
        <v>14.77</v>
      </c>
      <c r="I104" s="14"/>
      <c r="J104" s="14">
        <v>19.3</v>
      </c>
      <c r="K104" s="14">
        <v>22.57</v>
      </c>
      <c r="L104" s="14">
        <v>27.88</v>
      </c>
      <c r="M104" s="54"/>
      <c r="N104" s="14">
        <v>63.983931325</v>
      </c>
      <c r="O104" s="31">
        <v>63.394287347999999</v>
      </c>
      <c r="P104" s="31" t="s">
        <v>29</v>
      </c>
      <c r="Q104" s="17" t="s">
        <v>29</v>
      </c>
      <c r="R104" s="38" t="s">
        <v>627</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178</v>
      </c>
      <c r="D105" s="16" t="s">
        <v>179</v>
      </c>
      <c r="E105" s="16">
        <v>9</v>
      </c>
      <c r="F105" s="15">
        <v>22.41</v>
      </c>
      <c r="G105" s="15">
        <v>21.16</v>
      </c>
      <c r="H105" s="15">
        <v>19.91</v>
      </c>
      <c r="I105" s="14"/>
      <c r="J105" s="15">
        <v>22.91</v>
      </c>
      <c r="K105" s="15">
        <v>25.4</v>
      </c>
      <c r="L105" s="15">
        <v>29.44</v>
      </c>
      <c r="M105" s="54"/>
      <c r="N105" s="15">
        <v>73.984782803000002</v>
      </c>
      <c r="O105" s="15">
        <v>4.5453675217000002</v>
      </c>
      <c r="P105" s="15" t="s">
        <v>29</v>
      </c>
      <c r="Q105" s="16" t="s">
        <v>29</v>
      </c>
      <c r="R105" s="37" t="s">
        <v>628</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464</v>
      </c>
      <c r="D106" s="17" t="s">
        <v>465</v>
      </c>
      <c r="E106" s="17">
        <v>10</v>
      </c>
      <c r="F106" s="14">
        <v>117.5</v>
      </c>
      <c r="G106" s="14">
        <v>107.56</v>
      </c>
      <c r="H106" s="14">
        <v>97.62</v>
      </c>
      <c r="I106" s="14"/>
      <c r="J106" s="14">
        <v>123.82</v>
      </c>
      <c r="K106" s="14">
        <v>143.69</v>
      </c>
      <c r="L106" s="14">
        <v>175.86</v>
      </c>
      <c r="M106" s="54"/>
      <c r="N106" s="14">
        <v>63.907102815000002</v>
      </c>
      <c r="O106" s="31">
        <v>1.5540672891</v>
      </c>
      <c r="P106" s="31" t="s">
        <v>29</v>
      </c>
      <c r="Q106" s="17" t="s">
        <v>29</v>
      </c>
      <c r="R106" s="38" t="s">
        <v>629</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180</v>
      </c>
      <c r="D107" s="16" t="s">
        <v>181</v>
      </c>
      <c r="E107" s="16">
        <v>3</v>
      </c>
      <c r="F107" s="15">
        <v>21.64</v>
      </c>
      <c r="G107" s="15">
        <v>19.809999999999999</v>
      </c>
      <c r="H107" s="15">
        <v>17.989999999999998</v>
      </c>
      <c r="I107" s="14"/>
      <c r="J107" s="15">
        <v>22.43</v>
      </c>
      <c r="K107" s="15">
        <v>26.07</v>
      </c>
      <c r="L107" s="15">
        <v>31.96</v>
      </c>
      <c r="M107" s="54"/>
      <c r="N107" s="15">
        <v>26.492833557000001</v>
      </c>
      <c r="O107" s="15">
        <v>241.13621173999999</v>
      </c>
      <c r="P107" s="15" t="s">
        <v>29</v>
      </c>
      <c r="Q107" s="16" t="s">
        <v>26</v>
      </c>
      <c r="R107" s="37" t="s">
        <v>630</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182</v>
      </c>
      <c r="D108" s="17" t="s">
        <v>183</v>
      </c>
      <c r="E108" s="17">
        <v>3</v>
      </c>
      <c r="F108" s="14">
        <v>9.6999999999999993</v>
      </c>
      <c r="G108" s="14">
        <v>8.92</v>
      </c>
      <c r="H108" s="14">
        <v>8.15</v>
      </c>
      <c r="I108" s="14"/>
      <c r="J108" s="14">
        <v>10.119999999999999</v>
      </c>
      <c r="K108" s="14">
        <v>11.66</v>
      </c>
      <c r="L108" s="14">
        <v>14.15</v>
      </c>
      <c r="M108" s="54"/>
      <c r="N108" s="14">
        <v>29.078008231999998</v>
      </c>
      <c r="O108" s="31">
        <v>92.881402696000009</v>
      </c>
      <c r="P108" s="31" t="s">
        <v>29</v>
      </c>
      <c r="Q108" s="17" t="s">
        <v>26</v>
      </c>
      <c r="R108" s="38" t="s">
        <v>631</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184</v>
      </c>
      <c r="D109" s="16" t="s">
        <v>185</v>
      </c>
      <c r="E109" s="16">
        <v>0</v>
      </c>
      <c r="F109" s="15">
        <v>11.29</v>
      </c>
      <c r="G109" s="15">
        <v>9.42</v>
      </c>
      <c r="H109" s="15">
        <v>7.56</v>
      </c>
      <c r="I109" s="14"/>
      <c r="J109" s="15">
        <v>11.56</v>
      </c>
      <c r="K109" s="15">
        <v>15.28</v>
      </c>
      <c r="L109" s="15">
        <v>21.3</v>
      </c>
      <c r="M109" s="54"/>
      <c r="N109" s="15">
        <v>46.879469604999997</v>
      </c>
      <c r="O109" s="15">
        <v>37.226760217000006</v>
      </c>
      <c r="P109" s="15" t="s">
        <v>26</v>
      </c>
      <c r="Q109" s="16" t="s">
        <v>26</v>
      </c>
      <c r="R109" s="37" t="s">
        <v>632</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186</v>
      </c>
      <c r="D110" s="17" t="s">
        <v>187</v>
      </c>
      <c r="E110" s="17">
        <v>2</v>
      </c>
      <c r="F110" s="14">
        <v>3.49</v>
      </c>
      <c r="G110" s="14">
        <v>3.08</v>
      </c>
      <c r="H110" s="14">
        <v>2.68</v>
      </c>
      <c r="I110" s="14"/>
      <c r="J110" s="14">
        <v>3.55</v>
      </c>
      <c r="K110" s="14">
        <v>4.3499999999999996</v>
      </c>
      <c r="L110" s="14">
        <v>5.65</v>
      </c>
      <c r="M110" s="54"/>
      <c r="N110" s="14">
        <v>45.941816078000002</v>
      </c>
      <c r="O110" s="31">
        <v>12.036333259999999</v>
      </c>
      <c r="P110" s="31" t="s">
        <v>26</v>
      </c>
      <c r="Q110" s="17" t="s">
        <v>26</v>
      </c>
      <c r="R110" s="38" t="s">
        <v>633</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188</v>
      </c>
      <c r="D111" s="16" t="s">
        <v>189</v>
      </c>
      <c r="E111" s="16">
        <v>7</v>
      </c>
      <c r="F111" s="15">
        <v>3.84</v>
      </c>
      <c r="G111" s="15">
        <v>3.4</v>
      </c>
      <c r="H111" s="15">
        <v>2.96</v>
      </c>
      <c r="I111" s="14"/>
      <c r="J111" s="15">
        <v>4.8499999999999996</v>
      </c>
      <c r="K111" s="15">
        <v>5.72</v>
      </c>
      <c r="L111" s="15">
        <v>7.14</v>
      </c>
      <c r="M111" s="54"/>
      <c r="N111" s="15">
        <v>59.332430787</v>
      </c>
      <c r="O111" s="15">
        <v>21.884240303999999</v>
      </c>
      <c r="P111" s="15" t="s">
        <v>26</v>
      </c>
      <c r="Q111" s="16" t="s">
        <v>29</v>
      </c>
      <c r="R111" s="37" t="s">
        <v>634</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190</v>
      </c>
      <c r="D112" s="17" t="s">
        <v>191</v>
      </c>
      <c r="E112" s="17">
        <v>0</v>
      </c>
      <c r="F112" s="14">
        <v>7.91</v>
      </c>
      <c r="G112" s="14">
        <v>6.27</v>
      </c>
      <c r="H112" s="14">
        <v>4.6399999999999997</v>
      </c>
      <c r="I112" s="14"/>
      <c r="J112" s="14">
        <v>8.25</v>
      </c>
      <c r="K112" s="14">
        <v>11.51</v>
      </c>
      <c r="L112" s="14">
        <v>16.79</v>
      </c>
      <c r="M112" s="54"/>
      <c r="N112" s="14">
        <v>19.152299831000001</v>
      </c>
      <c r="O112" s="31">
        <v>19.042125913</v>
      </c>
      <c r="P112" s="31" t="s">
        <v>26</v>
      </c>
      <c r="Q112" s="17" t="s">
        <v>26</v>
      </c>
      <c r="R112" s="38" t="s">
        <v>635</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192</v>
      </c>
      <c r="D113" s="16" t="s">
        <v>193</v>
      </c>
      <c r="E113" s="16">
        <v>0</v>
      </c>
      <c r="F113" s="15" t="s">
        <v>125</v>
      </c>
      <c r="G113" s="15" t="s">
        <v>125</v>
      </c>
      <c r="H113" s="15" t="s">
        <v>125</v>
      </c>
      <c r="I113" s="14"/>
      <c r="J113" s="15" t="s">
        <v>125</v>
      </c>
      <c r="K113" s="15" t="s">
        <v>125</v>
      </c>
      <c r="L113" s="15" t="s">
        <v>125</v>
      </c>
      <c r="M113" s="54"/>
      <c r="N113" s="15" t="s">
        <v>125</v>
      </c>
      <c r="O113" s="15" t="s">
        <v>125</v>
      </c>
      <c r="P113" s="15" t="s">
        <v>125</v>
      </c>
      <c r="Q113" s="16" t="s">
        <v>125</v>
      </c>
      <c r="R113" s="37" t="s">
        <v>126</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475</v>
      </c>
      <c r="D114" s="17" t="s">
        <v>476</v>
      </c>
      <c r="E114" s="17">
        <v>6</v>
      </c>
      <c r="F114" s="14">
        <v>3.31</v>
      </c>
      <c r="G114" s="14">
        <v>3</v>
      </c>
      <c r="H114" s="14">
        <v>2.69</v>
      </c>
      <c r="I114" s="14"/>
      <c r="J114" s="14">
        <v>3.91</v>
      </c>
      <c r="K114" s="14">
        <v>4.5199999999999996</v>
      </c>
      <c r="L114" s="14">
        <v>5.52</v>
      </c>
      <c r="M114" s="54"/>
      <c r="N114" s="14">
        <v>63.510768830000004</v>
      </c>
      <c r="O114" s="31">
        <v>5.2278903477999998</v>
      </c>
      <c r="P114" s="31" t="s">
        <v>26</v>
      </c>
      <c r="Q114" s="17" t="s">
        <v>29</v>
      </c>
      <c r="R114" s="38" t="s">
        <v>636</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194</v>
      </c>
      <c r="D115" s="16" t="s">
        <v>195</v>
      </c>
      <c r="E115" s="16">
        <v>0</v>
      </c>
      <c r="F115" s="15">
        <v>20.420000000000002</v>
      </c>
      <c r="G115" s="15">
        <v>19.14</v>
      </c>
      <c r="H115" s="15">
        <v>17.87</v>
      </c>
      <c r="I115" s="14"/>
      <c r="J115" s="15">
        <v>20.9</v>
      </c>
      <c r="K115" s="15">
        <v>23.44</v>
      </c>
      <c r="L115" s="15">
        <v>27.56</v>
      </c>
      <c r="M115" s="54"/>
      <c r="N115" s="15">
        <v>40.491148115999998</v>
      </c>
      <c r="O115" s="15">
        <v>64.997729042999993</v>
      </c>
      <c r="P115" s="15" t="s">
        <v>26</v>
      </c>
      <c r="Q115" s="16" t="s">
        <v>26</v>
      </c>
      <c r="R115" s="37" t="s">
        <v>637</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196</v>
      </c>
      <c r="D116" s="17" t="s">
        <v>197</v>
      </c>
      <c r="E116" s="17">
        <v>0</v>
      </c>
      <c r="F116" s="14">
        <v>22.57</v>
      </c>
      <c r="G116" s="14">
        <v>20.14</v>
      </c>
      <c r="H116" s="14">
        <v>17.71</v>
      </c>
      <c r="I116" s="14"/>
      <c r="J116" s="14">
        <v>23.26</v>
      </c>
      <c r="K116" s="14">
        <v>28.11</v>
      </c>
      <c r="L116" s="14">
        <v>35.97</v>
      </c>
      <c r="M116" s="54"/>
      <c r="N116" s="14">
        <v>28.500637498</v>
      </c>
      <c r="O116" s="31">
        <v>49.648639304</v>
      </c>
      <c r="P116" s="31" t="s">
        <v>26</v>
      </c>
      <c r="Q116" s="17" t="s">
        <v>26</v>
      </c>
      <c r="R116" s="38" t="s">
        <v>638</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198</v>
      </c>
      <c r="D117" s="16" t="s">
        <v>199</v>
      </c>
      <c r="E117" s="16">
        <v>6</v>
      </c>
      <c r="F117" s="15">
        <v>77.83</v>
      </c>
      <c r="G117" s="15">
        <v>56.56</v>
      </c>
      <c r="H117" s="15">
        <v>35.299999999999997</v>
      </c>
      <c r="I117" s="14"/>
      <c r="J117" s="15">
        <v>80.569999999999993</v>
      </c>
      <c r="K117" s="15">
        <v>123.09</v>
      </c>
      <c r="L117" s="15">
        <v>191.9</v>
      </c>
      <c r="M117" s="54"/>
      <c r="N117" s="15">
        <v>40.340070769999997</v>
      </c>
      <c r="O117" s="15">
        <v>33.979984786999999</v>
      </c>
      <c r="P117" s="15" t="s">
        <v>29</v>
      </c>
      <c r="Q117" s="16" t="s">
        <v>26</v>
      </c>
      <c r="R117" s="37" t="s">
        <v>639</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200</v>
      </c>
      <c r="D118" s="17" t="s">
        <v>201</v>
      </c>
      <c r="E118" s="17">
        <v>4</v>
      </c>
      <c r="F118" s="14">
        <v>13.03</v>
      </c>
      <c r="G118" s="14">
        <v>11.93</v>
      </c>
      <c r="H118" s="14">
        <v>10.84</v>
      </c>
      <c r="I118" s="14"/>
      <c r="J118" s="14">
        <v>14.34</v>
      </c>
      <c r="K118" s="14">
        <v>16.52</v>
      </c>
      <c r="L118" s="14">
        <v>20.059999999999999</v>
      </c>
      <c r="M118" s="54"/>
      <c r="N118" s="14">
        <v>30.828908405</v>
      </c>
      <c r="O118" s="31">
        <v>24.608563042999997</v>
      </c>
      <c r="P118" s="31" t="s">
        <v>29</v>
      </c>
      <c r="Q118" s="17" t="s">
        <v>26</v>
      </c>
      <c r="R118" s="38" t="s">
        <v>640</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202</v>
      </c>
      <c r="D119" s="16" t="s">
        <v>203</v>
      </c>
      <c r="E119" s="16">
        <v>0</v>
      </c>
      <c r="F119" s="15">
        <v>26.88</v>
      </c>
      <c r="G119" s="15">
        <v>21.48</v>
      </c>
      <c r="H119" s="15">
        <v>16.079999999999998</v>
      </c>
      <c r="I119" s="14"/>
      <c r="J119" s="15">
        <v>27.74</v>
      </c>
      <c r="K119" s="15">
        <v>38.53</v>
      </c>
      <c r="L119" s="15">
        <v>55.99</v>
      </c>
      <c r="M119" s="54"/>
      <c r="N119" s="15">
        <v>44.916759466000002</v>
      </c>
      <c r="O119" s="15">
        <v>66.699232224000014</v>
      </c>
      <c r="P119" s="15" t="s">
        <v>26</v>
      </c>
      <c r="Q119" s="16" t="s">
        <v>26</v>
      </c>
      <c r="R119" s="37" t="s">
        <v>641</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204</v>
      </c>
      <c r="D120" s="17" t="s">
        <v>205</v>
      </c>
      <c r="E120" s="17">
        <v>2</v>
      </c>
      <c r="F120" s="14">
        <v>8.92</v>
      </c>
      <c r="G120" s="14">
        <v>8.2899999999999991</v>
      </c>
      <c r="H120" s="14">
        <v>7.67</v>
      </c>
      <c r="I120" s="14"/>
      <c r="J120" s="14">
        <v>9.06</v>
      </c>
      <c r="K120" s="14">
        <v>10.3</v>
      </c>
      <c r="L120" s="14">
        <v>12.31</v>
      </c>
      <c r="M120" s="54"/>
      <c r="N120" s="14">
        <v>41.125198306000001</v>
      </c>
      <c r="O120" s="31">
        <v>7.2616526087000004</v>
      </c>
      <c r="P120" s="31" t="s">
        <v>26</v>
      </c>
      <c r="Q120" s="17" t="s">
        <v>26</v>
      </c>
      <c r="R120" s="38" t="s">
        <v>642</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206</v>
      </c>
      <c r="D121" s="16" t="s">
        <v>207</v>
      </c>
      <c r="E121" s="16">
        <v>0</v>
      </c>
      <c r="F121" s="15">
        <v>7.68</v>
      </c>
      <c r="G121" s="15">
        <v>7.3</v>
      </c>
      <c r="H121" s="15">
        <v>6.92</v>
      </c>
      <c r="I121" s="14"/>
      <c r="J121" s="15">
        <v>7.8</v>
      </c>
      <c r="K121" s="15">
        <v>8.5500000000000007</v>
      </c>
      <c r="L121" s="15">
        <v>9.76</v>
      </c>
      <c r="M121" s="54"/>
      <c r="N121" s="15">
        <v>36.526749958000003</v>
      </c>
      <c r="O121" s="15">
        <v>4.3606987391000001</v>
      </c>
      <c r="P121" s="15" t="s">
        <v>26</v>
      </c>
      <c r="Q121" s="16" t="s">
        <v>26</v>
      </c>
      <c r="R121" s="37" t="s">
        <v>643</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208</v>
      </c>
      <c r="D122" s="17" t="s">
        <v>209</v>
      </c>
      <c r="E122" s="17">
        <v>0</v>
      </c>
      <c r="F122" s="14">
        <v>48.76</v>
      </c>
      <c r="G122" s="14">
        <v>45.74</v>
      </c>
      <c r="H122" s="14">
        <v>42.73</v>
      </c>
      <c r="I122" s="14"/>
      <c r="J122" s="14">
        <v>49.6</v>
      </c>
      <c r="K122" s="14">
        <v>55.62</v>
      </c>
      <c r="L122" s="14">
        <v>65.38</v>
      </c>
      <c r="M122" s="54"/>
      <c r="N122" s="14">
        <v>35.574801809</v>
      </c>
      <c r="O122" s="31">
        <v>30.330613826</v>
      </c>
      <c r="P122" s="31" t="s">
        <v>26</v>
      </c>
      <c r="Q122" s="17" t="s">
        <v>26</v>
      </c>
      <c r="R122" s="38" t="s">
        <v>644</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210</v>
      </c>
      <c r="D123" s="16" t="s">
        <v>211</v>
      </c>
      <c r="E123" s="16">
        <v>0</v>
      </c>
      <c r="F123" s="15">
        <v>25.25</v>
      </c>
      <c r="G123" s="15">
        <v>23.18</v>
      </c>
      <c r="H123" s="15">
        <v>21.12</v>
      </c>
      <c r="I123" s="14"/>
      <c r="J123" s="15">
        <v>25.97</v>
      </c>
      <c r="K123" s="15">
        <v>30.09</v>
      </c>
      <c r="L123" s="15">
        <v>36.76</v>
      </c>
      <c r="M123" s="54"/>
      <c r="N123" s="15">
        <v>35.189536484999998</v>
      </c>
      <c r="O123" s="15">
        <v>97.591601609000008</v>
      </c>
      <c r="P123" s="15" t="s">
        <v>26</v>
      </c>
      <c r="Q123" s="16" t="s">
        <v>26</v>
      </c>
      <c r="R123" s="37" t="s">
        <v>645</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212</v>
      </c>
      <c r="D124" s="17" t="s">
        <v>466</v>
      </c>
      <c r="E124" s="17">
        <v>0</v>
      </c>
      <c r="F124" s="14">
        <v>12.56</v>
      </c>
      <c r="G124" s="14">
        <v>11.81</v>
      </c>
      <c r="H124" s="14">
        <v>11.07</v>
      </c>
      <c r="I124" s="14"/>
      <c r="J124" s="14">
        <v>12.78</v>
      </c>
      <c r="K124" s="14">
        <v>14.26</v>
      </c>
      <c r="L124" s="14">
        <v>16.670000000000002</v>
      </c>
      <c r="M124" s="54"/>
      <c r="N124" s="14">
        <v>28.707910563999999</v>
      </c>
      <c r="O124" s="31">
        <v>1.6362467391</v>
      </c>
      <c r="P124" s="31" t="s">
        <v>26</v>
      </c>
      <c r="Q124" s="17" t="s">
        <v>26</v>
      </c>
      <c r="R124" s="38" t="s">
        <v>646</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212</v>
      </c>
      <c r="D125" s="16" t="s">
        <v>213</v>
      </c>
      <c r="E125" s="16">
        <v>0</v>
      </c>
      <c r="F125" s="15">
        <v>12.12</v>
      </c>
      <c r="G125" s="15">
        <v>11.21</v>
      </c>
      <c r="H125" s="15">
        <v>10.3</v>
      </c>
      <c r="I125" s="14"/>
      <c r="J125" s="15">
        <v>12.4</v>
      </c>
      <c r="K125" s="15">
        <v>14.21</v>
      </c>
      <c r="L125" s="15">
        <v>17.14</v>
      </c>
      <c r="M125" s="54"/>
      <c r="N125" s="15">
        <v>20.944252801000001</v>
      </c>
      <c r="O125" s="15">
        <v>272.02441012999998</v>
      </c>
      <c r="P125" s="15" t="s">
        <v>26</v>
      </c>
      <c r="Q125" s="16" t="s">
        <v>26</v>
      </c>
      <c r="R125" s="37" t="s">
        <v>647</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214</v>
      </c>
      <c r="D126" s="17" t="s">
        <v>215</v>
      </c>
      <c r="E126" s="17">
        <v>3</v>
      </c>
      <c r="F126" s="14">
        <v>40.32</v>
      </c>
      <c r="G126" s="14">
        <v>37.700000000000003</v>
      </c>
      <c r="H126" s="14">
        <v>35.090000000000003</v>
      </c>
      <c r="I126" s="14"/>
      <c r="J126" s="14">
        <v>41.37</v>
      </c>
      <c r="K126" s="14">
        <v>46.59</v>
      </c>
      <c r="L126" s="14">
        <v>55.03</v>
      </c>
      <c r="M126" s="54"/>
      <c r="N126" s="14">
        <v>23.363069307</v>
      </c>
      <c r="O126" s="31">
        <v>87.096195217000002</v>
      </c>
      <c r="P126" s="31" t="s">
        <v>29</v>
      </c>
      <c r="Q126" s="17" t="s">
        <v>26</v>
      </c>
      <c r="R126" s="38" t="s">
        <v>648</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214</v>
      </c>
      <c r="D127" s="16" t="s">
        <v>216</v>
      </c>
      <c r="E127" s="16">
        <v>0</v>
      </c>
      <c r="F127" s="15">
        <v>37.35</v>
      </c>
      <c r="G127" s="15">
        <v>34.24</v>
      </c>
      <c r="H127" s="15">
        <v>31.14</v>
      </c>
      <c r="I127" s="14"/>
      <c r="J127" s="15">
        <v>38.340000000000003</v>
      </c>
      <c r="K127" s="15">
        <v>44.54</v>
      </c>
      <c r="L127" s="15">
        <v>54.58</v>
      </c>
      <c r="M127" s="54"/>
      <c r="N127" s="15">
        <v>24.582478515999998</v>
      </c>
      <c r="O127" s="15">
        <v>950.11581360999992</v>
      </c>
      <c r="P127" s="15" t="s">
        <v>26</v>
      </c>
      <c r="Q127" s="16" t="s">
        <v>26</v>
      </c>
      <c r="R127" s="37" t="s">
        <v>649</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217</v>
      </c>
      <c r="D128" s="17" t="s">
        <v>218</v>
      </c>
      <c r="E128" s="17">
        <v>7</v>
      </c>
      <c r="F128" s="14">
        <v>2.21</v>
      </c>
      <c r="G128" s="14">
        <v>1.73</v>
      </c>
      <c r="H128" s="14">
        <v>1.26</v>
      </c>
      <c r="I128" s="14"/>
      <c r="J128" s="14">
        <v>3.4</v>
      </c>
      <c r="K128" s="14">
        <v>4.34</v>
      </c>
      <c r="L128" s="14">
        <v>5.86</v>
      </c>
      <c r="M128" s="54"/>
      <c r="N128" s="14">
        <v>82.385679908</v>
      </c>
      <c r="O128" s="31">
        <v>2.1237653478</v>
      </c>
      <c r="P128" s="31" t="s">
        <v>26</v>
      </c>
      <c r="Q128" s="17" t="s">
        <v>29</v>
      </c>
      <c r="R128" s="38" t="s">
        <v>650</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219</v>
      </c>
      <c r="D129" s="16" t="s">
        <v>220</v>
      </c>
      <c r="E129" s="16">
        <v>4</v>
      </c>
      <c r="F129" s="15">
        <v>70.42</v>
      </c>
      <c r="G129" s="15">
        <v>62.85</v>
      </c>
      <c r="H129" s="15">
        <v>55.29</v>
      </c>
      <c r="I129" s="14"/>
      <c r="J129" s="15">
        <v>83.73</v>
      </c>
      <c r="K129" s="15">
        <v>98.85</v>
      </c>
      <c r="L129" s="15">
        <v>123.33</v>
      </c>
      <c r="M129" s="54"/>
      <c r="N129" s="15">
        <v>56.682287580999997</v>
      </c>
      <c r="O129" s="15">
        <v>78.814530883000003</v>
      </c>
      <c r="P129" s="15" t="s">
        <v>26</v>
      </c>
      <c r="Q129" s="16" t="s">
        <v>29</v>
      </c>
      <c r="R129" s="37" t="s">
        <v>651</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221</v>
      </c>
      <c r="D130" s="17" t="s">
        <v>222</v>
      </c>
      <c r="E130" s="17">
        <v>3</v>
      </c>
      <c r="F130" s="14">
        <v>9.74</v>
      </c>
      <c r="G130" s="14">
        <v>8.3699999999999992</v>
      </c>
      <c r="H130" s="14">
        <v>7.01</v>
      </c>
      <c r="I130" s="14"/>
      <c r="J130" s="14">
        <v>10.029999999999999</v>
      </c>
      <c r="K130" s="14">
        <v>12.75</v>
      </c>
      <c r="L130" s="14">
        <v>17.170000000000002</v>
      </c>
      <c r="M130" s="54"/>
      <c r="N130" s="14">
        <v>34.278801868000002</v>
      </c>
      <c r="O130" s="31">
        <v>35.989124957000001</v>
      </c>
      <c r="P130" s="31" t="s">
        <v>29</v>
      </c>
      <c r="Q130" s="17" t="s">
        <v>26</v>
      </c>
      <c r="R130" s="38" t="s">
        <v>652</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223</v>
      </c>
      <c r="D131" s="16" t="s">
        <v>224</v>
      </c>
      <c r="E131" s="16">
        <v>4</v>
      </c>
      <c r="F131" s="15">
        <v>182.71</v>
      </c>
      <c r="G131" s="15">
        <v>168.37</v>
      </c>
      <c r="H131" s="15">
        <v>154.04</v>
      </c>
      <c r="I131" s="14"/>
      <c r="J131" s="15">
        <v>185.78</v>
      </c>
      <c r="K131" s="15">
        <v>214.44</v>
      </c>
      <c r="L131" s="15">
        <v>260.82</v>
      </c>
      <c r="M131" s="54"/>
      <c r="N131" s="15">
        <v>47.633941505999999</v>
      </c>
      <c r="O131" s="15">
        <v>8.4118353717000005</v>
      </c>
      <c r="P131" s="15" t="s">
        <v>29</v>
      </c>
      <c r="Q131" s="16" t="s">
        <v>26</v>
      </c>
      <c r="R131" s="37" t="s">
        <v>653</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225</v>
      </c>
      <c r="D132" s="17" t="s">
        <v>226</v>
      </c>
      <c r="E132" s="17">
        <v>0</v>
      </c>
      <c r="F132" s="14">
        <v>4.96</v>
      </c>
      <c r="G132" s="14">
        <v>3.85</v>
      </c>
      <c r="H132" s="14">
        <v>2.75</v>
      </c>
      <c r="I132" s="14"/>
      <c r="J132" s="14">
        <v>5.19</v>
      </c>
      <c r="K132" s="14">
        <v>7.39</v>
      </c>
      <c r="L132" s="14">
        <v>10.96</v>
      </c>
      <c r="M132" s="54"/>
      <c r="N132" s="14">
        <v>38.911457763000001</v>
      </c>
      <c r="O132" s="31">
        <v>4.4355762174000004</v>
      </c>
      <c r="P132" s="31" t="s">
        <v>26</v>
      </c>
      <c r="Q132" s="17" t="s">
        <v>26</v>
      </c>
      <c r="R132" s="38" t="s">
        <v>654</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227</v>
      </c>
      <c r="D133" s="16" t="s">
        <v>228</v>
      </c>
      <c r="E133" s="16">
        <v>3</v>
      </c>
      <c r="F133" s="15">
        <v>5.63</v>
      </c>
      <c r="G133" s="15">
        <v>4.7699999999999996</v>
      </c>
      <c r="H133" s="15">
        <v>3.91</v>
      </c>
      <c r="I133" s="14"/>
      <c r="J133" s="15">
        <v>5.87</v>
      </c>
      <c r="K133" s="15">
        <v>7.58</v>
      </c>
      <c r="L133" s="15">
        <v>10.36</v>
      </c>
      <c r="M133" s="54"/>
      <c r="N133" s="15">
        <v>35.047981120000003</v>
      </c>
      <c r="O133" s="15">
        <v>6.3434119999999998</v>
      </c>
      <c r="P133" s="15" t="s">
        <v>26</v>
      </c>
      <c r="Q133" s="16" t="s">
        <v>26</v>
      </c>
      <c r="R133" s="37" t="s">
        <v>655</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229</v>
      </c>
      <c r="D134" s="17" t="s">
        <v>230</v>
      </c>
      <c r="E134" s="17">
        <v>10</v>
      </c>
      <c r="F134" s="14">
        <v>3.62</v>
      </c>
      <c r="G134" s="14">
        <v>3.43</v>
      </c>
      <c r="H134" s="14">
        <v>3.24</v>
      </c>
      <c r="I134" s="14"/>
      <c r="J134" s="14">
        <v>3.84</v>
      </c>
      <c r="K134" s="14">
        <v>4.21</v>
      </c>
      <c r="L134" s="14">
        <v>4.82</v>
      </c>
      <c r="M134" s="54"/>
      <c r="N134" s="14">
        <v>66.921426163999996</v>
      </c>
      <c r="O134" s="31">
        <v>2.0627312174000001</v>
      </c>
      <c r="P134" s="31" t="s">
        <v>29</v>
      </c>
      <c r="Q134" s="17" t="s">
        <v>29</v>
      </c>
      <c r="R134" s="38" t="s">
        <v>656</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229</v>
      </c>
      <c r="D135" s="16" t="s">
        <v>231</v>
      </c>
      <c r="E135" s="16">
        <v>10</v>
      </c>
      <c r="F135" s="15">
        <v>3.51</v>
      </c>
      <c r="G135" s="15">
        <v>3.32</v>
      </c>
      <c r="H135" s="15">
        <v>3.13</v>
      </c>
      <c r="I135" s="14"/>
      <c r="J135" s="15">
        <v>3.85</v>
      </c>
      <c r="K135" s="15">
        <v>4.22</v>
      </c>
      <c r="L135" s="15">
        <v>4.83</v>
      </c>
      <c r="M135" s="54"/>
      <c r="N135" s="15">
        <v>62.101783115000003</v>
      </c>
      <c r="O135" s="15">
        <v>11.339724043</v>
      </c>
      <c r="P135" s="15" t="s">
        <v>29</v>
      </c>
      <c r="Q135" s="16" t="s">
        <v>29</v>
      </c>
      <c r="R135" s="37" t="s">
        <v>657</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229</v>
      </c>
      <c r="D136" s="17" t="s">
        <v>232</v>
      </c>
      <c r="E136" s="17">
        <v>10</v>
      </c>
      <c r="F136" s="14">
        <v>17.690000000000001</v>
      </c>
      <c r="G136" s="14">
        <v>16.71</v>
      </c>
      <c r="H136" s="14">
        <v>15.73</v>
      </c>
      <c r="I136" s="14"/>
      <c r="J136" s="14">
        <v>19.27</v>
      </c>
      <c r="K136" s="14">
        <v>21.22</v>
      </c>
      <c r="L136" s="14">
        <v>24.39</v>
      </c>
      <c r="M136" s="54"/>
      <c r="N136" s="14">
        <v>66.341968179000006</v>
      </c>
      <c r="O136" s="31">
        <v>91.261195739000001</v>
      </c>
      <c r="P136" s="31" t="s">
        <v>29</v>
      </c>
      <c r="Q136" s="17" t="s">
        <v>29</v>
      </c>
      <c r="R136" s="38" t="s">
        <v>658</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233</v>
      </c>
      <c r="D137" s="16" t="s">
        <v>234</v>
      </c>
      <c r="E137" s="16">
        <v>2</v>
      </c>
      <c r="F137" s="15">
        <v>9.3699999999999992</v>
      </c>
      <c r="G137" s="15">
        <v>7.36</v>
      </c>
      <c r="H137" s="15">
        <v>5.35</v>
      </c>
      <c r="I137" s="14"/>
      <c r="J137" s="15">
        <v>9.7200000000000006</v>
      </c>
      <c r="K137" s="15">
        <v>13.73</v>
      </c>
      <c r="L137" s="15">
        <v>20.23</v>
      </c>
      <c r="M137" s="54"/>
      <c r="N137" s="15">
        <v>44.005589028999999</v>
      </c>
      <c r="O137" s="15">
        <v>5.3637594783000004</v>
      </c>
      <c r="P137" s="15" t="s">
        <v>26</v>
      </c>
      <c r="Q137" s="16" t="s">
        <v>26</v>
      </c>
      <c r="R137" s="37" t="s">
        <v>659</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235</v>
      </c>
      <c r="D138" s="17" t="s">
        <v>236</v>
      </c>
      <c r="E138" s="17">
        <v>6</v>
      </c>
      <c r="F138" s="14">
        <v>3.06</v>
      </c>
      <c r="G138" s="14">
        <v>2.1</v>
      </c>
      <c r="H138" s="14">
        <v>1.1499999999999999</v>
      </c>
      <c r="I138" s="14"/>
      <c r="J138" s="14">
        <v>5.49</v>
      </c>
      <c r="K138" s="14">
        <v>7.39</v>
      </c>
      <c r="L138" s="14">
        <v>10.47</v>
      </c>
      <c r="M138" s="54"/>
      <c r="N138" s="14">
        <v>56.246684313999999</v>
      </c>
      <c r="O138" s="31">
        <v>8.8918167826000012</v>
      </c>
      <c r="P138" s="31" t="s">
        <v>26</v>
      </c>
      <c r="Q138" s="17" t="s">
        <v>29</v>
      </c>
      <c r="R138" s="38" t="s">
        <v>660</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237</v>
      </c>
      <c r="D139" s="16" t="s">
        <v>238</v>
      </c>
      <c r="E139" s="16">
        <v>0</v>
      </c>
      <c r="F139" s="15">
        <v>31.74</v>
      </c>
      <c r="G139" s="15">
        <v>25.26</v>
      </c>
      <c r="H139" s="15">
        <v>18.79</v>
      </c>
      <c r="I139" s="14"/>
      <c r="J139" s="15">
        <v>32.619999999999997</v>
      </c>
      <c r="K139" s="15">
        <v>45.56</v>
      </c>
      <c r="L139" s="15">
        <v>66.510000000000005</v>
      </c>
      <c r="M139" s="54"/>
      <c r="N139" s="15">
        <v>17.588700691</v>
      </c>
      <c r="O139" s="15">
        <v>333.08598369999999</v>
      </c>
      <c r="P139" s="15" t="s">
        <v>26</v>
      </c>
      <c r="Q139" s="16" t="s">
        <v>26</v>
      </c>
      <c r="R139" s="37" t="s">
        <v>661</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237</v>
      </c>
      <c r="D140" s="17" t="s">
        <v>239</v>
      </c>
      <c r="E140" s="17">
        <v>0</v>
      </c>
      <c r="F140" s="14">
        <v>30.96</v>
      </c>
      <c r="G140" s="14">
        <v>24.86</v>
      </c>
      <c r="H140" s="14">
        <v>18.77</v>
      </c>
      <c r="I140" s="14"/>
      <c r="J140" s="14">
        <v>31.79</v>
      </c>
      <c r="K140" s="14">
        <v>43.97</v>
      </c>
      <c r="L140" s="14">
        <v>63.69</v>
      </c>
      <c r="M140" s="54"/>
      <c r="N140" s="14">
        <v>17.047679170999999</v>
      </c>
      <c r="O140" s="31">
        <v>4.8206995652</v>
      </c>
      <c r="P140" s="31" t="s">
        <v>26</v>
      </c>
      <c r="Q140" s="17" t="s">
        <v>26</v>
      </c>
      <c r="R140" s="38" t="s">
        <v>662</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240</v>
      </c>
      <c r="D141" s="16" t="s">
        <v>241</v>
      </c>
      <c r="E141" s="16">
        <v>0</v>
      </c>
      <c r="F141" s="15">
        <v>22.52</v>
      </c>
      <c r="G141" s="15">
        <v>20.56</v>
      </c>
      <c r="H141" s="15">
        <v>18.61</v>
      </c>
      <c r="I141" s="14"/>
      <c r="J141" s="15">
        <v>22.92</v>
      </c>
      <c r="K141" s="15">
        <v>26.82</v>
      </c>
      <c r="L141" s="15">
        <v>33.130000000000003</v>
      </c>
      <c r="M141" s="54"/>
      <c r="N141" s="15">
        <v>27.816617652000001</v>
      </c>
      <c r="O141" s="15">
        <v>10.548564000000001</v>
      </c>
      <c r="P141" s="15" t="s">
        <v>26</v>
      </c>
      <c r="Q141" s="16" t="s">
        <v>26</v>
      </c>
      <c r="R141" s="37" t="s">
        <v>663</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242</v>
      </c>
      <c r="D142" s="17" t="s">
        <v>243</v>
      </c>
      <c r="E142" s="17">
        <v>0</v>
      </c>
      <c r="F142" s="14">
        <v>10.48</v>
      </c>
      <c r="G142" s="14">
        <v>8.83</v>
      </c>
      <c r="H142" s="14">
        <v>7.19</v>
      </c>
      <c r="I142" s="14"/>
      <c r="J142" s="14">
        <v>10.83</v>
      </c>
      <c r="K142" s="14">
        <v>14.11</v>
      </c>
      <c r="L142" s="14">
        <v>19.43</v>
      </c>
      <c r="M142" s="54"/>
      <c r="N142" s="14">
        <v>14.42062761</v>
      </c>
      <c r="O142" s="31">
        <v>231.89955891</v>
      </c>
      <c r="P142" s="31" t="s">
        <v>26</v>
      </c>
      <c r="Q142" s="17" t="s">
        <v>26</v>
      </c>
      <c r="R142" s="38" t="s">
        <v>664</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244</v>
      </c>
      <c r="D143" s="16" t="s">
        <v>245</v>
      </c>
      <c r="E143" s="16">
        <v>9</v>
      </c>
      <c r="F143" s="15">
        <v>3.8</v>
      </c>
      <c r="G143" s="15">
        <v>3.55</v>
      </c>
      <c r="H143" s="15">
        <v>3.31</v>
      </c>
      <c r="I143" s="14"/>
      <c r="J143" s="15">
        <v>4.26</v>
      </c>
      <c r="K143" s="15">
        <v>4.74</v>
      </c>
      <c r="L143" s="15">
        <v>5.52</v>
      </c>
      <c r="M143" s="54"/>
      <c r="N143" s="15">
        <v>57.785621446</v>
      </c>
      <c r="O143" s="15">
        <v>13.354250913</v>
      </c>
      <c r="P143" s="15" t="s">
        <v>29</v>
      </c>
      <c r="Q143" s="16" t="s">
        <v>29</v>
      </c>
      <c r="R143" s="37" t="s">
        <v>665</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246</v>
      </c>
      <c r="D144" s="17" t="s">
        <v>247</v>
      </c>
      <c r="E144" s="17">
        <v>0</v>
      </c>
      <c r="F144" s="14">
        <v>16.760000000000002</v>
      </c>
      <c r="G144" s="14">
        <v>14.3</v>
      </c>
      <c r="H144" s="14">
        <v>11.85</v>
      </c>
      <c r="I144" s="14"/>
      <c r="J144" s="14">
        <v>17.260000000000002</v>
      </c>
      <c r="K144" s="14">
        <v>22.16</v>
      </c>
      <c r="L144" s="14">
        <v>30.1</v>
      </c>
      <c r="M144" s="54"/>
      <c r="N144" s="14">
        <v>42.766823185</v>
      </c>
      <c r="O144" s="31">
        <v>11.266841651999998</v>
      </c>
      <c r="P144" s="31" t="s">
        <v>26</v>
      </c>
      <c r="Q144" s="17" t="s">
        <v>26</v>
      </c>
      <c r="R144" s="38" t="s">
        <v>666</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248</v>
      </c>
      <c r="D145" s="16" t="s">
        <v>249</v>
      </c>
      <c r="E145" s="16">
        <v>0</v>
      </c>
      <c r="F145" s="15">
        <v>3.76</v>
      </c>
      <c r="G145" s="15">
        <v>1.93</v>
      </c>
      <c r="H145" s="15">
        <v>0.1</v>
      </c>
      <c r="I145" s="14"/>
      <c r="J145" s="15">
        <v>4.05</v>
      </c>
      <c r="K145" s="15">
        <v>7.7</v>
      </c>
      <c r="L145" s="15">
        <v>13.61</v>
      </c>
      <c r="M145" s="54"/>
      <c r="N145" s="15">
        <v>30.462360165</v>
      </c>
      <c r="O145" s="15">
        <v>93.353893739</v>
      </c>
      <c r="P145" s="15" t="s">
        <v>26</v>
      </c>
      <c r="Q145" s="16" t="s">
        <v>26</v>
      </c>
      <c r="R145" s="37" t="s">
        <v>667</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250</v>
      </c>
      <c r="D146" s="17" t="s">
        <v>251</v>
      </c>
      <c r="E146" s="17">
        <v>3</v>
      </c>
      <c r="F146" s="14">
        <v>3.99</v>
      </c>
      <c r="G146" s="14">
        <v>3.11</v>
      </c>
      <c r="H146" s="14">
        <v>2.2400000000000002</v>
      </c>
      <c r="I146" s="14"/>
      <c r="J146" s="14">
        <v>4.16</v>
      </c>
      <c r="K146" s="14">
        <v>5.9</v>
      </c>
      <c r="L146" s="14">
        <v>8.73</v>
      </c>
      <c r="M146" s="54"/>
      <c r="N146" s="14">
        <v>40.92201532</v>
      </c>
      <c r="O146" s="31">
        <v>8.8686027826</v>
      </c>
      <c r="P146" s="31" t="s">
        <v>26</v>
      </c>
      <c r="Q146" s="17" t="s">
        <v>26</v>
      </c>
      <c r="R146" s="38" t="s">
        <v>668</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250</v>
      </c>
      <c r="D147" s="16" t="s">
        <v>252</v>
      </c>
      <c r="E147" s="16">
        <v>3</v>
      </c>
      <c r="F147" s="15">
        <v>4.25</v>
      </c>
      <c r="G147" s="15">
        <v>3.32</v>
      </c>
      <c r="H147" s="15">
        <v>2.39</v>
      </c>
      <c r="I147" s="14"/>
      <c r="J147" s="15">
        <v>4.4800000000000004</v>
      </c>
      <c r="K147" s="15">
        <v>6.33</v>
      </c>
      <c r="L147" s="15">
        <v>9.33</v>
      </c>
      <c r="M147" s="54"/>
      <c r="N147" s="15">
        <v>45.118343936000002</v>
      </c>
      <c r="O147" s="15">
        <v>64.463261261</v>
      </c>
      <c r="P147" s="15" t="s">
        <v>26</v>
      </c>
      <c r="Q147" s="16" t="s">
        <v>26</v>
      </c>
      <c r="R147" s="37" t="s">
        <v>669</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253</v>
      </c>
      <c r="D148" s="17" t="s">
        <v>12</v>
      </c>
      <c r="E148" s="17">
        <v>10</v>
      </c>
      <c r="F148" s="14">
        <v>17.23</v>
      </c>
      <c r="G148" s="14">
        <v>15.54</v>
      </c>
      <c r="H148" s="14">
        <v>13.85</v>
      </c>
      <c r="I148" s="14"/>
      <c r="J148" s="14">
        <v>19.95</v>
      </c>
      <c r="K148" s="14">
        <v>23.32</v>
      </c>
      <c r="L148" s="14">
        <v>28.78</v>
      </c>
      <c r="M148" s="54"/>
      <c r="N148" s="14">
        <v>71.967723939999999</v>
      </c>
      <c r="O148" s="31">
        <v>116.84059078</v>
      </c>
      <c r="P148" s="31" t="s">
        <v>29</v>
      </c>
      <c r="Q148" s="17" t="s">
        <v>29</v>
      </c>
      <c r="R148" s="38" t="s">
        <v>670</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254</v>
      </c>
      <c r="D149" s="16" t="s">
        <v>255</v>
      </c>
      <c r="E149" s="16">
        <v>10</v>
      </c>
      <c r="F149" s="15">
        <v>119.82</v>
      </c>
      <c r="G149" s="15">
        <v>87.46</v>
      </c>
      <c r="H149" s="15">
        <v>55.11</v>
      </c>
      <c r="I149" s="14"/>
      <c r="J149" s="15">
        <v>171.11</v>
      </c>
      <c r="K149" s="15">
        <v>235.81</v>
      </c>
      <c r="L149" s="15">
        <v>340.51</v>
      </c>
      <c r="M149" s="54"/>
      <c r="N149" s="15">
        <v>65.535283995</v>
      </c>
      <c r="O149" s="15">
        <v>3.8516257500000002</v>
      </c>
      <c r="P149" s="15" t="s">
        <v>29</v>
      </c>
      <c r="Q149" s="16" t="s">
        <v>29</v>
      </c>
      <c r="R149" s="37" t="s">
        <v>671</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672</v>
      </c>
      <c r="D150" s="17" t="s">
        <v>673</v>
      </c>
      <c r="E150" s="17">
        <v>8</v>
      </c>
      <c r="F150" s="14">
        <v>95.6</v>
      </c>
      <c r="G150" s="14">
        <v>88.88</v>
      </c>
      <c r="H150" s="14">
        <v>82.16</v>
      </c>
      <c r="I150" s="14"/>
      <c r="J150" s="14">
        <v>97.43</v>
      </c>
      <c r="K150" s="14">
        <v>110.86</v>
      </c>
      <c r="L150" s="14">
        <v>132.59</v>
      </c>
      <c r="M150" s="54"/>
      <c r="N150" s="14">
        <v>66.852104022999995</v>
      </c>
      <c r="O150" s="31">
        <v>3.0328680261000001</v>
      </c>
      <c r="P150" s="31" t="s">
        <v>29</v>
      </c>
      <c r="Q150" s="17" t="s">
        <v>29</v>
      </c>
      <c r="R150" s="38" t="s">
        <v>674</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256</v>
      </c>
      <c r="D151" s="16" t="s">
        <v>257</v>
      </c>
      <c r="E151" s="16">
        <v>10</v>
      </c>
      <c r="F151" s="15">
        <v>5</v>
      </c>
      <c r="G151" s="15">
        <v>4.41</v>
      </c>
      <c r="H151" s="15">
        <v>3.82</v>
      </c>
      <c r="I151" s="14"/>
      <c r="J151" s="15">
        <v>5.5</v>
      </c>
      <c r="K151" s="15">
        <v>6.67</v>
      </c>
      <c r="L151" s="15">
        <v>8.57</v>
      </c>
      <c r="M151" s="54"/>
      <c r="N151" s="15">
        <v>65.278820209000003</v>
      </c>
      <c r="O151" s="15">
        <v>8.7055960434999999</v>
      </c>
      <c r="P151" s="15" t="s">
        <v>29</v>
      </c>
      <c r="Q151" s="16" t="s">
        <v>29</v>
      </c>
      <c r="R151" s="37" t="s">
        <v>675</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485</v>
      </c>
      <c r="D152" s="17" t="s">
        <v>486</v>
      </c>
      <c r="E152" s="17">
        <v>0</v>
      </c>
      <c r="F152" s="14">
        <v>2.71</v>
      </c>
      <c r="G152" s="14">
        <v>2.42</v>
      </c>
      <c r="H152" s="14">
        <v>2.14</v>
      </c>
      <c r="I152" s="14"/>
      <c r="J152" s="14">
        <v>2.78</v>
      </c>
      <c r="K152" s="14">
        <v>3.34</v>
      </c>
      <c r="L152" s="14">
        <v>4.25</v>
      </c>
      <c r="M152" s="54"/>
      <c r="N152" s="14">
        <v>36.293835672999997</v>
      </c>
      <c r="O152" s="31">
        <v>1.1301964348</v>
      </c>
      <c r="P152" s="31" t="s">
        <v>26</v>
      </c>
      <c r="Q152" s="17" t="s">
        <v>26</v>
      </c>
      <c r="R152" s="38" t="s">
        <v>676</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258</v>
      </c>
      <c r="D153" s="16" t="s">
        <v>259</v>
      </c>
      <c r="E153" s="16">
        <v>9</v>
      </c>
      <c r="F153" s="15">
        <v>81.48</v>
      </c>
      <c r="G153" s="15">
        <v>74.540000000000006</v>
      </c>
      <c r="H153" s="15">
        <v>67.61</v>
      </c>
      <c r="I153" s="14"/>
      <c r="J153" s="15">
        <v>83.78</v>
      </c>
      <c r="K153" s="15">
        <v>97.64</v>
      </c>
      <c r="L153" s="15">
        <v>120.07</v>
      </c>
      <c r="M153" s="54"/>
      <c r="N153" s="15">
        <v>61.723719115999998</v>
      </c>
      <c r="O153" s="15">
        <v>45.663465410000001</v>
      </c>
      <c r="P153" s="15" t="s">
        <v>29</v>
      </c>
      <c r="Q153" s="16" t="s">
        <v>29</v>
      </c>
      <c r="R153" s="37" t="s">
        <v>677</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260</v>
      </c>
      <c r="D154" s="17" t="s">
        <v>261</v>
      </c>
      <c r="E154" s="17">
        <v>7</v>
      </c>
      <c r="F154" s="14">
        <v>61.21</v>
      </c>
      <c r="G154" s="14">
        <v>51.85</v>
      </c>
      <c r="H154" s="14">
        <v>42.49</v>
      </c>
      <c r="I154" s="14"/>
      <c r="J154" s="14">
        <v>83.49</v>
      </c>
      <c r="K154" s="14">
        <v>102.2</v>
      </c>
      <c r="L154" s="14">
        <v>132.47999999999999</v>
      </c>
      <c r="M154" s="54"/>
      <c r="N154" s="14">
        <v>75.338072561000004</v>
      </c>
      <c r="O154" s="31">
        <v>1.8928175651999999</v>
      </c>
      <c r="P154" s="31" t="s">
        <v>26</v>
      </c>
      <c r="Q154" s="17" t="s">
        <v>29</v>
      </c>
      <c r="R154" s="38" t="s">
        <v>678</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262</v>
      </c>
      <c r="D155" s="16" t="s">
        <v>263</v>
      </c>
      <c r="E155" s="16">
        <v>2</v>
      </c>
      <c r="F155" s="15">
        <v>100.07</v>
      </c>
      <c r="G155" s="15">
        <v>91.03</v>
      </c>
      <c r="H155" s="15">
        <v>81.99</v>
      </c>
      <c r="I155" s="14"/>
      <c r="J155" s="15">
        <v>102</v>
      </c>
      <c r="K155" s="15">
        <v>120.07</v>
      </c>
      <c r="L155" s="15">
        <v>149.31</v>
      </c>
      <c r="M155" s="54"/>
      <c r="N155" s="15">
        <v>34.430655244</v>
      </c>
      <c r="O155" s="15">
        <v>34.911836861000005</v>
      </c>
      <c r="P155" s="15" t="s">
        <v>26</v>
      </c>
      <c r="Q155" s="16" t="s">
        <v>26</v>
      </c>
      <c r="R155" s="37" t="s">
        <v>679</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264</v>
      </c>
      <c r="D156" s="17" t="s">
        <v>265</v>
      </c>
      <c r="E156" s="17">
        <v>0</v>
      </c>
      <c r="F156" s="14">
        <v>31.23</v>
      </c>
      <c r="G156" s="14">
        <v>29.63</v>
      </c>
      <c r="H156" s="14">
        <v>28.03</v>
      </c>
      <c r="I156" s="14"/>
      <c r="J156" s="14">
        <v>31.99</v>
      </c>
      <c r="K156" s="14">
        <v>35.18</v>
      </c>
      <c r="L156" s="14">
        <v>40.35</v>
      </c>
      <c r="M156" s="54"/>
      <c r="N156" s="14">
        <v>45.226591050000003</v>
      </c>
      <c r="O156" s="31">
        <v>8.9980359565000008</v>
      </c>
      <c r="P156" s="31" t="s">
        <v>26</v>
      </c>
      <c r="Q156" s="17" t="s">
        <v>26</v>
      </c>
      <c r="R156" s="38" t="s">
        <v>680</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266</v>
      </c>
      <c r="D157" s="16" t="s">
        <v>267</v>
      </c>
      <c r="E157" s="16">
        <v>9</v>
      </c>
      <c r="F157" s="15">
        <v>803.26</v>
      </c>
      <c r="G157" s="15">
        <v>580.72</v>
      </c>
      <c r="H157" s="15">
        <v>358.19</v>
      </c>
      <c r="I157" s="14"/>
      <c r="J157" s="15">
        <v>1082.96</v>
      </c>
      <c r="K157" s="15">
        <v>1528.02</v>
      </c>
      <c r="L157" s="15">
        <v>2248.1799999999998</v>
      </c>
      <c r="M157" s="54"/>
      <c r="N157" s="15">
        <v>60.065672882000001</v>
      </c>
      <c r="O157" s="15">
        <v>121.82455827</v>
      </c>
      <c r="P157" s="15" t="s">
        <v>29</v>
      </c>
      <c r="Q157" s="16" t="s">
        <v>29</v>
      </c>
      <c r="R157" s="37" t="s">
        <v>681</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268</v>
      </c>
      <c r="D158" s="17" t="s">
        <v>269</v>
      </c>
      <c r="E158" s="17">
        <v>9</v>
      </c>
      <c r="F158" s="14">
        <v>103.5</v>
      </c>
      <c r="G158" s="14">
        <v>93.1</v>
      </c>
      <c r="H158" s="14">
        <v>82.71</v>
      </c>
      <c r="I158" s="14"/>
      <c r="J158" s="14">
        <v>108.94</v>
      </c>
      <c r="K158" s="14">
        <v>129.72</v>
      </c>
      <c r="L158" s="14">
        <v>163.36000000000001</v>
      </c>
      <c r="M158" s="54"/>
      <c r="N158" s="14">
        <v>65.846392546999994</v>
      </c>
      <c r="O158" s="31">
        <v>48.673365536999995</v>
      </c>
      <c r="P158" s="31" t="s">
        <v>29</v>
      </c>
      <c r="Q158" s="17" t="s">
        <v>29</v>
      </c>
      <c r="R158" s="38" t="s">
        <v>682</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270</v>
      </c>
      <c r="D159" s="16" t="s">
        <v>271</v>
      </c>
      <c r="E159" s="16">
        <v>9</v>
      </c>
      <c r="F159" s="15">
        <v>15.58</v>
      </c>
      <c r="G159" s="15">
        <v>14.46</v>
      </c>
      <c r="H159" s="15">
        <v>13.35</v>
      </c>
      <c r="I159" s="14"/>
      <c r="J159" s="15">
        <v>15.94</v>
      </c>
      <c r="K159" s="15">
        <v>18.16</v>
      </c>
      <c r="L159" s="15">
        <v>21.76</v>
      </c>
      <c r="M159" s="54"/>
      <c r="N159" s="15">
        <v>56.075995421000002</v>
      </c>
      <c r="O159" s="15">
        <v>11.001085478</v>
      </c>
      <c r="P159" s="15" t="s">
        <v>29</v>
      </c>
      <c r="Q159" s="16" t="s">
        <v>29</v>
      </c>
      <c r="R159" s="37" t="s">
        <v>683</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272</v>
      </c>
      <c r="D160" s="17" t="s">
        <v>273</v>
      </c>
      <c r="E160" s="17">
        <v>7</v>
      </c>
      <c r="F160" s="14">
        <v>3.55</v>
      </c>
      <c r="G160" s="14">
        <v>3.08</v>
      </c>
      <c r="H160" s="14">
        <v>2.62</v>
      </c>
      <c r="I160" s="14"/>
      <c r="J160" s="14">
        <v>4.46</v>
      </c>
      <c r="K160" s="14">
        <v>5.38</v>
      </c>
      <c r="L160" s="14">
        <v>6.87</v>
      </c>
      <c r="M160" s="54"/>
      <c r="N160" s="14">
        <v>68.395526000000004</v>
      </c>
      <c r="O160" s="31">
        <v>47.556592696000003</v>
      </c>
      <c r="P160" s="31" t="s">
        <v>26</v>
      </c>
      <c r="Q160" s="17" t="s">
        <v>29</v>
      </c>
      <c r="R160" s="38" t="s">
        <v>684</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274</v>
      </c>
      <c r="D161" s="16" t="s">
        <v>275</v>
      </c>
      <c r="E161" s="16">
        <v>3</v>
      </c>
      <c r="F161" s="15">
        <v>2.88</v>
      </c>
      <c r="G161" s="15">
        <v>2.57</v>
      </c>
      <c r="H161" s="15">
        <v>2.27</v>
      </c>
      <c r="I161" s="14"/>
      <c r="J161" s="15">
        <v>3.76</v>
      </c>
      <c r="K161" s="15">
        <v>4.3600000000000003</v>
      </c>
      <c r="L161" s="15">
        <v>5.34</v>
      </c>
      <c r="M161" s="54"/>
      <c r="N161" s="15">
        <v>49.476759772000001</v>
      </c>
      <c r="O161" s="15">
        <v>1.7906765651999998</v>
      </c>
      <c r="P161" s="15" t="s">
        <v>26</v>
      </c>
      <c r="Q161" s="16" t="s">
        <v>29</v>
      </c>
      <c r="R161" s="37" t="s">
        <v>685</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523</v>
      </c>
      <c r="D162" s="17" t="s">
        <v>524</v>
      </c>
      <c r="E162" s="17">
        <v>7</v>
      </c>
      <c r="F162" s="14">
        <v>33.36</v>
      </c>
      <c r="G162" s="14">
        <v>22.8</v>
      </c>
      <c r="H162" s="14">
        <v>12.25</v>
      </c>
      <c r="I162" s="14"/>
      <c r="J162" s="14">
        <v>45.2</v>
      </c>
      <c r="K162" s="14">
        <v>66.3</v>
      </c>
      <c r="L162" s="14">
        <v>100.45</v>
      </c>
      <c r="M162" s="54"/>
      <c r="N162" s="14">
        <v>69.249402934000003</v>
      </c>
      <c r="O162" s="31">
        <v>2.2548120100000002</v>
      </c>
      <c r="P162" s="31" t="s">
        <v>29</v>
      </c>
      <c r="Q162" s="17" t="s">
        <v>29</v>
      </c>
      <c r="R162" s="38" t="s">
        <v>686</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276</v>
      </c>
      <c r="D163" s="16" t="s">
        <v>277</v>
      </c>
      <c r="E163" s="16">
        <v>0</v>
      </c>
      <c r="F163" s="15">
        <v>13.76</v>
      </c>
      <c r="G163" s="15">
        <v>12.45</v>
      </c>
      <c r="H163" s="15">
        <v>11.14</v>
      </c>
      <c r="I163" s="14"/>
      <c r="J163" s="15">
        <v>14.07</v>
      </c>
      <c r="K163" s="15">
        <v>16.68</v>
      </c>
      <c r="L163" s="15">
        <v>20.92</v>
      </c>
      <c r="M163" s="54"/>
      <c r="N163" s="15">
        <v>36.584357138999998</v>
      </c>
      <c r="O163" s="15">
        <v>110.36061108</v>
      </c>
      <c r="P163" s="15" t="s">
        <v>26</v>
      </c>
      <c r="Q163" s="16" t="s">
        <v>26</v>
      </c>
      <c r="R163" s="37" t="s">
        <v>687</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278</v>
      </c>
      <c r="D164" s="17" t="s">
        <v>279</v>
      </c>
      <c r="E164" s="17">
        <v>0</v>
      </c>
      <c r="F164" s="14">
        <v>22.64</v>
      </c>
      <c r="G164" s="14">
        <v>19.13</v>
      </c>
      <c r="H164" s="14">
        <v>15.63</v>
      </c>
      <c r="I164" s="14"/>
      <c r="J164" s="14">
        <v>23.19</v>
      </c>
      <c r="K164" s="14">
        <v>30.19</v>
      </c>
      <c r="L164" s="14">
        <v>41.53</v>
      </c>
      <c r="M164" s="54"/>
      <c r="N164" s="14">
        <v>32.681862314</v>
      </c>
      <c r="O164" s="31">
        <v>25.679814478000001</v>
      </c>
      <c r="P164" s="31" t="s">
        <v>26</v>
      </c>
      <c r="Q164" s="17" t="s">
        <v>26</v>
      </c>
      <c r="R164" s="38" t="s">
        <v>688</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280</v>
      </c>
      <c r="D165" s="16" t="s">
        <v>281</v>
      </c>
      <c r="E165" s="16">
        <v>0</v>
      </c>
      <c r="F165" s="15">
        <v>6.44</v>
      </c>
      <c r="G165" s="15">
        <v>3.92</v>
      </c>
      <c r="H165" s="15">
        <v>1.4</v>
      </c>
      <c r="I165" s="14"/>
      <c r="J165" s="15">
        <v>6.74</v>
      </c>
      <c r="K165" s="15">
        <v>11.77</v>
      </c>
      <c r="L165" s="15">
        <v>19.920000000000002</v>
      </c>
      <c r="M165" s="54"/>
      <c r="N165" s="15">
        <v>24.375848699999999</v>
      </c>
      <c r="O165" s="15">
        <v>35.611890129999999</v>
      </c>
      <c r="P165" s="15" t="s">
        <v>26</v>
      </c>
      <c r="Q165" s="16" t="s">
        <v>26</v>
      </c>
      <c r="R165" s="37" t="s">
        <v>689</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282</v>
      </c>
      <c r="D166" s="17" t="s">
        <v>283</v>
      </c>
      <c r="E166" s="17">
        <v>7</v>
      </c>
      <c r="F166" s="14">
        <v>4.7699999999999996</v>
      </c>
      <c r="G166" s="14">
        <v>3.62</v>
      </c>
      <c r="H166" s="14">
        <v>2.48</v>
      </c>
      <c r="I166" s="14"/>
      <c r="J166" s="14">
        <v>7.9</v>
      </c>
      <c r="K166" s="14">
        <v>10.18</v>
      </c>
      <c r="L166" s="14">
        <v>13.88</v>
      </c>
      <c r="M166" s="54"/>
      <c r="N166" s="14">
        <v>61.494331373999998</v>
      </c>
      <c r="O166" s="31">
        <v>52.245686087000003</v>
      </c>
      <c r="P166" s="31" t="s">
        <v>26</v>
      </c>
      <c r="Q166" s="17" t="s">
        <v>29</v>
      </c>
      <c r="R166" s="38" t="s">
        <v>690</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284</v>
      </c>
      <c r="D167" s="16" t="s">
        <v>285</v>
      </c>
      <c r="E167" s="16">
        <v>3</v>
      </c>
      <c r="F167" s="15">
        <v>1.65</v>
      </c>
      <c r="G167" s="15">
        <v>1.48</v>
      </c>
      <c r="H167" s="15">
        <v>1.31</v>
      </c>
      <c r="I167" s="14"/>
      <c r="J167" s="15">
        <v>1.72</v>
      </c>
      <c r="K167" s="15">
        <v>2.0499999999999998</v>
      </c>
      <c r="L167" s="15">
        <v>2.59</v>
      </c>
      <c r="M167" s="54"/>
      <c r="N167" s="15">
        <v>45.813500003999998</v>
      </c>
      <c r="O167" s="15">
        <v>3.6486214782999999</v>
      </c>
      <c r="P167" s="15" t="s">
        <v>29</v>
      </c>
      <c r="Q167" s="16" t="s">
        <v>26</v>
      </c>
      <c r="R167" s="37" t="s">
        <v>691</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286</v>
      </c>
      <c r="D168" s="17" t="s">
        <v>287</v>
      </c>
      <c r="E168" s="17">
        <v>0</v>
      </c>
      <c r="F168" s="14">
        <v>26.13</v>
      </c>
      <c r="G168" s="14">
        <v>23.34</v>
      </c>
      <c r="H168" s="14">
        <v>20.55</v>
      </c>
      <c r="I168" s="14"/>
      <c r="J168" s="14">
        <v>26.77</v>
      </c>
      <c r="K168" s="14">
        <v>32.340000000000003</v>
      </c>
      <c r="L168" s="14">
        <v>41.37</v>
      </c>
      <c r="M168" s="54"/>
      <c r="N168" s="14">
        <v>30.558391175000001</v>
      </c>
      <c r="O168" s="31">
        <v>104.93595295</v>
      </c>
      <c r="P168" s="31" t="s">
        <v>26</v>
      </c>
      <c r="Q168" s="17" t="s">
        <v>26</v>
      </c>
      <c r="R168" s="38" t="s">
        <v>692</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288</v>
      </c>
      <c r="D169" s="16" t="s">
        <v>289</v>
      </c>
      <c r="E169" s="16">
        <v>3</v>
      </c>
      <c r="F169" s="15">
        <v>7.49</v>
      </c>
      <c r="G169" s="15">
        <v>6.31</v>
      </c>
      <c r="H169" s="15">
        <v>5.14</v>
      </c>
      <c r="I169" s="14"/>
      <c r="J169" s="15">
        <v>7.73</v>
      </c>
      <c r="K169" s="15">
        <v>10.07</v>
      </c>
      <c r="L169" s="15">
        <v>13.86</v>
      </c>
      <c r="M169" s="54"/>
      <c r="N169" s="15">
        <v>31.052310321</v>
      </c>
      <c r="O169" s="15">
        <v>35.397604303999998</v>
      </c>
      <c r="P169" s="15" t="s">
        <v>26</v>
      </c>
      <c r="Q169" s="16" t="s">
        <v>26</v>
      </c>
      <c r="R169" s="37" t="s">
        <v>693</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290</v>
      </c>
      <c r="D170" s="17" t="s">
        <v>291</v>
      </c>
      <c r="E170" s="17">
        <v>6</v>
      </c>
      <c r="F170" s="14">
        <v>8.26</v>
      </c>
      <c r="G170" s="14">
        <v>7.28</v>
      </c>
      <c r="H170" s="14">
        <v>6.3</v>
      </c>
      <c r="I170" s="14"/>
      <c r="J170" s="14">
        <v>9.85</v>
      </c>
      <c r="K170" s="14">
        <v>11.8</v>
      </c>
      <c r="L170" s="14">
        <v>14.97</v>
      </c>
      <c r="M170" s="54"/>
      <c r="N170" s="14">
        <v>70.193002313999997</v>
      </c>
      <c r="O170" s="31">
        <v>6.0246147530999998</v>
      </c>
      <c r="P170" s="31" t="s">
        <v>26</v>
      </c>
      <c r="Q170" s="17" t="s">
        <v>29</v>
      </c>
      <c r="R170" s="38" t="s">
        <v>694</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695</v>
      </c>
      <c r="D171" s="16" t="s">
        <v>696</v>
      </c>
      <c r="E171" s="16">
        <v>10</v>
      </c>
      <c r="F171" s="15">
        <v>638.91</v>
      </c>
      <c r="G171" s="15">
        <v>572.83000000000004</v>
      </c>
      <c r="H171" s="15">
        <v>506.76</v>
      </c>
      <c r="I171" s="14"/>
      <c r="J171" s="15">
        <v>669</v>
      </c>
      <c r="K171" s="15">
        <v>801.14</v>
      </c>
      <c r="L171" s="15">
        <v>1014.97</v>
      </c>
      <c r="M171" s="54"/>
      <c r="N171" s="15">
        <v>80.909175196000007</v>
      </c>
      <c r="O171" s="15">
        <v>1.1362995939</v>
      </c>
      <c r="P171" s="15" t="s">
        <v>29</v>
      </c>
      <c r="Q171" s="16" t="s">
        <v>29</v>
      </c>
      <c r="R171" s="37" t="s">
        <v>697</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292</v>
      </c>
      <c r="D172" s="17" t="s">
        <v>293</v>
      </c>
      <c r="E172" s="17">
        <v>4</v>
      </c>
      <c r="F172" s="14">
        <v>12.15</v>
      </c>
      <c r="G172" s="14">
        <v>10.78</v>
      </c>
      <c r="H172" s="14">
        <v>9.42</v>
      </c>
      <c r="I172" s="14"/>
      <c r="J172" s="14">
        <v>13.88</v>
      </c>
      <c r="K172" s="14">
        <v>16.600000000000001</v>
      </c>
      <c r="L172" s="14">
        <v>21.01</v>
      </c>
      <c r="M172" s="54"/>
      <c r="N172" s="14">
        <v>50.690980162000002</v>
      </c>
      <c r="O172" s="31">
        <v>93.105644460999997</v>
      </c>
      <c r="P172" s="31" t="s">
        <v>26</v>
      </c>
      <c r="Q172" s="17" t="s">
        <v>29</v>
      </c>
      <c r="R172" s="38" t="s">
        <v>698</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294</v>
      </c>
      <c r="D173" s="16" t="s">
        <v>295</v>
      </c>
      <c r="E173" s="16">
        <v>7</v>
      </c>
      <c r="F173" s="15">
        <v>23.32</v>
      </c>
      <c r="G173" s="15">
        <v>21.86</v>
      </c>
      <c r="H173" s="15">
        <v>20.41</v>
      </c>
      <c r="I173" s="14"/>
      <c r="J173" s="15">
        <v>24.75</v>
      </c>
      <c r="K173" s="15">
        <v>27.65</v>
      </c>
      <c r="L173" s="15">
        <v>32.340000000000003</v>
      </c>
      <c r="M173" s="54"/>
      <c r="N173" s="15">
        <v>53.625196586000001</v>
      </c>
      <c r="O173" s="15">
        <v>106.44009944000001</v>
      </c>
      <c r="P173" s="15" t="s">
        <v>29</v>
      </c>
      <c r="Q173" s="16" t="s">
        <v>29</v>
      </c>
      <c r="R173" s="37" t="s">
        <v>699</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296</v>
      </c>
      <c r="D174" s="17" t="s">
        <v>297</v>
      </c>
      <c r="E174" s="17">
        <v>5</v>
      </c>
      <c r="F174" s="14">
        <v>9.42</v>
      </c>
      <c r="G174" s="14">
        <v>8.7799999999999994</v>
      </c>
      <c r="H174" s="14">
        <v>8.15</v>
      </c>
      <c r="I174" s="14"/>
      <c r="J174" s="14">
        <v>9.7200000000000006</v>
      </c>
      <c r="K174" s="14">
        <v>10.98</v>
      </c>
      <c r="L174" s="14">
        <v>13.02</v>
      </c>
      <c r="M174" s="54"/>
      <c r="N174" s="14">
        <v>33.841300146000002</v>
      </c>
      <c r="O174" s="31">
        <v>7.2607690869999999</v>
      </c>
      <c r="P174" s="31" t="s">
        <v>29</v>
      </c>
      <c r="Q174" s="17" t="s">
        <v>26</v>
      </c>
      <c r="R174" s="38" t="s">
        <v>700</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298</v>
      </c>
      <c r="D175" s="16" t="s">
        <v>299</v>
      </c>
      <c r="E175" s="16">
        <v>7</v>
      </c>
      <c r="F175" s="15">
        <v>1.21</v>
      </c>
      <c r="G175" s="15">
        <v>0.74</v>
      </c>
      <c r="H175" s="15">
        <v>0.27</v>
      </c>
      <c r="I175" s="14"/>
      <c r="J175" s="15">
        <v>2.0499999999999998</v>
      </c>
      <c r="K175" s="15">
        <v>2.98</v>
      </c>
      <c r="L175" s="15">
        <v>4.5</v>
      </c>
      <c r="M175" s="54"/>
      <c r="N175" s="15">
        <v>86.361641020999997</v>
      </c>
      <c r="O175" s="15">
        <v>17.453710087000001</v>
      </c>
      <c r="P175" s="15" t="s">
        <v>26</v>
      </c>
      <c r="Q175" s="16" t="s">
        <v>29</v>
      </c>
      <c r="R175" s="37" t="s">
        <v>701</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300</v>
      </c>
      <c r="D176" s="17" t="s">
        <v>301</v>
      </c>
      <c r="E176" s="17">
        <v>4</v>
      </c>
      <c r="F176" s="14">
        <v>122</v>
      </c>
      <c r="G176" s="14">
        <v>87.63</v>
      </c>
      <c r="H176" s="14">
        <v>53.26</v>
      </c>
      <c r="I176" s="14"/>
      <c r="J176" s="14">
        <v>208.57</v>
      </c>
      <c r="K176" s="14">
        <v>277.3</v>
      </c>
      <c r="L176" s="14">
        <v>388.53</v>
      </c>
      <c r="M176" s="54"/>
      <c r="N176" s="14">
        <v>47.699356252000001</v>
      </c>
      <c r="O176" s="31">
        <v>13.532326904</v>
      </c>
      <c r="P176" s="31" t="s">
        <v>26</v>
      </c>
      <c r="Q176" s="17" t="s">
        <v>29</v>
      </c>
      <c r="R176" s="38" t="s">
        <v>702</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487</v>
      </c>
      <c r="D177" s="16" t="s">
        <v>488</v>
      </c>
      <c r="E177" s="16">
        <v>7</v>
      </c>
      <c r="F177" s="15">
        <v>6.85</v>
      </c>
      <c r="G177" s="15">
        <v>6.2</v>
      </c>
      <c r="H177" s="15">
        <v>5.56</v>
      </c>
      <c r="I177" s="14"/>
      <c r="J177" s="15">
        <v>7.79</v>
      </c>
      <c r="K177" s="15">
        <v>9.07</v>
      </c>
      <c r="L177" s="15">
        <v>11.15</v>
      </c>
      <c r="M177" s="54"/>
      <c r="N177" s="15">
        <v>73.961699737000004</v>
      </c>
      <c r="O177" s="15">
        <v>1.7448855217000001</v>
      </c>
      <c r="P177" s="15" t="s">
        <v>26</v>
      </c>
      <c r="Q177" s="16" t="s">
        <v>29</v>
      </c>
      <c r="R177" s="37" t="s">
        <v>703</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302</v>
      </c>
      <c r="D178" s="17" t="s">
        <v>303</v>
      </c>
      <c r="E178" s="17">
        <v>2</v>
      </c>
      <c r="F178" s="14">
        <v>15.47</v>
      </c>
      <c r="G178" s="14">
        <v>13.66</v>
      </c>
      <c r="H178" s="14">
        <v>11.86</v>
      </c>
      <c r="I178" s="14"/>
      <c r="J178" s="14">
        <v>15.9</v>
      </c>
      <c r="K178" s="14">
        <v>19.5</v>
      </c>
      <c r="L178" s="14">
        <v>25.32</v>
      </c>
      <c r="M178" s="54"/>
      <c r="N178" s="14">
        <v>29.666753818</v>
      </c>
      <c r="O178" s="31">
        <v>46.184291696000003</v>
      </c>
      <c r="P178" s="31" t="s">
        <v>26</v>
      </c>
      <c r="Q178" s="17" t="s">
        <v>26</v>
      </c>
      <c r="R178" s="38" t="s">
        <v>704</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304</v>
      </c>
      <c r="D179" s="16" t="s">
        <v>305</v>
      </c>
      <c r="E179" s="16">
        <v>6</v>
      </c>
      <c r="F179" s="15">
        <v>2.67</v>
      </c>
      <c r="G179" s="15">
        <v>2.15</v>
      </c>
      <c r="H179" s="15">
        <v>1.63</v>
      </c>
      <c r="I179" s="14"/>
      <c r="J179" s="15">
        <v>3.08</v>
      </c>
      <c r="K179" s="15">
        <v>4.1100000000000003</v>
      </c>
      <c r="L179" s="15">
        <v>5.79</v>
      </c>
      <c r="M179" s="54"/>
      <c r="N179" s="15">
        <v>57.202807159999999</v>
      </c>
      <c r="O179" s="15">
        <v>12.113622042999999</v>
      </c>
      <c r="P179" s="15" t="s">
        <v>26</v>
      </c>
      <c r="Q179" s="16" t="s">
        <v>29</v>
      </c>
      <c r="R179" s="37" t="s">
        <v>705</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306</v>
      </c>
      <c r="D180" s="17" t="s">
        <v>307</v>
      </c>
      <c r="E180" s="17">
        <v>0</v>
      </c>
      <c r="F180" s="14">
        <v>3.21</v>
      </c>
      <c r="G180" s="14">
        <v>2.3199999999999998</v>
      </c>
      <c r="H180" s="14">
        <v>1.44</v>
      </c>
      <c r="I180" s="14"/>
      <c r="J180" s="14">
        <v>3.32</v>
      </c>
      <c r="K180" s="14">
        <v>5.08</v>
      </c>
      <c r="L180" s="14">
        <v>7.94</v>
      </c>
      <c r="M180" s="54"/>
      <c r="N180" s="14">
        <v>41.053810421999998</v>
      </c>
      <c r="O180" s="31">
        <v>16.834114391</v>
      </c>
      <c r="P180" s="31" t="s">
        <v>26</v>
      </c>
      <c r="Q180" s="17" t="s">
        <v>26</v>
      </c>
      <c r="R180" s="38" t="s">
        <v>706</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308</v>
      </c>
      <c r="D181" s="16" t="s">
        <v>309</v>
      </c>
      <c r="E181" s="16">
        <v>7</v>
      </c>
      <c r="F181" s="15">
        <v>297.77999999999997</v>
      </c>
      <c r="G181" s="15">
        <v>257.70999999999998</v>
      </c>
      <c r="H181" s="15">
        <v>217.65</v>
      </c>
      <c r="I181" s="14"/>
      <c r="J181" s="15">
        <v>313.66000000000003</v>
      </c>
      <c r="K181" s="15">
        <v>393.78</v>
      </c>
      <c r="L181" s="15">
        <v>523.44000000000005</v>
      </c>
      <c r="M181" s="54"/>
      <c r="N181" s="15">
        <v>66.748574974999997</v>
      </c>
      <c r="O181" s="15">
        <v>11.922719585000001</v>
      </c>
      <c r="P181" s="15" t="s">
        <v>29</v>
      </c>
      <c r="Q181" s="16" t="s">
        <v>29</v>
      </c>
      <c r="R181" s="37" t="s">
        <v>707</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310</v>
      </c>
      <c r="D182" s="17" t="s">
        <v>311</v>
      </c>
      <c r="E182" s="17">
        <v>10</v>
      </c>
      <c r="F182" s="14">
        <v>48.46</v>
      </c>
      <c r="G182" s="14">
        <v>44.42</v>
      </c>
      <c r="H182" s="14">
        <v>40.39</v>
      </c>
      <c r="I182" s="14"/>
      <c r="J182" s="14">
        <v>54.37</v>
      </c>
      <c r="K182" s="14">
        <v>62.43</v>
      </c>
      <c r="L182" s="14">
        <v>75.48</v>
      </c>
      <c r="M182" s="54"/>
      <c r="N182" s="14">
        <v>69.191490364000003</v>
      </c>
      <c r="O182" s="31">
        <v>480.77008522</v>
      </c>
      <c r="P182" s="31" t="s">
        <v>29</v>
      </c>
      <c r="Q182" s="17" t="s">
        <v>29</v>
      </c>
      <c r="R182" s="38" t="s">
        <v>708</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310</v>
      </c>
      <c r="D183" s="16" t="s">
        <v>312</v>
      </c>
      <c r="E183" s="16">
        <v>10</v>
      </c>
      <c r="F183" s="15">
        <v>43.47</v>
      </c>
      <c r="G183" s="15">
        <v>39.869999999999997</v>
      </c>
      <c r="H183" s="15">
        <v>36.28</v>
      </c>
      <c r="I183" s="14"/>
      <c r="J183" s="15">
        <v>49.02</v>
      </c>
      <c r="K183" s="15">
        <v>56.2</v>
      </c>
      <c r="L183" s="15">
        <v>67.819999999999993</v>
      </c>
      <c r="M183" s="54"/>
      <c r="N183" s="15">
        <v>71.731957069000003</v>
      </c>
      <c r="O183" s="15">
        <v>1735.3743069</v>
      </c>
      <c r="P183" s="15" t="s">
        <v>29</v>
      </c>
      <c r="Q183" s="16" t="s">
        <v>29</v>
      </c>
      <c r="R183" s="37" t="s">
        <v>709</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313</v>
      </c>
      <c r="D184" s="17" t="s">
        <v>314</v>
      </c>
      <c r="E184" s="17">
        <v>7</v>
      </c>
      <c r="F184" s="14">
        <v>10.5</v>
      </c>
      <c r="G184" s="14">
        <v>9.2899999999999991</v>
      </c>
      <c r="H184" s="14">
        <v>8.08</v>
      </c>
      <c r="I184" s="14"/>
      <c r="J184" s="14">
        <v>13</v>
      </c>
      <c r="K184" s="14">
        <v>15.41</v>
      </c>
      <c r="L184" s="14">
        <v>19.329999999999998</v>
      </c>
      <c r="M184" s="54"/>
      <c r="N184" s="14">
        <v>61.943773491999998</v>
      </c>
      <c r="O184" s="31">
        <v>18.553513696000003</v>
      </c>
      <c r="P184" s="31" t="s">
        <v>26</v>
      </c>
      <c r="Q184" s="17" t="s">
        <v>29</v>
      </c>
      <c r="R184" s="38" t="s">
        <v>710</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315</v>
      </c>
      <c r="D185" s="16" t="s">
        <v>316</v>
      </c>
      <c r="E185" s="16">
        <v>10</v>
      </c>
      <c r="F185" s="15">
        <v>61.8</v>
      </c>
      <c r="G185" s="15">
        <v>55.79</v>
      </c>
      <c r="H185" s="15">
        <v>49.78</v>
      </c>
      <c r="I185" s="14"/>
      <c r="J185" s="15">
        <v>70.8</v>
      </c>
      <c r="K185" s="15">
        <v>82.81</v>
      </c>
      <c r="L185" s="15">
        <v>102.25</v>
      </c>
      <c r="M185" s="54"/>
      <c r="N185" s="15">
        <v>64.167480362999996</v>
      </c>
      <c r="O185" s="15">
        <v>411.87763170000005</v>
      </c>
      <c r="P185" s="15" t="s">
        <v>29</v>
      </c>
      <c r="Q185" s="16" t="s">
        <v>29</v>
      </c>
      <c r="R185" s="37" t="s">
        <v>711</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317</v>
      </c>
      <c r="D186" s="17" t="s">
        <v>318</v>
      </c>
      <c r="E186" s="17">
        <v>0</v>
      </c>
      <c r="F186" s="14">
        <v>3.07</v>
      </c>
      <c r="G186" s="14">
        <v>2.76</v>
      </c>
      <c r="H186" s="14">
        <v>2.46</v>
      </c>
      <c r="I186" s="14"/>
      <c r="J186" s="14">
        <v>3.27</v>
      </c>
      <c r="K186" s="14">
        <v>3.87</v>
      </c>
      <c r="L186" s="14">
        <v>4.8600000000000003</v>
      </c>
      <c r="M186" s="54"/>
      <c r="N186" s="14">
        <v>40.907246479000001</v>
      </c>
      <c r="O186" s="31">
        <v>12.836235781999999</v>
      </c>
      <c r="P186" s="31" t="s">
        <v>26</v>
      </c>
      <c r="Q186" s="17" t="s">
        <v>26</v>
      </c>
      <c r="R186" s="38" t="s">
        <v>712</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319</v>
      </c>
      <c r="D187" s="16" t="s">
        <v>320</v>
      </c>
      <c r="E187" s="16">
        <v>0</v>
      </c>
      <c r="F187" s="15">
        <v>9.82</v>
      </c>
      <c r="G187" s="15">
        <v>7.84</v>
      </c>
      <c r="H187" s="15">
        <v>5.87</v>
      </c>
      <c r="I187" s="14"/>
      <c r="J187" s="15">
        <v>10.1</v>
      </c>
      <c r="K187" s="15">
        <v>14.04</v>
      </c>
      <c r="L187" s="15">
        <v>20.43</v>
      </c>
      <c r="M187" s="54"/>
      <c r="N187" s="15">
        <v>21.128561233999999</v>
      </c>
      <c r="O187" s="15">
        <v>12.719814782</v>
      </c>
      <c r="P187" s="15" t="s">
        <v>26</v>
      </c>
      <c r="Q187" s="16" t="s">
        <v>26</v>
      </c>
      <c r="R187" s="37" t="s">
        <v>713</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321</v>
      </c>
      <c r="D188" s="17" t="s">
        <v>322</v>
      </c>
      <c r="E188" s="17">
        <v>0</v>
      </c>
      <c r="F188" s="14">
        <v>6.72</v>
      </c>
      <c r="G188" s="14">
        <v>4.5</v>
      </c>
      <c r="H188" s="14">
        <v>2.29</v>
      </c>
      <c r="I188" s="14"/>
      <c r="J188" s="14">
        <v>6.96</v>
      </c>
      <c r="K188" s="14">
        <v>11.38</v>
      </c>
      <c r="L188" s="14">
        <v>18.54</v>
      </c>
      <c r="M188" s="54"/>
      <c r="N188" s="14">
        <v>42.381163811</v>
      </c>
      <c r="O188" s="31">
        <v>13.451732825999999</v>
      </c>
      <c r="P188" s="31" t="s">
        <v>26</v>
      </c>
      <c r="Q188" s="17" t="s">
        <v>26</v>
      </c>
      <c r="R188" s="38" t="s">
        <v>714</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323</v>
      </c>
      <c r="D189" s="16" t="s">
        <v>324</v>
      </c>
      <c r="E189" s="16">
        <v>2</v>
      </c>
      <c r="F189" s="15">
        <v>46.12</v>
      </c>
      <c r="G189" s="15">
        <v>43.13</v>
      </c>
      <c r="H189" s="15">
        <v>40.15</v>
      </c>
      <c r="I189" s="14"/>
      <c r="J189" s="15">
        <v>47.7</v>
      </c>
      <c r="K189" s="15">
        <v>53.66</v>
      </c>
      <c r="L189" s="15">
        <v>63.31</v>
      </c>
      <c r="M189" s="54"/>
      <c r="N189" s="15">
        <v>24.437148076</v>
      </c>
      <c r="O189" s="15">
        <v>84.459506739000005</v>
      </c>
      <c r="P189" s="15" t="s">
        <v>26</v>
      </c>
      <c r="Q189" s="16" t="s">
        <v>26</v>
      </c>
      <c r="R189" s="37" t="s">
        <v>715</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716</v>
      </c>
      <c r="D190" s="17" t="s">
        <v>325</v>
      </c>
      <c r="E190" s="17">
        <v>0</v>
      </c>
      <c r="F190" s="14">
        <v>3.25</v>
      </c>
      <c r="G190" s="14">
        <v>2.74</v>
      </c>
      <c r="H190" s="14">
        <v>2.2400000000000002</v>
      </c>
      <c r="I190" s="14"/>
      <c r="J190" s="14">
        <v>3.41</v>
      </c>
      <c r="K190" s="14">
        <v>4.41</v>
      </c>
      <c r="L190" s="14">
        <v>6.03</v>
      </c>
      <c r="M190" s="54"/>
      <c r="N190" s="14">
        <v>34.402701329999999</v>
      </c>
      <c r="O190" s="31">
        <v>2.2782709565000001</v>
      </c>
      <c r="P190" s="31" t="s">
        <v>26</v>
      </c>
      <c r="Q190" s="17" t="s">
        <v>26</v>
      </c>
      <c r="R190" s="38" t="s">
        <v>717</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477</v>
      </c>
      <c r="D191" s="16" t="s">
        <v>326</v>
      </c>
      <c r="E191" s="16">
        <v>0</v>
      </c>
      <c r="F191" s="15">
        <v>16.02</v>
      </c>
      <c r="G191" s="15">
        <v>14.32</v>
      </c>
      <c r="H191" s="15">
        <v>12.62</v>
      </c>
      <c r="I191" s="14"/>
      <c r="J191" s="15">
        <v>16.55</v>
      </c>
      <c r="K191" s="15">
        <v>19.940000000000001</v>
      </c>
      <c r="L191" s="15">
        <v>25.43</v>
      </c>
      <c r="M191" s="54"/>
      <c r="N191" s="15">
        <v>24.009837468000001</v>
      </c>
      <c r="O191" s="15">
        <v>8.3137944783000002</v>
      </c>
      <c r="P191" s="15" t="s">
        <v>26</v>
      </c>
      <c r="Q191" s="16" t="s">
        <v>26</v>
      </c>
      <c r="R191" s="37" t="s">
        <v>718</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338</v>
      </c>
      <c r="D192" s="17" t="s">
        <v>719</v>
      </c>
      <c r="E192" s="17">
        <v>4</v>
      </c>
      <c r="F192" s="14">
        <v>6.73</v>
      </c>
      <c r="G192" s="14">
        <v>6.07</v>
      </c>
      <c r="H192" s="14">
        <v>5.42</v>
      </c>
      <c r="I192" s="14"/>
      <c r="J192" s="14">
        <v>8.2200000000000006</v>
      </c>
      <c r="K192" s="14">
        <v>9.52</v>
      </c>
      <c r="L192" s="14">
        <v>11.63</v>
      </c>
      <c r="M192" s="54"/>
      <c r="N192" s="14">
        <v>44.238042749999998</v>
      </c>
      <c r="O192" s="31">
        <v>1.0055201303999999</v>
      </c>
      <c r="P192" s="31" t="s">
        <v>26</v>
      </c>
      <c r="Q192" s="17" t="s">
        <v>29</v>
      </c>
      <c r="R192" s="38" t="s">
        <v>720</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505</v>
      </c>
      <c r="D193" s="16" t="s">
        <v>327</v>
      </c>
      <c r="E193" s="16">
        <v>4</v>
      </c>
      <c r="F193" s="15">
        <v>1.56</v>
      </c>
      <c r="G193" s="15">
        <v>1.35</v>
      </c>
      <c r="H193" s="15">
        <v>1.1399999999999999</v>
      </c>
      <c r="I193" s="14"/>
      <c r="J193" s="15">
        <v>2.04</v>
      </c>
      <c r="K193" s="15">
        <v>2.4500000000000002</v>
      </c>
      <c r="L193" s="15">
        <v>3.13</v>
      </c>
      <c r="M193" s="54"/>
      <c r="N193" s="15">
        <v>50.768824625000001</v>
      </c>
      <c r="O193" s="15">
        <v>4.7686120870000002</v>
      </c>
      <c r="P193" s="15" t="s">
        <v>26</v>
      </c>
      <c r="Q193" s="16" t="s">
        <v>29</v>
      </c>
      <c r="R193" s="37" t="s">
        <v>721</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494</v>
      </c>
      <c r="D194" s="17" t="s">
        <v>328</v>
      </c>
      <c r="E194" s="17">
        <v>0</v>
      </c>
      <c r="F194" s="14">
        <v>0.98</v>
      </c>
      <c r="G194" s="14">
        <v>0.57999999999999996</v>
      </c>
      <c r="H194" s="14">
        <v>0.18</v>
      </c>
      <c r="I194" s="14"/>
      <c r="J194" s="14">
        <v>1.0900000000000001</v>
      </c>
      <c r="K194" s="14">
        <v>1.88</v>
      </c>
      <c r="L194" s="14">
        <v>3.17</v>
      </c>
      <c r="M194" s="54"/>
      <c r="N194" s="14">
        <v>38.860845998999999</v>
      </c>
      <c r="O194" s="31">
        <v>2.3286096086999999</v>
      </c>
      <c r="P194" s="31" t="s">
        <v>26</v>
      </c>
      <c r="Q194" s="17" t="s">
        <v>26</v>
      </c>
      <c r="R194" s="38" t="s">
        <v>722</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329</v>
      </c>
      <c r="D195" s="16" t="s">
        <v>330</v>
      </c>
      <c r="E195" s="16">
        <v>0</v>
      </c>
      <c r="F195" s="15">
        <v>17.399999999999999</v>
      </c>
      <c r="G195" s="15">
        <v>14.88</v>
      </c>
      <c r="H195" s="15">
        <v>12.37</v>
      </c>
      <c r="I195" s="14"/>
      <c r="J195" s="15">
        <v>17.86</v>
      </c>
      <c r="K195" s="15">
        <v>22.88</v>
      </c>
      <c r="L195" s="15">
        <v>31</v>
      </c>
      <c r="M195" s="54"/>
      <c r="N195" s="15">
        <v>41.305031124000003</v>
      </c>
      <c r="O195" s="15">
        <v>188.56152652</v>
      </c>
      <c r="P195" s="15" t="s">
        <v>26</v>
      </c>
      <c r="Q195" s="16" t="s">
        <v>26</v>
      </c>
      <c r="R195" s="37" t="s">
        <v>723</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331</v>
      </c>
      <c r="D196" s="17" t="s">
        <v>332</v>
      </c>
      <c r="E196" s="17">
        <v>2</v>
      </c>
      <c r="F196" s="14">
        <v>0.22</v>
      </c>
      <c r="G196" s="14">
        <v>0.11</v>
      </c>
      <c r="H196" s="14">
        <v>0</v>
      </c>
      <c r="I196" s="14"/>
      <c r="J196" s="14">
        <v>0.23</v>
      </c>
      <c r="K196" s="14">
        <v>0.44</v>
      </c>
      <c r="L196" s="14">
        <v>0.78</v>
      </c>
      <c r="M196" s="54"/>
      <c r="N196" s="14">
        <v>30.111220007</v>
      </c>
      <c r="O196" s="31">
        <v>3.7241022609000001</v>
      </c>
      <c r="P196" s="31" t="s">
        <v>26</v>
      </c>
      <c r="Q196" s="17" t="s">
        <v>26</v>
      </c>
      <c r="R196" s="38" t="s">
        <v>724</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472</v>
      </c>
      <c r="D197" s="16" t="s">
        <v>333</v>
      </c>
      <c r="E197" s="16">
        <v>0</v>
      </c>
      <c r="F197" s="15">
        <v>4.54</v>
      </c>
      <c r="G197" s="15">
        <v>4.0599999999999996</v>
      </c>
      <c r="H197" s="15">
        <v>3.59</v>
      </c>
      <c r="I197" s="14"/>
      <c r="J197" s="15">
        <v>4.68</v>
      </c>
      <c r="K197" s="15">
        <v>5.62</v>
      </c>
      <c r="L197" s="15">
        <v>7.15</v>
      </c>
      <c r="M197" s="54"/>
      <c r="N197" s="15">
        <v>37.819916837000001</v>
      </c>
      <c r="O197" s="15">
        <v>9.2767173478</v>
      </c>
      <c r="P197" s="15" t="s">
        <v>26</v>
      </c>
      <c r="Q197" s="16" t="s">
        <v>26</v>
      </c>
      <c r="R197" s="37" t="s">
        <v>725</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525</v>
      </c>
      <c r="D198" s="17" t="s">
        <v>482</v>
      </c>
      <c r="E198" s="17">
        <v>7</v>
      </c>
      <c r="F198" s="14">
        <v>0.61</v>
      </c>
      <c r="G198" s="14">
        <v>0.48</v>
      </c>
      <c r="H198" s="14">
        <v>0.36</v>
      </c>
      <c r="I198" s="14"/>
      <c r="J198" s="14">
        <v>0.8</v>
      </c>
      <c r="K198" s="14">
        <v>1.04</v>
      </c>
      <c r="L198" s="14">
        <v>1.43</v>
      </c>
      <c r="M198" s="54"/>
      <c r="N198" s="14">
        <v>62.730157531000003</v>
      </c>
      <c r="O198" s="31">
        <v>3.2546504347999998</v>
      </c>
      <c r="P198" s="31" t="s">
        <v>26</v>
      </c>
      <c r="Q198" s="17" t="s">
        <v>29</v>
      </c>
      <c r="R198" s="38" t="s">
        <v>726</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489</v>
      </c>
      <c r="D199" s="16" t="s">
        <v>334</v>
      </c>
      <c r="E199" s="16">
        <v>3</v>
      </c>
      <c r="F199" s="15">
        <v>33.369999999999997</v>
      </c>
      <c r="G199" s="15">
        <v>30.75</v>
      </c>
      <c r="H199" s="15">
        <v>28.14</v>
      </c>
      <c r="I199" s="14"/>
      <c r="J199" s="15">
        <v>34.119999999999997</v>
      </c>
      <c r="K199" s="15">
        <v>39.340000000000003</v>
      </c>
      <c r="L199" s="15">
        <v>47.8</v>
      </c>
      <c r="M199" s="54"/>
      <c r="N199" s="15">
        <v>49.918113965000003</v>
      </c>
      <c r="O199" s="15">
        <v>248.47470412999999</v>
      </c>
      <c r="P199" s="15" t="s">
        <v>26</v>
      </c>
      <c r="Q199" s="16" t="s">
        <v>26</v>
      </c>
      <c r="R199" s="37" t="s">
        <v>727</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467</v>
      </c>
      <c r="D200" s="17" t="s">
        <v>335</v>
      </c>
      <c r="E200" s="17">
        <v>0</v>
      </c>
      <c r="F200" s="14">
        <v>6.46</v>
      </c>
      <c r="G200" s="14">
        <v>5.0999999999999996</v>
      </c>
      <c r="H200" s="14">
        <v>3.75</v>
      </c>
      <c r="I200" s="14"/>
      <c r="J200" s="14">
        <v>6.72</v>
      </c>
      <c r="K200" s="14">
        <v>9.42</v>
      </c>
      <c r="L200" s="14">
        <v>13.81</v>
      </c>
      <c r="M200" s="54"/>
      <c r="N200" s="14">
        <v>20.663101631</v>
      </c>
      <c r="O200" s="31">
        <v>9.8059017390999994</v>
      </c>
      <c r="P200" s="31" t="s">
        <v>26</v>
      </c>
      <c r="Q200" s="17" t="s">
        <v>26</v>
      </c>
      <c r="R200" s="38" t="s">
        <v>728</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336</v>
      </c>
      <c r="D201" s="16" t="s">
        <v>337</v>
      </c>
      <c r="E201" s="16">
        <v>7</v>
      </c>
      <c r="F201" s="15">
        <v>13.58</v>
      </c>
      <c r="G201" s="15">
        <v>12.04</v>
      </c>
      <c r="H201" s="15">
        <v>10.5</v>
      </c>
      <c r="I201" s="14"/>
      <c r="J201" s="15">
        <v>17.14</v>
      </c>
      <c r="K201" s="15">
        <v>20.21</v>
      </c>
      <c r="L201" s="15">
        <v>25.19</v>
      </c>
      <c r="M201" s="54"/>
      <c r="N201" s="15">
        <v>56.775333697000001</v>
      </c>
      <c r="O201" s="15">
        <v>177.40741939</v>
      </c>
      <c r="P201" s="15" t="s">
        <v>26</v>
      </c>
      <c r="Q201" s="16" t="s">
        <v>29</v>
      </c>
      <c r="R201" s="37" t="s">
        <v>729</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463</v>
      </c>
      <c r="D202" s="17" t="s">
        <v>339</v>
      </c>
      <c r="E202" s="17">
        <v>0</v>
      </c>
      <c r="F202" s="14">
        <v>23.17</v>
      </c>
      <c r="G202" s="14">
        <v>19.41</v>
      </c>
      <c r="H202" s="14">
        <v>15.66</v>
      </c>
      <c r="I202" s="14"/>
      <c r="J202" s="14">
        <v>23.9</v>
      </c>
      <c r="K202" s="14">
        <v>31.4</v>
      </c>
      <c r="L202" s="14">
        <v>43.55</v>
      </c>
      <c r="M202" s="54"/>
      <c r="N202" s="14">
        <v>19.373398118000001</v>
      </c>
      <c r="O202" s="31">
        <v>520.14604986999996</v>
      </c>
      <c r="P202" s="31" t="s">
        <v>26</v>
      </c>
      <c r="Q202" s="17" t="s">
        <v>26</v>
      </c>
      <c r="R202" s="38" t="s">
        <v>730</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340</v>
      </c>
      <c r="D203" s="16" t="s">
        <v>341</v>
      </c>
      <c r="E203" s="16">
        <v>3</v>
      </c>
      <c r="F203" s="15">
        <v>6.17</v>
      </c>
      <c r="G203" s="15">
        <v>5.42</v>
      </c>
      <c r="H203" s="15">
        <v>4.67</v>
      </c>
      <c r="I203" s="14"/>
      <c r="J203" s="15">
        <v>6.46</v>
      </c>
      <c r="K203" s="15">
        <v>7.95</v>
      </c>
      <c r="L203" s="15">
        <v>10.37</v>
      </c>
      <c r="M203" s="54"/>
      <c r="N203" s="15">
        <v>38.263599759000002</v>
      </c>
      <c r="O203" s="15">
        <v>9.7379771739000009</v>
      </c>
      <c r="P203" s="15" t="s">
        <v>26</v>
      </c>
      <c r="Q203" s="16" t="s">
        <v>26</v>
      </c>
      <c r="R203" s="37" t="s">
        <v>731</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340</v>
      </c>
      <c r="D204" s="17" t="s">
        <v>342</v>
      </c>
      <c r="E204" s="17">
        <v>3</v>
      </c>
      <c r="F204" s="14">
        <v>31.49</v>
      </c>
      <c r="G204" s="14">
        <v>27.23</v>
      </c>
      <c r="H204" s="14">
        <v>22.98</v>
      </c>
      <c r="I204" s="14"/>
      <c r="J204" s="14">
        <v>33.25</v>
      </c>
      <c r="K204" s="14">
        <v>41.75</v>
      </c>
      <c r="L204" s="14">
        <v>55.52</v>
      </c>
      <c r="M204" s="54"/>
      <c r="N204" s="14">
        <v>45.843772047999998</v>
      </c>
      <c r="O204" s="31">
        <v>38.409169869999999</v>
      </c>
      <c r="P204" s="31" t="s">
        <v>26</v>
      </c>
      <c r="Q204" s="17" t="s">
        <v>26</v>
      </c>
      <c r="R204" s="38" t="s">
        <v>732</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343</v>
      </c>
      <c r="D205" s="16" t="s">
        <v>344</v>
      </c>
      <c r="E205" s="16">
        <v>5</v>
      </c>
      <c r="F205" s="15">
        <v>14.11</v>
      </c>
      <c r="G205" s="15">
        <v>13.06</v>
      </c>
      <c r="H205" s="15">
        <v>12.02</v>
      </c>
      <c r="I205" s="14"/>
      <c r="J205" s="15">
        <v>15.37</v>
      </c>
      <c r="K205" s="15">
        <v>17.45</v>
      </c>
      <c r="L205" s="15">
        <v>20.81</v>
      </c>
      <c r="M205" s="54"/>
      <c r="N205" s="15">
        <v>51.461283991000002</v>
      </c>
      <c r="O205" s="15">
        <v>8.7128728260999999</v>
      </c>
      <c r="P205" s="15" t="s">
        <v>26</v>
      </c>
      <c r="Q205" s="16" t="s">
        <v>29</v>
      </c>
      <c r="R205" s="37" t="s">
        <v>733</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343</v>
      </c>
      <c r="D206" s="17" t="s">
        <v>345</v>
      </c>
      <c r="E206" s="17">
        <v>5</v>
      </c>
      <c r="F206" s="14">
        <v>14.35</v>
      </c>
      <c r="G206" s="14">
        <v>13.48</v>
      </c>
      <c r="H206" s="14">
        <v>12.62</v>
      </c>
      <c r="I206" s="14"/>
      <c r="J206" s="14">
        <v>15.64</v>
      </c>
      <c r="K206" s="14">
        <v>17.36</v>
      </c>
      <c r="L206" s="14">
        <v>20.149999999999999</v>
      </c>
      <c r="M206" s="54"/>
      <c r="N206" s="14">
        <v>53.575543361999998</v>
      </c>
      <c r="O206" s="31">
        <v>9.0800463477999998</v>
      </c>
      <c r="P206" s="31" t="s">
        <v>26</v>
      </c>
      <c r="Q206" s="17" t="s">
        <v>29</v>
      </c>
      <c r="R206" s="38" t="s">
        <v>734</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343</v>
      </c>
      <c r="D207" s="16" t="s">
        <v>346</v>
      </c>
      <c r="E207" s="16">
        <v>5</v>
      </c>
      <c r="F207" s="15">
        <v>28.67</v>
      </c>
      <c r="G207" s="15">
        <v>26.81</v>
      </c>
      <c r="H207" s="15">
        <v>24.95</v>
      </c>
      <c r="I207" s="14"/>
      <c r="J207" s="15">
        <v>30.97</v>
      </c>
      <c r="K207" s="15">
        <v>34.68</v>
      </c>
      <c r="L207" s="15">
        <v>40.68</v>
      </c>
      <c r="M207" s="54"/>
      <c r="N207" s="15">
        <v>52.736618063999998</v>
      </c>
      <c r="O207" s="15">
        <v>204.33912090999999</v>
      </c>
      <c r="P207" s="15" t="s">
        <v>26</v>
      </c>
      <c r="Q207" s="16" t="s">
        <v>29</v>
      </c>
      <c r="R207" s="37" t="s">
        <v>735</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347</v>
      </c>
      <c r="D208" s="17" t="s">
        <v>348</v>
      </c>
      <c r="E208" s="17">
        <v>10</v>
      </c>
      <c r="F208" s="14">
        <v>16.59</v>
      </c>
      <c r="G208" s="14">
        <v>15.11</v>
      </c>
      <c r="H208" s="14">
        <v>13.63</v>
      </c>
      <c r="I208" s="14"/>
      <c r="J208" s="14">
        <v>18.53</v>
      </c>
      <c r="K208" s="14">
        <v>21.48</v>
      </c>
      <c r="L208" s="14">
        <v>26.27</v>
      </c>
      <c r="M208" s="54"/>
      <c r="N208" s="14">
        <v>83.623522520999998</v>
      </c>
      <c r="O208" s="31">
        <v>28.211945391</v>
      </c>
      <c r="P208" s="31" t="s">
        <v>29</v>
      </c>
      <c r="Q208" s="17" t="s">
        <v>29</v>
      </c>
      <c r="R208" s="38" t="s">
        <v>736</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495</v>
      </c>
      <c r="D209" s="16" t="s">
        <v>496</v>
      </c>
      <c r="E209" s="16">
        <v>0</v>
      </c>
      <c r="F209" s="15">
        <v>4.29</v>
      </c>
      <c r="G209" s="15">
        <v>3.88</v>
      </c>
      <c r="H209" s="15">
        <v>3.48</v>
      </c>
      <c r="I209" s="14"/>
      <c r="J209" s="15">
        <v>4.42</v>
      </c>
      <c r="K209" s="15">
        <v>5.22</v>
      </c>
      <c r="L209" s="15">
        <v>6.53</v>
      </c>
      <c r="M209" s="54"/>
      <c r="N209" s="15">
        <v>43.061514637999998</v>
      </c>
      <c r="O209" s="15">
        <v>2.0514545652000002</v>
      </c>
      <c r="P209" s="15" t="s">
        <v>26</v>
      </c>
      <c r="Q209" s="16" t="s">
        <v>26</v>
      </c>
      <c r="R209" s="37" t="s">
        <v>737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349</v>
      </c>
      <c r="D210" s="17" t="s">
        <v>350</v>
      </c>
      <c r="E210" s="17">
        <v>0</v>
      </c>
      <c r="F210" s="14">
        <v>10.199999999999999</v>
      </c>
      <c r="G210" s="14">
        <v>8.98</v>
      </c>
      <c r="H210" s="14">
        <v>7.76</v>
      </c>
      <c r="I210" s="14"/>
      <c r="J210" s="14">
        <v>10.73</v>
      </c>
      <c r="K210" s="14">
        <v>13.16</v>
      </c>
      <c r="L210" s="14">
        <v>17.100000000000001</v>
      </c>
      <c r="M210" s="54"/>
      <c r="N210" s="14">
        <v>25.091771166000001</v>
      </c>
      <c r="O210" s="31">
        <v>7.6535716087000001</v>
      </c>
      <c r="P210" s="31" t="s">
        <v>26</v>
      </c>
      <c r="Q210" s="17" t="s">
        <v>26</v>
      </c>
      <c r="R210" s="38" t="s">
        <v>738</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351</v>
      </c>
      <c r="D211" s="16" t="s">
        <v>352</v>
      </c>
      <c r="E211" s="16">
        <v>3</v>
      </c>
      <c r="F211" s="15">
        <v>4.29</v>
      </c>
      <c r="G211" s="15">
        <v>3.32</v>
      </c>
      <c r="H211" s="15">
        <v>2.36</v>
      </c>
      <c r="I211" s="14"/>
      <c r="J211" s="15">
        <v>4.5599999999999996</v>
      </c>
      <c r="K211" s="15">
        <v>6.48</v>
      </c>
      <c r="L211" s="15">
        <v>9.59</v>
      </c>
      <c r="M211" s="54"/>
      <c r="N211" s="15">
        <v>40.040782571000001</v>
      </c>
      <c r="O211" s="15">
        <v>71.915302826000001</v>
      </c>
      <c r="P211" s="15" t="s">
        <v>26</v>
      </c>
      <c r="Q211" s="16" t="s">
        <v>26</v>
      </c>
      <c r="R211" s="37" t="s">
        <v>739</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353</v>
      </c>
      <c r="D212" s="17" t="s">
        <v>354</v>
      </c>
      <c r="E212" s="17">
        <v>0</v>
      </c>
      <c r="F212" s="14">
        <v>5.59</v>
      </c>
      <c r="G212" s="14">
        <v>3.39</v>
      </c>
      <c r="H212" s="14">
        <v>1.19</v>
      </c>
      <c r="I212" s="14"/>
      <c r="J212" s="14">
        <v>5.94</v>
      </c>
      <c r="K212" s="14">
        <v>10.33</v>
      </c>
      <c r="L212" s="14">
        <v>17.43</v>
      </c>
      <c r="M212" s="54"/>
      <c r="N212" s="14">
        <v>15.176647091</v>
      </c>
      <c r="O212" s="31">
        <v>17.774836391000001</v>
      </c>
      <c r="P212" s="31" t="s">
        <v>26</v>
      </c>
      <c r="Q212" s="17" t="s">
        <v>26</v>
      </c>
      <c r="R212" s="38" t="s">
        <v>740</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355</v>
      </c>
      <c r="D213" s="16" t="s">
        <v>356</v>
      </c>
      <c r="E213" s="16">
        <v>7</v>
      </c>
      <c r="F213" s="15">
        <v>14.37</v>
      </c>
      <c r="G213" s="15">
        <v>12.61</v>
      </c>
      <c r="H213" s="15">
        <v>10.85</v>
      </c>
      <c r="I213" s="14"/>
      <c r="J213" s="15">
        <v>18.27</v>
      </c>
      <c r="K213" s="15">
        <v>21.78</v>
      </c>
      <c r="L213" s="15">
        <v>27.47</v>
      </c>
      <c r="M213" s="54"/>
      <c r="N213" s="15">
        <v>85.481762893999999</v>
      </c>
      <c r="O213" s="15">
        <v>36.077318652000002</v>
      </c>
      <c r="P213" s="15" t="s">
        <v>26</v>
      </c>
      <c r="Q213" s="16" t="s">
        <v>29</v>
      </c>
      <c r="R213" s="37" t="s">
        <v>741</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357</v>
      </c>
      <c r="D214" s="17" t="s">
        <v>358</v>
      </c>
      <c r="E214" s="17">
        <v>0</v>
      </c>
      <c r="F214" s="14">
        <v>16.45</v>
      </c>
      <c r="G214" s="14">
        <v>14.9</v>
      </c>
      <c r="H214" s="14">
        <v>13.36</v>
      </c>
      <c r="I214" s="14"/>
      <c r="J214" s="14">
        <v>17.02</v>
      </c>
      <c r="K214" s="14">
        <v>20.11</v>
      </c>
      <c r="L214" s="14">
        <v>25.11</v>
      </c>
      <c r="M214" s="54"/>
      <c r="N214" s="14">
        <v>21.674198601000001</v>
      </c>
      <c r="O214" s="31">
        <v>147.20582422000001</v>
      </c>
      <c r="P214" s="31" t="s">
        <v>26</v>
      </c>
      <c r="Q214" s="17" t="s">
        <v>26</v>
      </c>
      <c r="R214" s="38" t="s">
        <v>742</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359</v>
      </c>
      <c r="D215" s="16" t="s">
        <v>360</v>
      </c>
      <c r="E215" s="16">
        <v>4</v>
      </c>
      <c r="F215" s="15">
        <v>45.16</v>
      </c>
      <c r="G215" s="15">
        <v>32.79</v>
      </c>
      <c r="H215" s="15">
        <v>20.420000000000002</v>
      </c>
      <c r="I215" s="14"/>
      <c r="J215" s="15">
        <v>75.510000000000005</v>
      </c>
      <c r="K215" s="15">
        <v>100.24</v>
      </c>
      <c r="L215" s="15">
        <v>140.26</v>
      </c>
      <c r="M215" s="54"/>
      <c r="N215" s="15">
        <v>50.626440041999999</v>
      </c>
      <c r="O215" s="15">
        <v>83.070826969999999</v>
      </c>
      <c r="P215" s="15" t="s">
        <v>26</v>
      </c>
      <c r="Q215" s="16" t="s">
        <v>29</v>
      </c>
      <c r="R215" s="37" t="s">
        <v>743</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361</v>
      </c>
      <c r="D216" s="17" t="s">
        <v>362</v>
      </c>
      <c r="E216" s="17">
        <v>0</v>
      </c>
      <c r="F216" s="14">
        <v>47.33</v>
      </c>
      <c r="G216" s="14">
        <v>40.53</v>
      </c>
      <c r="H216" s="14">
        <v>33.729999999999997</v>
      </c>
      <c r="I216" s="14"/>
      <c r="J216" s="14">
        <v>49.36</v>
      </c>
      <c r="K216" s="14">
        <v>62.95</v>
      </c>
      <c r="L216" s="14">
        <v>84.94</v>
      </c>
      <c r="M216" s="54"/>
      <c r="N216" s="14">
        <v>24.890369822</v>
      </c>
      <c r="O216" s="31">
        <v>5.2848212747999996</v>
      </c>
      <c r="P216" s="31" t="s">
        <v>26</v>
      </c>
      <c r="Q216" s="17" t="s">
        <v>26</v>
      </c>
      <c r="R216" s="38" t="s">
        <v>744</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363</v>
      </c>
      <c r="D217" s="16" t="s">
        <v>364</v>
      </c>
      <c r="E217" s="16">
        <v>7</v>
      </c>
      <c r="F217" s="15">
        <v>8.0399999999999991</v>
      </c>
      <c r="G217" s="15">
        <v>5.65</v>
      </c>
      <c r="H217" s="15">
        <v>3.26</v>
      </c>
      <c r="I217" s="14"/>
      <c r="J217" s="15">
        <v>13.78</v>
      </c>
      <c r="K217" s="15">
        <v>18.55</v>
      </c>
      <c r="L217" s="15">
        <v>26.27</v>
      </c>
      <c r="M217" s="54"/>
      <c r="N217" s="15">
        <v>71.404997885</v>
      </c>
      <c r="O217" s="15">
        <v>22.425298439999999</v>
      </c>
      <c r="P217" s="15" t="s">
        <v>26</v>
      </c>
      <c r="Q217" s="16" t="s">
        <v>29</v>
      </c>
      <c r="R217" s="37" t="s">
        <v>745</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365</v>
      </c>
      <c r="D218" s="17" t="s">
        <v>366</v>
      </c>
      <c r="E218" s="17">
        <v>7</v>
      </c>
      <c r="F218" s="14">
        <v>42.71</v>
      </c>
      <c r="G218" s="14">
        <v>39.770000000000003</v>
      </c>
      <c r="H218" s="14">
        <v>36.83</v>
      </c>
      <c r="I218" s="14"/>
      <c r="J218" s="14">
        <v>48.67</v>
      </c>
      <c r="K218" s="14">
        <v>54.54</v>
      </c>
      <c r="L218" s="14">
        <v>64.040000000000006</v>
      </c>
      <c r="M218" s="54"/>
      <c r="N218" s="14">
        <v>66.355257700999999</v>
      </c>
      <c r="O218" s="31">
        <v>248.92115586999998</v>
      </c>
      <c r="P218" s="31" t="s">
        <v>26</v>
      </c>
      <c r="Q218" s="17" t="s">
        <v>29</v>
      </c>
      <c r="R218" s="38" t="s">
        <v>746</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526</v>
      </c>
      <c r="D219" s="16" t="s">
        <v>527</v>
      </c>
      <c r="E219" s="16">
        <v>0</v>
      </c>
      <c r="F219" s="15">
        <v>3.51</v>
      </c>
      <c r="G219" s="15">
        <v>3.17</v>
      </c>
      <c r="H219" s="15">
        <v>2.84</v>
      </c>
      <c r="I219" s="14"/>
      <c r="J219" s="15">
        <v>3.62</v>
      </c>
      <c r="K219" s="15">
        <v>4.28</v>
      </c>
      <c r="L219" s="15">
        <v>5.36</v>
      </c>
      <c r="M219" s="54"/>
      <c r="N219" s="15">
        <v>26.670127387000001</v>
      </c>
      <c r="O219" s="15">
        <v>1.0605433913</v>
      </c>
      <c r="P219" s="15" t="s">
        <v>26</v>
      </c>
      <c r="Q219" s="16" t="s">
        <v>26</v>
      </c>
      <c r="R219" s="37" t="s">
        <v>747</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367</v>
      </c>
      <c r="D220" s="17" t="s">
        <v>368</v>
      </c>
      <c r="E220" s="17">
        <v>2</v>
      </c>
      <c r="F220" s="14">
        <v>12.14</v>
      </c>
      <c r="G220" s="14">
        <v>11.46</v>
      </c>
      <c r="H220" s="14">
        <v>10.78</v>
      </c>
      <c r="I220" s="14"/>
      <c r="J220" s="14">
        <v>12.39</v>
      </c>
      <c r="K220" s="14">
        <v>13.74</v>
      </c>
      <c r="L220" s="14">
        <v>15.94</v>
      </c>
      <c r="M220" s="54"/>
      <c r="N220" s="14">
        <v>32.779625709999998</v>
      </c>
      <c r="O220" s="31">
        <v>1.8504389564999999</v>
      </c>
      <c r="P220" s="31" t="s">
        <v>26</v>
      </c>
      <c r="Q220" s="17" t="s">
        <v>26</v>
      </c>
      <c r="R220" s="38" t="s">
        <v>748</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367</v>
      </c>
      <c r="D221" s="16" t="s">
        <v>369</v>
      </c>
      <c r="E221" s="16">
        <v>2</v>
      </c>
      <c r="F221" s="15">
        <v>12.35</v>
      </c>
      <c r="G221" s="15">
        <v>11.6</v>
      </c>
      <c r="H221" s="15">
        <v>10.86</v>
      </c>
      <c r="I221" s="14"/>
      <c r="J221" s="15">
        <v>12.67</v>
      </c>
      <c r="K221" s="15">
        <v>14.15</v>
      </c>
      <c r="L221" s="15">
        <v>16.559999999999999</v>
      </c>
      <c r="M221" s="54"/>
      <c r="N221" s="15">
        <v>37.276015250999997</v>
      </c>
      <c r="O221" s="15">
        <v>3.5646486957000003</v>
      </c>
      <c r="P221" s="15" t="s">
        <v>26</v>
      </c>
      <c r="Q221" s="16" t="s">
        <v>26</v>
      </c>
      <c r="R221" s="37" t="s">
        <v>749</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367</v>
      </c>
      <c r="D222" s="17" t="s">
        <v>370</v>
      </c>
      <c r="E222" s="17">
        <v>3</v>
      </c>
      <c r="F222" s="14">
        <v>36.799999999999997</v>
      </c>
      <c r="G222" s="14">
        <v>34.6</v>
      </c>
      <c r="H222" s="14">
        <v>32.409999999999997</v>
      </c>
      <c r="I222" s="14"/>
      <c r="J222" s="14">
        <v>37.68</v>
      </c>
      <c r="K222" s="14">
        <v>42.06</v>
      </c>
      <c r="L222" s="14">
        <v>49.17</v>
      </c>
      <c r="M222" s="54"/>
      <c r="N222" s="14">
        <v>39.195449496999998</v>
      </c>
      <c r="O222" s="31">
        <v>86.392978912999993</v>
      </c>
      <c r="P222" s="31" t="s">
        <v>26</v>
      </c>
      <c r="Q222" s="17" t="s">
        <v>26</v>
      </c>
      <c r="R222" s="38" t="s">
        <v>750</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371</v>
      </c>
      <c r="D223" s="16" t="s">
        <v>372</v>
      </c>
      <c r="E223" s="16">
        <v>8</v>
      </c>
      <c r="F223" s="15">
        <v>264.95999999999998</v>
      </c>
      <c r="G223" s="15">
        <v>239.86</v>
      </c>
      <c r="H223" s="15">
        <v>214.76</v>
      </c>
      <c r="I223" s="14"/>
      <c r="J223" s="15">
        <v>308.02999999999997</v>
      </c>
      <c r="K223" s="15">
        <v>358.22</v>
      </c>
      <c r="L223" s="15">
        <v>439.43</v>
      </c>
      <c r="M223" s="54"/>
      <c r="N223" s="15">
        <v>50.061260976</v>
      </c>
      <c r="O223" s="15">
        <v>36.668144829999996</v>
      </c>
      <c r="P223" s="15" t="s">
        <v>29</v>
      </c>
      <c r="Q223" s="16" t="s">
        <v>29</v>
      </c>
      <c r="R223" s="37" t="s">
        <v>751</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506</v>
      </c>
      <c r="D224" s="17" t="s">
        <v>507</v>
      </c>
      <c r="E224" s="17">
        <v>10</v>
      </c>
      <c r="F224" s="14">
        <v>5.05</v>
      </c>
      <c r="G224" s="14">
        <v>4.6500000000000004</v>
      </c>
      <c r="H224" s="14">
        <v>4.25</v>
      </c>
      <c r="I224" s="14"/>
      <c r="J224" s="14">
        <v>5.34</v>
      </c>
      <c r="K224" s="14">
        <v>6.13</v>
      </c>
      <c r="L224" s="14">
        <v>7.42</v>
      </c>
      <c r="M224" s="54"/>
      <c r="N224" s="14">
        <v>67.704715338</v>
      </c>
      <c r="O224" s="31">
        <v>1.3023471304000001</v>
      </c>
      <c r="P224" s="31" t="s">
        <v>29</v>
      </c>
      <c r="Q224" s="17" t="s">
        <v>29</v>
      </c>
      <c r="R224" s="38" t="s">
        <v>752</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373</v>
      </c>
      <c r="D225" s="16" t="s">
        <v>374</v>
      </c>
      <c r="E225" s="16">
        <v>7</v>
      </c>
      <c r="F225" s="15">
        <v>33.619999999999997</v>
      </c>
      <c r="G225" s="15">
        <v>31.61</v>
      </c>
      <c r="H225" s="15">
        <v>29.61</v>
      </c>
      <c r="I225" s="14"/>
      <c r="J225" s="15">
        <v>34.909999999999997</v>
      </c>
      <c r="K225" s="15">
        <v>38.909999999999997</v>
      </c>
      <c r="L225" s="15">
        <v>45.38</v>
      </c>
      <c r="M225" s="54"/>
      <c r="N225" s="15">
        <v>68.725965837999993</v>
      </c>
      <c r="O225" s="15">
        <v>8.7145672173999991</v>
      </c>
      <c r="P225" s="15" t="s">
        <v>29</v>
      </c>
      <c r="Q225" s="16" t="s">
        <v>29</v>
      </c>
      <c r="R225" s="37" t="s">
        <v>753</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375</v>
      </c>
      <c r="D226" s="17" t="s">
        <v>376</v>
      </c>
      <c r="E226" s="17">
        <v>0</v>
      </c>
      <c r="F226" s="14">
        <v>29.11</v>
      </c>
      <c r="G226" s="14">
        <v>25.8</v>
      </c>
      <c r="H226" s="14">
        <v>22.5</v>
      </c>
      <c r="I226" s="14"/>
      <c r="J226" s="14">
        <v>29.7</v>
      </c>
      <c r="K226" s="14">
        <v>36.299999999999997</v>
      </c>
      <c r="L226" s="14">
        <v>46.99</v>
      </c>
      <c r="M226" s="54"/>
      <c r="N226" s="14">
        <v>25.00035111</v>
      </c>
      <c r="O226" s="31">
        <v>194.37959051999999</v>
      </c>
      <c r="P226" s="31" t="s">
        <v>26</v>
      </c>
      <c r="Q226" s="17" t="s">
        <v>26</v>
      </c>
      <c r="R226" s="38" t="s">
        <v>754</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377</v>
      </c>
      <c r="D227" s="16" t="s">
        <v>378</v>
      </c>
      <c r="E227" s="16">
        <v>3</v>
      </c>
      <c r="F227" s="15">
        <v>30.67</v>
      </c>
      <c r="G227" s="15">
        <v>27.42</v>
      </c>
      <c r="H227" s="15">
        <v>24.18</v>
      </c>
      <c r="I227" s="14"/>
      <c r="J227" s="15">
        <v>31.91</v>
      </c>
      <c r="K227" s="15">
        <v>38.39</v>
      </c>
      <c r="L227" s="15">
        <v>48.89</v>
      </c>
      <c r="M227" s="54"/>
      <c r="N227" s="15">
        <v>39.437690527000001</v>
      </c>
      <c r="O227" s="15">
        <v>80.214937216999999</v>
      </c>
      <c r="P227" s="15" t="s">
        <v>29</v>
      </c>
      <c r="Q227" s="16" t="s">
        <v>26</v>
      </c>
      <c r="R227" s="37" t="s">
        <v>755</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379</v>
      </c>
      <c r="D228" s="17" t="s">
        <v>380</v>
      </c>
      <c r="E228" s="17">
        <v>4</v>
      </c>
      <c r="F228" s="14">
        <v>55.05</v>
      </c>
      <c r="G228" s="14">
        <v>47.91</v>
      </c>
      <c r="H228" s="14">
        <v>40.770000000000003</v>
      </c>
      <c r="I228" s="14"/>
      <c r="J228" s="14">
        <v>70.430000000000007</v>
      </c>
      <c r="K228" s="14">
        <v>84.7</v>
      </c>
      <c r="L228" s="14">
        <v>107.8</v>
      </c>
      <c r="M228" s="54"/>
      <c r="N228" s="14">
        <v>57.165827788999998</v>
      </c>
      <c r="O228" s="31">
        <v>64.920542648999998</v>
      </c>
      <c r="P228" s="31" t="s">
        <v>26</v>
      </c>
      <c r="Q228" s="17" t="s">
        <v>29</v>
      </c>
      <c r="R228" s="38" t="s">
        <v>756</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528</v>
      </c>
      <c r="D229" s="16" t="s">
        <v>529</v>
      </c>
      <c r="E229" s="16">
        <v>3</v>
      </c>
      <c r="F229" s="15">
        <v>172.86</v>
      </c>
      <c r="G229" s="15">
        <v>158.16999999999999</v>
      </c>
      <c r="H229" s="15">
        <v>143.49</v>
      </c>
      <c r="I229" s="14"/>
      <c r="J229" s="15">
        <v>177.35</v>
      </c>
      <c r="K229" s="15">
        <v>206.71</v>
      </c>
      <c r="L229" s="15">
        <v>254.22</v>
      </c>
      <c r="M229" s="54"/>
      <c r="N229" s="15">
        <v>37.619312278999999</v>
      </c>
      <c r="O229" s="15">
        <v>6.7578132365000005</v>
      </c>
      <c r="P229" s="15" t="s">
        <v>29</v>
      </c>
      <c r="Q229" s="16" t="s">
        <v>26</v>
      </c>
      <c r="R229" s="37" t="s">
        <v>757</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381</v>
      </c>
      <c r="D230" s="17" t="s">
        <v>382</v>
      </c>
      <c r="E230" s="17">
        <v>0</v>
      </c>
      <c r="F230" s="14">
        <v>18.07</v>
      </c>
      <c r="G230" s="14">
        <v>15.18</v>
      </c>
      <c r="H230" s="14">
        <v>12.3</v>
      </c>
      <c r="I230" s="14"/>
      <c r="J230" s="14">
        <v>18.600000000000001</v>
      </c>
      <c r="K230" s="14">
        <v>24.36</v>
      </c>
      <c r="L230" s="14">
        <v>33.700000000000003</v>
      </c>
      <c r="M230" s="54"/>
      <c r="N230" s="14">
        <v>33.520876457999996</v>
      </c>
      <c r="O230" s="31">
        <v>193.51496217000002</v>
      </c>
      <c r="P230" s="31" t="s">
        <v>26</v>
      </c>
      <c r="Q230" s="17" t="s">
        <v>26</v>
      </c>
      <c r="R230" s="38" t="s">
        <v>758</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383</v>
      </c>
      <c r="D231" s="16" t="s">
        <v>384</v>
      </c>
      <c r="E231" s="16">
        <v>4</v>
      </c>
      <c r="F231" s="15">
        <v>30.63</v>
      </c>
      <c r="G231" s="15">
        <v>27.58</v>
      </c>
      <c r="H231" s="15">
        <v>24.53</v>
      </c>
      <c r="I231" s="14"/>
      <c r="J231" s="15">
        <v>36.61</v>
      </c>
      <c r="K231" s="15">
        <v>42.7</v>
      </c>
      <c r="L231" s="15">
        <v>52.55</v>
      </c>
      <c r="M231" s="54"/>
      <c r="N231" s="15">
        <v>55.396204486999999</v>
      </c>
      <c r="O231" s="15">
        <v>134.78828164999999</v>
      </c>
      <c r="P231" s="15" t="s">
        <v>26</v>
      </c>
      <c r="Q231" s="16" t="s">
        <v>29</v>
      </c>
      <c r="R231" s="37" t="s">
        <v>759</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385</v>
      </c>
      <c r="D232" s="17" t="s">
        <v>386</v>
      </c>
      <c r="E232" s="17">
        <v>0</v>
      </c>
      <c r="F232" s="14">
        <v>12.64</v>
      </c>
      <c r="G232" s="14">
        <v>11.52</v>
      </c>
      <c r="H232" s="14">
        <v>10.41</v>
      </c>
      <c r="I232" s="14"/>
      <c r="J232" s="14">
        <v>13</v>
      </c>
      <c r="K232" s="14">
        <v>15.22</v>
      </c>
      <c r="L232" s="14">
        <v>18.82</v>
      </c>
      <c r="M232" s="54"/>
      <c r="N232" s="14">
        <v>18.617930810000001</v>
      </c>
      <c r="O232" s="31">
        <v>7.0429241738999995</v>
      </c>
      <c r="P232" s="31" t="s">
        <v>26</v>
      </c>
      <c r="Q232" s="17" t="s">
        <v>26</v>
      </c>
      <c r="R232" s="38" t="s">
        <v>760</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497</v>
      </c>
      <c r="D233" s="16" t="s">
        <v>498</v>
      </c>
      <c r="E233" s="16">
        <v>7</v>
      </c>
      <c r="F233" s="15">
        <v>4.46</v>
      </c>
      <c r="G233" s="15">
        <v>3.81</v>
      </c>
      <c r="H233" s="15">
        <v>3.16</v>
      </c>
      <c r="I233" s="14"/>
      <c r="J233" s="15">
        <v>5.95</v>
      </c>
      <c r="K233" s="15">
        <v>7.24</v>
      </c>
      <c r="L233" s="15">
        <v>9.34</v>
      </c>
      <c r="M233" s="54"/>
      <c r="N233" s="15">
        <v>64.605884673999995</v>
      </c>
      <c r="O233" s="15">
        <v>1.3905966086999999</v>
      </c>
      <c r="P233" s="15" t="s">
        <v>26</v>
      </c>
      <c r="Q233" s="16" t="s">
        <v>29</v>
      </c>
      <c r="R233" s="37" t="s">
        <v>761</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387</v>
      </c>
      <c r="D234" s="17" t="s">
        <v>388</v>
      </c>
      <c r="E234" s="17">
        <v>3</v>
      </c>
      <c r="F234" s="14">
        <v>14.06</v>
      </c>
      <c r="G234" s="14">
        <v>12.76</v>
      </c>
      <c r="H234" s="14">
        <v>11.47</v>
      </c>
      <c r="I234" s="14"/>
      <c r="J234" s="14">
        <v>14.54</v>
      </c>
      <c r="K234" s="14">
        <v>17.12</v>
      </c>
      <c r="L234" s="14">
        <v>21.3</v>
      </c>
      <c r="M234" s="54"/>
      <c r="N234" s="14">
        <v>32.598504007999999</v>
      </c>
      <c r="O234" s="31">
        <v>13.009835652</v>
      </c>
      <c r="P234" s="31" t="s">
        <v>29</v>
      </c>
      <c r="Q234" s="17" t="s">
        <v>26</v>
      </c>
      <c r="R234" s="38" t="s">
        <v>762</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389</v>
      </c>
      <c r="D235" s="16" t="s">
        <v>390</v>
      </c>
      <c r="E235" s="16">
        <v>10</v>
      </c>
      <c r="F235" s="15">
        <v>33.799999999999997</v>
      </c>
      <c r="G235" s="15">
        <v>30.36</v>
      </c>
      <c r="H235" s="15">
        <v>26.92</v>
      </c>
      <c r="I235" s="14"/>
      <c r="J235" s="15">
        <v>34.64</v>
      </c>
      <c r="K235" s="15">
        <v>41.51</v>
      </c>
      <c r="L235" s="15">
        <v>52.64</v>
      </c>
      <c r="M235" s="54"/>
      <c r="N235" s="15">
        <v>68.362752665000002</v>
      </c>
      <c r="O235" s="15">
        <v>294.35174703999996</v>
      </c>
      <c r="P235" s="15" t="s">
        <v>29</v>
      </c>
      <c r="Q235" s="16" t="s">
        <v>29</v>
      </c>
      <c r="R235" s="37" t="s">
        <v>763</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391</v>
      </c>
      <c r="D236" s="17" t="s">
        <v>392</v>
      </c>
      <c r="E236" s="17">
        <v>0</v>
      </c>
      <c r="F236" s="14">
        <v>4.26</v>
      </c>
      <c r="G236" s="14">
        <v>3.35</v>
      </c>
      <c r="H236" s="14">
        <v>2.4500000000000002</v>
      </c>
      <c r="I236" s="14"/>
      <c r="J236" s="14">
        <v>4.51</v>
      </c>
      <c r="K236" s="14">
        <v>6.31</v>
      </c>
      <c r="L236" s="14">
        <v>9.23</v>
      </c>
      <c r="M236" s="54"/>
      <c r="N236" s="14">
        <v>17.003061278000001</v>
      </c>
      <c r="O236" s="31">
        <v>5.4734310434999998</v>
      </c>
      <c r="P236" s="31" t="s">
        <v>26</v>
      </c>
      <c r="Q236" s="17" t="s">
        <v>26</v>
      </c>
      <c r="R236" s="38" t="s">
        <v>764</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393</v>
      </c>
      <c r="D237" s="16" t="s">
        <v>394</v>
      </c>
      <c r="E237" s="16">
        <v>2</v>
      </c>
      <c r="F237" s="15">
        <v>57.29</v>
      </c>
      <c r="G237" s="15">
        <v>54.83</v>
      </c>
      <c r="H237" s="15">
        <v>52.37</v>
      </c>
      <c r="I237" s="14"/>
      <c r="J237" s="15">
        <v>58.21</v>
      </c>
      <c r="K237" s="15">
        <v>63.12</v>
      </c>
      <c r="L237" s="15">
        <v>71.069999999999993</v>
      </c>
      <c r="M237" s="54"/>
      <c r="N237" s="15">
        <v>39.030947038999997</v>
      </c>
      <c r="O237" s="15">
        <v>10.340874825999999</v>
      </c>
      <c r="P237" s="15" t="s">
        <v>26</v>
      </c>
      <c r="Q237" s="16" t="s">
        <v>26</v>
      </c>
      <c r="R237" s="37" t="s">
        <v>765</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395</v>
      </c>
      <c r="D238" s="17" t="s">
        <v>396</v>
      </c>
      <c r="E238" s="17">
        <v>0</v>
      </c>
      <c r="F238" s="14">
        <v>5.31</v>
      </c>
      <c r="G238" s="14">
        <v>3.56</v>
      </c>
      <c r="H238" s="14">
        <v>1.82</v>
      </c>
      <c r="I238" s="14"/>
      <c r="J238" s="14">
        <v>5.5</v>
      </c>
      <c r="K238" s="14">
        <v>8.98</v>
      </c>
      <c r="L238" s="14">
        <v>14.62</v>
      </c>
      <c r="M238" s="54"/>
      <c r="N238" s="14">
        <v>12.507273009</v>
      </c>
      <c r="O238" s="31">
        <v>4.1852444347999995</v>
      </c>
      <c r="P238" s="31" t="s">
        <v>26</v>
      </c>
      <c r="Q238" s="17" t="s">
        <v>26</v>
      </c>
      <c r="R238" s="38" t="s">
        <v>766</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395</v>
      </c>
      <c r="D239" s="16" t="s">
        <v>397</v>
      </c>
      <c r="E239" s="16">
        <v>0</v>
      </c>
      <c r="F239" s="15">
        <v>6.02</v>
      </c>
      <c r="G239" s="15">
        <v>4.1100000000000003</v>
      </c>
      <c r="H239" s="15">
        <v>2.21</v>
      </c>
      <c r="I239" s="14"/>
      <c r="J239" s="15">
        <v>6.22</v>
      </c>
      <c r="K239" s="15">
        <v>10.02</v>
      </c>
      <c r="L239" s="15">
        <v>16.18</v>
      </c>
      <c r="M239" s="54"/>
      <c r="N239" s="15">
        <v>13.698244623000001</v>
      </c>
      <c r="O239" s="15">
        <v>73.356771434999999</v>
      </c>
      <c r="P239" s="15" t="s">
        <v>26</v>
      </c>
      <c r="Q239" s="16" t="s">
        <v>26</v>
      </c>
      <c r="R239" s="37" t="s">
        <v>767</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398</v>
      </c>
      <c r="D240" s="17" t="s">
        <v>399</v>
      </c>
      <c r="E240" s="17">
        <v>6</v>
      </c>
      <c r="F240" s="14">
        <v>71.25</v>
      </c>
      <c r="G240" s="14">
        <v>65.78</v>
      </c>
      <c r="H240" s="14">
        <v>60.32</v>
      </c>
      <c r="I240" s="14"/>
      <c r="J240" s="14">
        <v>87.3</v>
      </c>
      <c r="K240" s="14">
        <v>98.22</v>
      </c>
      <c r="L240" s="14">
        <v>115.91</v>
      </c>
      <c r="M240" s="54"/>
      <c r="N240" s="14">
        <v>59.207671775999998</v>
      </c>
      <c r="O240" s="31">
        <v>1299.1771199</v>
      </c>
      <c r="P240" s="31" t="s">
        <v>26</v>
      </c>
      <c r="Q240" s="17" t="s">
        <v>29</v>
      </c>
      <c r="R240" s="38" t="s">
        <v>768</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400</v>
      </c>
      <c r="D241" s="16" t="s">
        <v>401</v>
      </c>
      <c r="E241" s="16">
        <v>0</v>
      </c>
      <c r="F241" s="15">
        <v>17.02</v>
      </c>
      <c r="G241" s="15">
        <v>15.64</v>
      </c>
      <c r="H241" s="15">
        <v>14.26</v>
      </c>
      <c r="I241" s="14"/>
      <c r="J241" s="15">
        <v>17.61</v>
      </c>
      <c r="K241" s="15">
        <v>20.36</v>
      </c>
      <c r="L241" s="15">
        <v>24.81</v>
      </c>
      <c r="M241" s="54"/>
      <c r="N241" s="15">
        <v>48.122400861000003</v>
      </c>
      <c r="O241" s="15">
        <v>4.3152966956999999</v>
      </c>
      <c r="P241" s="15" t="s">
        <v>26</v>
      </c>
      <c r="Q241" s="16" t="s">
        <v>26</v>
      </c>
      <c r="R241" s="37" t="s">
        <v>769</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402</v>
      </c>
      <c r="D242" s="17" t="s">
        <v>403</v>
      </c>
      <c r="E242" s="17">
        <v>0</v>
      </c>
      <c r="F242" s="14">
        <v>2.46</v>
      </c>
      <c r="G242" s="14">
        <v>1.78</v>
      </c>
      <c r="H242" s="14">
        <v>1.1100000000000001</v>
      </c>
      <c r="I242" s="14"/>
      <c r="J242" s="14">
        <v>2.71</v>
      </c>
      <c r="K242" s="14">
        <v>4.05</v>
      </c>
      <c r="L242" s="14">
        <v>6.23</v>
      </c>
      <c r="M242" s="54"/>
      <c r="N242" s="14">
        <v>16.271499347999999</v>
      </c>
      <c r="O242" s="31">
        <v>36.262132086999998</v>
      </c>
      <c r="P242" s="31" t="s">
        <v>26</v>
      </c>
      <c r="Q242" s="17" t="s">
        <v>26</v>
      </c>
      <c r="R242" s="38" t="s">
        <v>770</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404</v>
      </c>
      <c r="D243" s="16" t="s">
        <v>405</v>
      </c>
      <c r="E243" s="16">
        <v>4</v>
      </c>
      <c r="F243" s="15">
        <v>34.020000000000003</v>
      </c>
      <c r="G243" s="15">
        <v>31.08</v>
      </c>
      <c r="H243" s="15">
        <v>28.15</v>
      </c>
      <c r="I243" s="14"/>
      <c r="J243" s="15">
        <v>35.5</v>
      </c>
      <c r="K243" s="15">
        <v>41.36</v>
      </c>
      <c r="L243" s="15">
        <v>50.85</v>
      </c>
      <c r="M243" s="54"/>
      <c r="N243" s="15">
        <v>52.954468409999997</v>
      </c>
      <c r="O243" s="15">
        <v>291.04371951999997</v>
      </c>
      <c r="P243" s="15" t="s">
        <v>29</v>
      </c>
      <c r="Q243" s="16" t="s">
        <v>26</v>
      </c>
      <c r="R243" s="37" t="s">
        <v>771</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490</v>
      </c>
      <c r="D244" s="17" t="s">
        <v>491</v>
      </c>
      <c r="E244" s="17">
        <v>7</v>
      </c>
      <c r="F244" s="14">
        <v>94.05</v>
      </c>
      <c r="G244" s="14">
        <v>87.57</v>
      </c>
      <c r="H244" s="14">
        <v>81.09</v>
      </c>
      <c r="I244" s="14"/>
      <c r="J244" s="14">
        <v>96.49</v>
      </c>
      <c r="K244" s="14">
        <v>109.44</v>
      </c>
      <c r="L244" s="14">
        <v>130.41</v>
      </c>
      <c r="M244" s="54"/>
      <c r="N244" s="14">
        <v>53.733970927000001</v>
      </c>
      <c r="O244" s="31">
        <v>3.0289373917</v>
      </c>
      <c r="P244" s="31" t="s">
        <v>29</v>
      </c>
      <c r="Q244" s="17" t="s">
        <v>29</v>
      </c>
      <c r="R244" s="38" t="s">
        <v>772</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406</v>
      </c>
      <c r="D245" s="16" t="s">
        <v>407</v>
      </c>
      <c r="E245" s="16">
        <v>4</v>
      </c>
      <c r="F245" s="15">
        <v>12.48</v>
      </c>
      <c r="G245" s="15">
        <v>11.3</v>
      </c>
      <c r="H245" s="15">
        <v>10.119999999999999</v>
      </c>
      <c r="I245" s="14"/>
      <c r="J245" s="15">
        <v>15.56</v>
      </c>
      <c r="K245" s="15">
        <v>17.91</v>
      </c>
      <c r="L245" s="15">
        <v>21.72</v>
      </c>
      <c r="M245" s="54"/>
      <c r="N245" s="15">
        <v>48.312462656000001</v>
      </c>
      <c r="O245" s="15">
        <v>6.8820162608999995</v>
      </c>
      <c r="P245" s="15" t="s">
        <v>26</v>
      </c>
      <c r="Q245" s="16" t="s">
        <v>29</v>
      </c>
      <c r="R245" s="37" t="s">
        <v>773</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408</v>
      </c>
      <c r="D246" s="17" t="s">
        <v>409</v>
      </c>
      <c r="E246" s="17">
        <v>2</v>
      </c>
      <c r="F246" s="14">
        <v>20.55</v>
      </c>
      <c r="G246" s="14">
        <v>17.84</v>
      </c>
      <c r="H246" s="14">
        <v>15.14</v>
      </c>
      <c r="I246" s="14"/>
      <c r="J246" s="14">
        <v>21.66</v>
      </c>
      <c r="K246" s="14">
        <v>27.06</v>
      </c>
      <c r="L246" s="14">
        <v>35.81</v>
      </c>
      <c r="M246" s="54"/>
      <c r="N246" s="14">
        <v>48.290451546</v>
      </c>
      <c r="O246" s="31">
        <v>67.000790042999995</v>
      </c>
      <c r="P246" s="31" t="s">
        <v>26</v>
      </c>
      <c r="Q246" s="17" t="s">
        <v>26</v>
      </c>
      <c r="R246" s="38" t="s">
        <v>774</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410</v>
      </c>
      <c r="D247" s="16" t="s">
        <v>411</v>
      </c>
      <c r="E247" s="16">
        <v>0</v>
      </c>
      <c r="F247" s="15">
        <v>13.45</v>
      </c>
      <c r="G247" s="15">
        <v>12.09</v>
      </c>
      <c r="H247" s="15">
        <v>10.74</v>
      </c>
      <c r="I247" s="14"/>
      <c r="J247" s="15">
        <v>13.7</v>
      </c>
      <c r="K247" s="15">
        <v>16.399999999999999</v>
      </c>
      <c r="L247" s="15">
        <v>20.78</v>
      </c>
      <c r="M247" s="54"/>
      <c r="N247" s="15">
        <v>38.170957510000001</v>
      </c>
      <c r="O247" s="15">
        <v>14.518480477999999</v>
      </c>
      <c r="P247" s="15" t="s">
        <v>26</v>
      </c>
      <c r="Q247" s="16" t="s">
        <v>26</v>
      </c>
      <c r="R247" s="37" t="s">
        <v>775</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530</v>
      </c>
      <c r="D248" s="17" t="s">
        <v>531</v>
      </c>
      <c r="E248" s="17">
        <v>1</v>
      </c>
      <c r="F248" s="14">
        <v>33.4</v>
      </c>
      <c r="G248" s="14">
        <v>30.56</v>
      </c>
      <c r="H248" s="14">
        <v>27.73</v>
      </c>
      <c r="I248" s="14"/>
      <c r="J248" s="14">
        <v>34.49</v>
      </c>
      <c r="K248" s="14">
        <v>40.15</v>
      </c>
      <c r="L248" s="14">
        <v>49.32</v>
      </c>
      <c r="M248" s="54"/>
      <c r="N248" s="14">
        <v>35.453692635000003</v>
      </c>
      <c r="O248" s="31">
        <v>1.1653524352</v>
      </c>
      <c r="P248" s="31" t="s">
        <v>26</v>
      </c>
      <c r="Q248" s="17" t="s">
        <v>26</v>
      </c>
      <c r="R248" s="38" t="s">
        <v>776</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532</v>
      </c>
      <c r="D249" s="16" t="s">
        <v>533</v>
      </c>
      <c r="E249" s="16">
        <v>9</v>
      </c>
      <c r="F249" s="15">
        <v>36.590000000000003</v>
      </c>
      <c r="G249" s="15">
        <v>34.65</v>
      </c>
      <c r="H249" s="15">
        <v>32.72</v>
      </c>
      <c r="I249" s="14"/>
      <c r="J249" s="15">
        <v>37.61</v>
      </c>
      <c r="K249" s="15">
        <v>41.47</v>
      </c>
      <c r="L249" s="15">
        <v>47.73</v>
      </c>
      <c r="M249" s="54"/>
      <c r="N249" s="15">
        <v>68.520395050999994</v>
      </c>
      <c r="O249" s="15">
        <v>3.0126762822000002</v>
      </c>
      <c r="P249" s="15" t="s">
        <v>29</v>
      </c>
      <c r="Q249" s="16" t="s">
        <v>29</v>
      </c>
      <c r="R249" s="37" t="s">
        <v>777</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412</v>
      </c>
      <c r="D250" s="17" t="s">
        <v>413</v>
      </c>
      <c r="E250" s="17">
        <v>7</v>
      </c>
      <c r="F250" s="14">
        <v>47.75</v>
      </c>
      <c r="G250" s="14">
        <v>45.04</v>
      </c>
      <c r="H250" s="14">
        <v>42.33</v>
      </c>
      <c r="I250" s="14"/>
      <c r="J250" s="14">
        <v>49.96</v>
      </c>
      <c r="K250" s="14">
        <v>55.37</v>
      </c>
      <c r="L250" s="14">
        <v>64.14</v>
      </c>
      <c r="M250" s="54"/>
      <c r="N250" s="14">
        <v>62.222162097999998</v>
      </c>
      <c r="O250" s="31">
        <v>391.65854683000003</v>
      </c>
      <c r="P250" s="31" t="s">
        <v>29</v>
      </c>
      <c r="Q250" s="17" t="s">
        <v>29</v>
      </c>
      <c r="R250" s="38" t="s">
        <v>778</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414</v>
      </c>
      <c r="D251" s="16" t="s">
        <v>415</v>
      </c>
      <c r="E251" s="16">
        <v>5</v>
      </c>
      <c r="F251" s="15">
        <v>2368.9</v>
      </c>
      <c r="G251" s="15">
        <v>1657.17</v>
      </c>
      <c r="H251" s="15">
        <v>945.45</v>
      </c>
      <c r="I251" s="14"/>
      <c r="J251" s="15">
        <v>2470.13</v>
      </c>
      <c r="K251" s="15">
        <v>3893.57</v>
      </c>
      <c r="L251" s="15">
        <v>6196.89</v>
      </c>
      <c r="M251" s="54"/>
      <c r="N251" s="15">
        <v>45.750359320999998</v>
      </c>
      <c r="O251" s="15">
        <v>6.0957730229999996</v>
      </c>
      <c r="P251" s="15" t="s">
        <v>29</v>
      </c>
      <c r="Q251" s="16" t="s">
        <v>26</v>
      </c>
      <c r="R251" s="37" t="s">
        <v>779</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416</v>
      </c>
      <c r="D252" s="17" t="s">
        <v>417</v>
      </c>
      <c r="E252" s="17">
        <v>2</v>
      </c>
      <c r="F252" s="14">
        <v>7.44</v>
      </c>
      <c r="G252" s="14">
        <v>6.81</v>
      </c>
      <c r="H252" s="14">
        <v>6.18</v>
      </c>
      <c r="I252" s="14"/>
      <c r="J252" s="14">
        <v>7.59</v>
      </c>
      <c r="K252" s="14">
        <v>8.84</v>
      </c>
      <c r="L252" s="14">
        <v>10.88</v>
      </c>
      <c r="M252" s="54"/>
      <c r="N252" s="14">
        <v>37.770691612</v>
      </c>
      <c r="O252" s="31">
        <v>2.5216403043</v>
      </c>
      <c r="P252" s="31" t="s">
        <v>26</v>
      </c>
      <c r="Q252" s="17" t="s">
        <v>26</v>
      </c>
      <c r="R252" s="38" t="s">
        <v>780</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418</v>
      </c>
      <c r="D253" s="16" t="s">
        <v>419</v>
      </c>
      <c r="E253" s="16">
        <v>1</v>
      </c>
      <c r="F253" s="15" t="s">
        <v>125</v>
      </c>
      <c r="G253" s="15" t="s">
        <v>125</v>
      </c>
      <c r="H253" s="15" t="s">
        <v>125</v>
      </c>
      <c r="I253" s="14"/>
      <c r="J253" s="15" t="s">
        <v>125</v>
      </c>
      <c r="K253" s="15" t="s">
        <v>125</v>
      </c>
      <c r="L253" s="15" t="s">
        <v>125</v>
      </c>
      <c r="M253" s="54"/>
      <c r="N253" s="15" t="s">
        <v>125</v>
      </c>
      <c r="O253" s="15" t="s">
        <v>125</v>
      </c>
      <c r="P253" s="15" t="s">
        <v>125</v>
      </c>
      <c r="Q253" s="16" t="s">
        <v>125</v>
      </c>
      <c r="R253" s="37" t="s">
        <v>126</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420</v>
      </c>
      <c r="D254" s="17" t="s">
        <v>421</v>
      </c>
      <c r="E254" s="17">
        <v>3</v>
      </c>
      <c r="F254" s="14">
        <v>7.25</v>
      </c>
      <c r="G254" s="14">
        <v>5.63</v>
      </c>
      <c r="H254" s="14">
        <v>4.0199999999999996</v>
      </c>
      <c r="I254" s="14"/>
      <c r="J254" s="14">
        <v>7.52</v>
      </c>
      <c r="K254" s="14">
        <v>10.74</v>
      </c>
      <c r="L254" s="14">
        <v>15.96</v>
      </c>
      <c r="M254" s="54"/>
      <c r="N254" s="14">
        <v>37.549763542000001</v>
      </c>
      <c r="O254" s="31">
        <v>33.617211303999994</v>
      </c>
      <c r="P254" s="31" t="s">
        <v>26</v>
      </c>
      <c r="Q254" s="17" t="s">
        <v>26</v>
      </c>
      <c r="R254" s="38" t="s">
        <v>781</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478</v>
      </c>
      <c r="D255" s="16" t="s">
        <v>479</v>
      </c>
      <c r="E255" s="16">
        <v>7</v>
      </c>
      <c r="F255" s="15">
        <v>10.26</v>
      </c>
      <c r="G255" s="15">
        <v>9.94</v>
      </c>
      <c r="H255" s="15">
        <v>9.6199999999999992</v>
      </c>
      <c r="I255" s="14"/>
      <c r="J255" s="15">
        <v>10.57</v>
      </c>
      <c r="K255" s="15">
        <v>11.2</v>
      </c>
      <c r="L255" s="15">
        <v>12.23</v>
      </c>
      <c r="M255" s="54"/>
      <c r="N255" s="15">
        <v>55.322490545999997</v>
      </c>
      <c r="O255" s="15">
        <v>1.6947872261000001</v>
      </c>
      <c r="P255" s="15" t="s">
        <v>29</v>
      </c>
      <c r="Q255" s="16" t="s">
        <v>29</v>
      </c>
      <c r="R255" s="37" t="s">
        <v>782</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480</v>
      </c>
      <c r="D256" s="17" t="s">
        <v>481</v>
      </c>
      <c r="E256" s="17">
        <v>0</v>
      </c>
      <c r="F256" s="14">
        <v>115.71</v>
      </c>
      <c r="G256" s="14">
        <v>108.54</v>
      </c>
      <c r="H256" s="14">
        <v>101.37</v>
      </c>
      <c r="I256" s="14"/>
      <c r="J256" s="14">
        <v>117.17</v>
      </c>
      <c r="K256" s="14">
        <v>131.5</v>
      </c>
      <c r="L256" s="14">
        <v>154.69999999999999</v>
      </c>
      <c r="M256" s="54"/>
      <c r="N256" s="14">
        <v>33.464515411000001</v>
      </c>
      <c r="O256" s="31">
        <v>1.1630965561</v>
      </c>
      <c r="P256" s="31" t="s">
        <v>26</v>
      </c>
      <c r="Q256" s="17" t="s">
        <v>26</v>
      </c>
      <c r="R256" s="38" t="s">
        <v>783</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473</v>
      </c>
      <c r="D257" s="16" t="s">
        <v>474</v>
      </c>
      <c r="E257" s="16">
        <v>2</v>
      </c>
      <c r="F257" s="15">
        <v>170.7</v>
      </c>
      <c r="G257" s="15">
        <v>160.41999999999999</v>
      </c>
      <c r="H257" s="15">
        <v>150.13999999999999</v>
      </c>
      <c r="I257" s="14"/>
      <c r="J257" s="15">
        <v>173.76</v>
      </c>
      <c r="K257" s="15">
        <v>194.31</v>
      </c>
      <c r="L257" s="15">
        <v>227.57</v>
      </c>
      <c r="M257" s="54"/>
      <c r="N257" s="15">
        <v>35.764350204000003</v>
      </c>
      <c r="O257" s="15">
        <v>4.5532295342999998</v>
      </c>
      <c r="P257" s="15" t="s">
        <v>26</v>
      </c>
      <c r="Q257" s="16" t="s">
        <v>26</v>
      </c>
      <c r="R257" s="37" t="s">
        <v>784</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422</v>
      </c>
      <c r="D258" s="17" t="s">
        <v>423</v>
      </c>
      <c r="E258" s="17">
        <v>7</v>
      </c>
      <c r="F258" s="14">
        <v>41.17</v>
      </c>
      <c r="G258" s="14">
        <v>37.770000000000003</v>
      </c>
      <c r="H258" s="14">
        <v>34.369999999999997</v>
      </c>
      <c r="I258" s="14"/>
      <c r="J258" s="14">
        <v>45.82</v>
      </c>
      <c r="K258" s="14">
        <v>52.61</v>
      </c>
      <c r="L258" s="14">
        <v>63.6</v>
      </c>
      <c r="M258" s="54"/>
      <c r="N258" s="14">
        <v>86.915208847000002</v>
      </c>
      <c r="O258" s="31">
        <v>1.7946558643000001</v>
      </c>
      <c r="P258" s="31" t="s">
        <v>26</v>
      </c>
      <c r="Q258" s="17" t="s">
        <v>29</v>
      </c>
      <c r="R258" s="38" t="s">
        <v>785</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468</v>
      </c>
      <c r="D259" s="16" t="s">
        <v>469</v>
      </c>
      <c r="E259" s="16">
        <v>7</v>
      </c>
      <c r="F259" s="15">
        <v>109.15</v>
      </c>
      <c r="G259" s="15">
        <v>104.98</v>
      </c>
      <c r="H259" s="15">
        <v>100.81</v>
      </c>
      <c r="I259" s="14"/>
      <c r="J259" s="15">
        <v>111.44</v>
      </c>
      <c r="K259" s="15">
        <v>119.77</v>
      </c>
      <c r="L259" s="15">
        <v>133.27000000000001</v>
      </c>
      <c r="M259" s="54"/>
      <c r="N259" s="15">
        <v>58.055099509999998</v>
      </c>
      <c r="O259" s="15">
        <v>1.3678232413</v>
      </c>
      <c r="P259" s="15" t="s">
        <v>29</v>
      </c>
      <c r="Q259" s="16" t="s">
        <v>29</v>
      </c>
      <c r="R259" s="37" t="s">
        <v>786</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508</v>
      </c>
      <c r="D260" s="17" t="s">
        <v>509</v>
      </c>
      <c r="E260" s="17">
        <v>9</v>
      </c>
      <c r="F260" s="14">
        <v>45.1</v>
      </c>
      <c r="G260" s="14">
        <v>41.94</v>
      </c>
      <c r="H260" s="14">
        <v>38.79</v>
      </c>
      <c r="I260" s="14"/>
      <c r="J260" s="14">
        <v>46.82</v>
      </c>
      <c r="K260" s="14">
        <v>53.12</v>
      </c>
      <c r="L260" s="14">
        <v>63.31</v>
      </c>
      <c r="M260" s="54"/>
      <c r="N260" s="14">
        <v>62.708921021000002</v>
      </c>
      <c r="O260" s="31">
        <v>1.4349351844</v>
      </c>
      <c r="P260" s="31" t="s">
        <v>29</v>
      </c>
      <c r="Q260" s="17" t="s">
        <v>29</v>
      </c>
      <c r="R260" s="38" t="s">
        <v>787</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510</v>
      </c>
      <c r="D261" s="16" t="s">
        <v>511</v>
      </c>
      <c r="E261" s="16">
        <v>10</v>
      </c>
      <c r="F261" s="15">
        <v>49.31</v>
      </c>
      <c r="G261" s="15">
        <v>44.47</v>
      </c>
      <c r="H261" s="15">
        <v>39.630000000000003</v>
      </c>
      <c r="I261" s="14"/>
      <c r="J261" s="15">
        <v>51.46</v>
      </c>
      <c r="K261" s="15">
        <v>61.13</v>
      </c>
      <c r="L261" s="15">
        <v>76.790000000000006</v>
      </c>
      <c r="M261" s="54"/>
      <c r="N261" s="15">
        <v>74.688155640000005</v>
      </c>
      <c r="O261" s="15">
        <v>1.3888641283000001</v>
      </c>
      <c r="P261" s="15" t="s">
        <v>29</v>
      </c>
      <c r="Q261" s="16" t="s">
        <v>29</v>
      </c>
      <c r="R261" s="37" t="s">
        <v>788</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424</v>
      </c>
      <c r="D262" s="17" t="s">
        <v>425</v>
      </c>
      <c r="E262" s="17">
        <v>7</v>
      </c>
      <c r="F262" s="14">
        <v>83</v>
      </c>
      <c r="G262" s="14">
        <v>75.42</v>
      </c>
      <c r="H262" s="14">
        <v>67.849999999999994</v>
      </c>
      <c r="I262" s="14"/>
      <c r="J262" s="14">
        <v>92.35</v>
      </c>
      <c r="K262" s="14">
        <v>107.49</v>
      </c>
      <c r="L262" s="14">
        <v>131.99</v>
      </c>
      <c r="M262" s="54"/>
      <c r="N262" s="14">
        <v>88.237131249000001</v>
      </c>
      <c r="O262" s="31">
        <v>6.8262612378000007</v>
      </c>
      <c r="P262" s="31" t="s">
        <v>26</v>
      </c>
      <c r="Q262" s="17" t="s">
        <v>29</v>
      </c>
      <c r="R262" s="38" t="s">
        <v>789</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426</v>
      </c>
      <c r="D263" s="16" t="s">
        <v>427</v>
      </c>
      <c r="E263" s="16">
        <v>7</v>
      </c>
      <c r="F263" s="15">
        <v>33.799999999999997</v>
      </c>
      <c r="G263" s="15">
        <v>29.86</v>
      </c>
      <c r="H263" s="15">
        <v>25.92</v>
      </c>
      <c r="I263" s="14"/>
      <c r="J263" s="15">
        <v>35.56</v>
      </c>
      <c r="K263" s="15">
        <v>43.43</v>
      </c>
      <c r="L263" s="15">
        <v>56.17</v>
      </c>
      <c r="M263" s="54"/>
      <c r="N263" s="15">
        <v>88.168029892999996</v>
      </c>
      <c r="O263" s="15">
        <v>4.2104311408999999</v>
      </c>
      <c r="P263" s="15" t="s">
        <v>26</v>
      </c>
      <c r="Q263" s="16" t="s">
        <v>29</v>
      </c>
      <c r="R263" s="37" t="s">
        <v>790</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428</v>
      </c>
      <c r="D264" s="17" t="s">
        <v>429</v>
      </c>
      <c r="E264" s="17">
        <v>7</v>
      </c>
      <c r="F264" s="14">
        <v>48</v>
      </c>
      <c r="G264" s="14">
        <v>43.61</v>
      </c>
      <c r="H264" s="14">
        <v>39.22</v>
      </c>
      <c r="I264" s="14"/>
      <c r="J264" s="14">
        <v>53</v>
      </c>
      <c r="K264" s="14">
        <v>61.77</v>
      </c>
      <c r="L264" s="14">
        <v>75.97</v>
      </c>
      <c r="M264" s="54"/>
      <c r="N264" s="14">
        <v>87.7565879</v>
      </c>
      <c r="O264" s="31">
        <v>8.7887964552</v>
      </c>
      <c r="P264" s="31" t="s">
        <v>26</v>
      </c>
      <c r="Q264" s="17" t="s">
        <v>29</v>
      </c>
      <c r="R264" s="38" t="s">
        <v>791</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430</v>
      </c>
      <c r="D265" s="16" t="s">
        <v>431</v>
      </c>
      <c r="E265" s="16">
        <v>8</v>
      </c>
      <c r="F265" s="15">
        <v>35.4</v>
      </c>
      <c r="G265" s="15">
        <v>30.58</v>
      </c>
      <c r="H265" s="15">
        <v>25.76</v>
      </c>
      <c r="I265" s="14"/>
      <c r="J265" s="15">
        <v>43.67</v>
      </c>
      <c r="K265" s="15">
        <v>53.3</v>
      </c>
      <c r="L265" s="15">
        <v>68.89</v>
      </c>
      <c r="M265" s="54"/>
      <c r="N265" s="15">
        <v>45.988073524999997</v>
      </c>
      <c r="O265" s="15">
        <v>3.1112478178000003</v>
      </c>
      <c r="P265" s="15" t="s">
        <v>29</v>
      </c>
      <c r="Q265" s="16" t="s">
        <v>29</v>
      </c>
      <c r="R265" s="37" t="s">
        <v>792</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432</v>
      </c>
      <c r="D266" s="17" t="s">
        <v>433</v>
      </c>
      <c r="E266" s="17">
        <v>7</v>
      </c>
      <c r="F266" s="14">
        <v>150.11000000000001</v>
      </c>
      <c r="G266" s="14">
        <v>143.69999999999999</v>
      </c>
      <c r="H266" s="14">
        <v>137.29</v>
      </c>
      <c r="I266" s="14"/>
      <c r="J266" s="14">
        <v>154.02000000000001</v>
      </c>
      <c r="K266" s="14">
        <v>166.83</v>
      </c>
      <c r="L266" s="14">
        <v>187.57</v>
      </c>
      <c r="M266" s="54"/>
      <c r="N266" s="14">
        <v>56.812996578000003</v>
      </c>
      <c r="O266" s="31">
        <v>5.9857641670000001</v>
      </c>
      <c r="P266" s="31" t="s">
        <v>29</v>
      </c>
      <c r="Q266" s="17" t="s">
        <v>29</v>
      </c>
      <c r="R266" s="38" t="s">
        <v>793</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794</v>
      </c>
      <c r="D267" s="16" t="s">
        <v>795</v>
      </c>
      <c r="E267" s="16">
        <v>0</v>
      </c>
      <c r="F267" s="15">
        <v>18.809999999999999</v>
      </c>
      <c r="G267" s="15">
        <v>17.489999999999998</v>
      </c>
      <c r="H267" s="15">
        <v>16.18</v>
      </c>
      <c r="I267" s="14"/>
      <c r="J267" s="15">
        <v>19.14</v>
      </c>
      <c r="K267" s="15">
        <v>21.76</v>
      </c>
      <c r="L267" s="15">
        <v>26</v>
      </c>
      <c r="M267" s="54"/>
      <c r="N267" s="15">
        <v>19.758250768</v>
      </c>
      <c r="O267" s="15">
        <v>1.5938701074000001</v>
      </c>
      <c r="P267" s="15" t="s">
        <v>26</v>
      </c>
      <c r="Q267" s="16" t="s">
        <v>26</v>
      </c>
      <c r="R267" s="37" t="s">
        <v>796</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492</v>
      </c>
      <c r="D268" s="17" t="s">
        <v>493</v>
      </c>
      <c r="E268" s="17">
        <v>7</v>
      </c>
      <c r="F268" s="14">
        <v>114.8</v>
      </c>
      <c r="G268" s="14">
        <v>109.72</v>
      </c>
      <c r="H268" s="14">
        <v>104.65</v>
      </c>
      <c r="I268" s="14"/>
      <c r="J268" s="14">
        <v>117.91</v>
      </c>
      <c r="K268" s="14">
        <v>128.05000000000001</v>
      </c>
      <c r="L268" s="14">
        <v>144.46</v>
      </c>
      <c r="M268" s="54"/>
      <c r="N268" s="14">
        <v>56.303076853</v>
      </c>
      <c r="O268" s="31">
        <v>1.3475331665000001</v>
      </c>
      <c r="P268" s="31" t="s">
        <v>29</v>
      </c>
      <c r="Q268" s="17" t="s">
        <v>29</v>
      </c>
      <c r="R268" s="38" t="s">
        <v>797</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434</v>
      </c>
      <c r="D269" s="16" t="s">
        <v>435</v>
      </c>
      <c r="E269" s="16">
        <v>1</v>
      </c>
      <c r="F269" s="15">
        <v>164.14</v>
      </c>
      <c r="G269" s="15">
        <v>153.72999999999999</v>
      </c>
      <c r="H269" s="15">
        <v>143.33000000000001</v>
      </c>
      <c r="I269" s="14"/>
      <c r="J269" s="15">
        <v>166.99</v>
      </c>
      <c r="K269" s="15">
        <v>187.79</v>
      </c>
      <c r="L269" s="15">
        <v>221.45</v>
      </c>
      <c r="M269" s="54"/>
      <c r="N269" s="15">
        <v>35.363132972000002</v>
      </c>
      <c r="O269" s="15">
        <v>519.44600738999998</v>
      </c>
      <c r="P269" s="15" t="s">
        <v>26</v>
      </c>
      <c r="Q269" s="16" t="s">
        <v>26</v>
      </c>
      <c r="R269" s="37" t="s">
        <v>798</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534</v>
      </c>
      <c r="D270" s="17" t="s">
        <v>535</v>
      </c>
      <c r="E270" s="17">
        <v>0</v>
      </c>
      <c r="F270" s="14">
        <v>118.82</v>
      </c>
      <c r="G270" s="14">
        <v>110.11</v>
      </c>
      <c r="H270" s="14">
        <v>101.41</v>
      </c>
      <c r="I270" s="14"/>
      <c r="J270" s="14">
        <v>119.64</v>
      </c>
      <c r="K270" s="14">
        <v>137.04</v>
      </c>
      <c r="L270" s="14">
        <v>165.21</v>
      </c>
      <c r="M270" s="54"/>
      <c r="N270" s="14">
        <v>29.775506896</v>
      </c>
      <c r="O270" s="31">
        <v>2.1605286126000003</v>
      </c>
      <c r="P270" s="31" t="s">
        <v>26</v>
      </c>
      <c r="Q270" s="17" t="s">
        <v>26</v>
      </c>
      <c r="R270" s="38" t="s">
        <v>799</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800</v>
      </c>
      <c r="D271" s="16" t="s">
        <v>801</v>
      </c>
      <c r="E271" s="16">
        <v>7</v>
      </c>
      <c r="F271" s="15">
        <v>83.14</v>
      </c>
      <c r="G271" s="15">
        <v>79.05</v>
      </c>
      <c r="H271" s="15">
        <v>74.97</v>
      </c>
      <c r="I271" s="14"/>
      <c r="J271" s="15">
        <v>86.79</v>
      </c>
      <c r="K271" s="15">
        <v>94.95</v>
      </c>
      <c r="L271" s="15">
        <v>108.15</v>
      </c>
      <c r="M271" s="54"/>
      <c r="N271" s="15">
        <v>56.46062749</v>
      </c>
      <c r="O271" s="15">
        <v>1.2241394726000001</v>
      </c>
      <c r="P271" s="15" t="s">
        <v>29</v>
      </c>
      <c r="Q271" s="16" t="s">
        <v>29</v>
      </c>
      <c r="R271" s="37" t="s">
        <v>802</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803</v>
      </c>
      <c r="D272" s="17" t="s">
        <v>804</v>
      </c>
      <c r="E272" s="17">
        <v>10</v>
      </c>
      <c r="F272" s="14">
        <v>56.75</v>
      </c>
      <c r="G272" s="14">
        <v>53.21</v>
      </c>
      <c r="H272" s="14">
        <v>49.68</v>
      </c>
      <c r="I272" s="14"/>
      <c r="J272" s="14">
        <v>62.57</v>
      </c>
      <c r="K272" s="14">
        <v>69.63</v>
      </c>
      <c r="L272" s="14">
        <v>81.05</v>
      </c>
      <c r="M272" s="54"/>
      <c r="N272" s="14">
        <v>57.856286836999999</v>
      </c>
      <c r="O272" s="31">
        <v>1.1710963457000001</v>
      </c>
      <c r="P272" s="31" t="s">
        <v>29</v>
      </c>
      <c r="Q272" s="17" t="s">
        <v>29</v>
      </c>
      <c r="R272" s="38" t="s">
        <v>805</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806</v>
      </c>
      <c r="D273" s="16" t="s">
        <v>807</v>
      </c>
      <c r="E273" s="16">
        <v>6</v>
      </c>
      <c r="F273" s="15">
        <v>61.12</v>
      </c>
      <c r="G273" s="15">
        <v>57.67</v>
      </c>
      <c r="H273" s="15">
        <v>54.22</v>
      </c>
      <c r="I273" s="14"/>
      <c r="J273" s="15">
        <v>64.56</v>
      </c>
      <c r="K273" s="15">
        <v>71.45</v>
      </c>
      <c r="L273" s="15">
        <v>82.62</v>
      </c>
      <c r="M273" s="54"/>
      <c r="N273" s="15">
        <v>46.968939519999999</v>
      </c>
      <c r="O273" s="15">
        <v>1.4235139461000001</v>
      </c>
      <c r="P273" s="15" t="s">
        <v>29</v>
      </c>
      <c r="Q273" s="16" t="s">
        <v>29</v>
      </c>
      <c r="R273" s="37" t="s">
        <v>808</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436</v>
      </c>
      <c r="D274" s="17" t="s">
        <v>437</v>
      </c>
      <c r="E274" s="17">
        <v>7</v>
      </c>
      <c r="F274" s="14">
        <v>448</v>
      </c>
      <c r="G274" s="14">
        <v>427.61</v>
      </c>
      <c r="H274" s="14">
        <v>407.23</v>
      </c>
      <c r="I274" s="14"/>
      <c r="J274" s="14">
        <v>461.49</v>
      </c>
      <c r="K274" s="14">
        <v>502.25</v>
      </c>
      <c r="L274" s="14">
        <v>568.22</v>
      </c>
      <c r="M274" s="54"/>
      <c r="N274" s="14">
        <v>53.477143220999999</v>
      </c>
      <c r="O274" s="31">
        <v>56.604002976999993</v>
      </c>
      <c r="P274" s="31" t="s">
        <v>29</v>
      </c>
      <c r="Q274" s="17" t="s">
        <v>29</v>
      </c>
      <c r="R274" s="38" t="s">
        <v>809</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438</v>
      </c>
      <c r="D275" s="16" t="s">
        <v>439</v>
      </c>
      <c r="E275" s="16">
        <v>7</v>
      </c>
      <c r="F275" s="15">
        <v>103.81</v>
      </c>
      <c r="G275" s="15">
        <v>88.99</v>
      </c>
      <c r="H275" s="15">
        <v>74.180000000000007</v>
      </c>
      <c r="I275" s="14"/>
      <c r="J275" s="15">
        <v>132.85</v>
      </c>
      <c r="K275" s="15">
        <v>162.47</v>
      </c>
      <c r="L275" s="15">
        <v>210.4</v>
      </c>
      <c r="M275" s="54"/>
      <c r="N275" s="15">
        <v>68.799549483000007</v>
      </c>
      <c r="O275" s="15">
        <v>2.7296041822000001</v>
      </c>
      <c r="P275" s="15" t="s">
        <v>26</v>
      </c>
      <c r="Q275" s="16" t="s">
        <v>29</v>
      </c>
      <c r="R275" s="37" t="s">
        <v>810</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440</v>
      </c>
      <c r="D276" s="17" t="s">
        <v>441</v>
      </c>
      <c r="E276" s="17">
        <v>0</v>
      </c>
      <c r="F276" s="14">
        <v>98.95</v>
      </c>
      <c r="G276" s="14">
        <v>90.31</v>
      </c>
      <c r="H276" s="14">
        <v>81.680000000000007</v>
      </c>
      <c r="I276" s="14"/>
      <c r="J276" s="14">
        <v>100.64</v>
      </c>
      <c r="K276" s="14">
        <v>117.9</v>
      </c>
      <c r="L276" s="14">
        <v>145.84</v>
      </c>
      <c r="M276" s="54"/>
      <c r="N276" s="14">
        <v>27.876753531999999</v>
      </c>
      <c r="O276" s="31">
        <v>163.40162921999999</v>
      </c>
      <c r="P276" s="31" t="s">
        <v>26</v>
      </c>
      <c r="Q276" s="17" t="s">
        <v>26</v>
      </c>
      <c r="R276" s="38" t="s">
        <v>811</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442</v>
      </c>
      <c r="D277" s="16" t="s">
        <v>443</v>
      </c>
      <c r="E277" s="16">
        <v>0</v>
      </c>
      <c r="F277" s="15">
        <v>172.32</v>
      </c>
      <c r="G277" s="15">
        <v>161.41999999999999</v>
      </c>
      <c r="H277" s="15">
        <v>150.53</v>
      </c>
      <c r="I277" s="14"/>
      <c r="J277" s="15">
        <v>174.99</v>
      </c>
      <c r="K277" s="15">
        <v>196.77</v>
      </c>
      <c r="L277" s="15">
        <v>232.02</v>
      </c>
      <c r="M277" s="54"/>
      <c r="N277" s="15">
        <v>35.859224726999997</v>
      </c>
      <c r="O277" s="15">
        <v>78.680445630000008</v>
      </c>
      <c r="P277" s="15" t="s">
        <v>26</v>
      </c>
      <c r="Q277" s="16" t="s">
        <v>26</v>
      </c>
      <c r="R277" s="37" t="s">
        <v>812</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444</v>
      </c>
      <c r="D278" s="17" t="s">
        <v>445</v>
      </c>
      <c r="E278" s="17">
        <v>0</v>
      </c>
      <c r="F278" s="14">
        <v>119.52</v>
      </c>
      <c r="G278" s="14">
        <v>112.23</v>
      </c>
      <c r="H278" s="14">
        <v>104.95</v>
      </c>
      <c r="I278" s="14"/>
      <c r="J278" s="14">
        <v>121.25</v>
      </c>
      <c r="K278" s="14">
        <v>135.81</v>
      </c>
      <c r="L278" s="14">
        <v>159.37</v>
      </c>
      <c r="M278" s="54"/>
      <c r="N278" s="14">
        <v>30.634260112</v>
      </c>
      <c r="O278" s="31">
        <v>27.016077076000002</v>
      </c>
      <c r="P278" s="31" t="s">
        <v>26</v>
      </c>
      <c r="Q278" s="17" t="s">
        <v>26</v>
      </c>
      <c r="R278" s="38" t="s">
        <v>813</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814</v>
      </c>
      <c r="D279" s="16" t="s">
        <v>815</v>
      </c>
      <c r="E279" s="16">
        <v>0</v>
      </c>
      <c r="F279" s="15">
        <v>161.06</v>
      </c>
      <c r="G279" s="15">
        <v>147.19</v>
      </c>
      <c r="H279" s="15">
        <v>133.33000000000001</v>
      </c>
      <c r="I279" s="14"/>
      <c r="J279" s="15">
        <v>163.34</v>
      </c>
      <c r="K279" s="15">
        <v>191.06</v>
      </c>
      <c r="L279" s="15">
        <v>235.93</v>
      </c>
      <c r="M279" s="54"/>
      <c r="N279" s="15">
        <v>19.853314246</v>
      </c>
      <c r="O279" s="15">
        <v>5.3975674521999997</v>
      </c>
      <c r="P279" s="15" t="s">
        <v>26</v>
      </c>
      <c r="Q279" s="16" t="s">
        <v>26</v>
      </c>
      <c r="R279" s="37" t="s">
        <v>816</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446</v>
      </c>
      <c r="D280" s="17" t="s">
        <v>447</v>
      </c>
      <c r="E280" s="17">
        <v>7</v>
      </c>
      <c r="F280" s="14">
        <v>74.760000000000005</v>
      </c>
      <c r="G280" s="14">
        <v>71.39</v>
      </c>
      <c r="H280" s="14">
        <v>68.02</v>
      </c>
      <c r="I280" s="14"/>
      <c r="J280" s="14">
        <v>77.2</v>
      </c>
      <c r="K280" s="14">
        <v>83.93</v>
      </c>
      <c r="L280" s="14">
        <v>94.82</v>
      </c>
      <c r="M280" s="54"/>
      <c r="N280" s="14">
        <v>50.747062937999999</v>
      </c>
      <c r="O280" s="31">
        <v>15.302958870000001</v>
      </c>
      <c r="P280" s="31" t="s">
        <v>29</v>
      </c>
      <c r="Q280" s="17" t="s">
        <v>29</v>
      </c>
      <c r="R280" s="38" t="s">
        <v>817</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448</v>
      </c>
      <c r="D281" s="16" t="s">
        <v>449</v>
      </c>
      <c r="E281" s="16">
        <v>7</v>
      </c>
      <c r="F281" s="15">
        <v>54.5</v>
      </c>
      <c r="G281" s="15">
        <v>52.04</v>
      </c>
      <c r="H281" s="15">
        <v>49.59</v>
      </c>
      <c r="I281" s="14"/>
      <c r="J281" s="15">
        <v>56.08</v>
      </c>
      <c r="K281" s="15">
        <v>60.98</v>
      </c>
      <c r="L281" s="15">
        <v>68.92</v>
      </c>
      <c r="M281" s="54"/>
      <c r="N281" s="15">
        <v>53.404075835</v>
      </c>
      <c r="O281" s="15">
        <v>5.3184860139000003</v>
      </c>
      <c r="P281" s="15" t="s">
        <v>29</v>
      </c>
      <c r="Q281" s="16" t="s">
        <v>29</v>
      </c>
      <c r="R281" s="37" t="s">
        <v>818</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450</v>
      </c>
      <c r="D282" s="17" t="s">
        <v>451</v>
      </c>
      <c r="E282" s="17">
        <v>7</v>
      </c>
      <c r="F282" s="14">
        <v>122.35</v>
      </c>
      <c r="G282" s="14">
        <v>114.09</v>
      </c>
      <c r="H282" s="14">
        <v>105.83</v>
      </c>
      <c r="I282" s="14"/>
      <c r="J282" s="14">
        <v>127.83</v>
      </c>
      <c r="K282" s="14">
        <v>144.34</v>
      </c>
      <c r="L282" s="14">
        <v>171.06</v>
      </c>
      <c r="M282" s="54"/>
      <c r="N282" s="14">
        <v>55.90889979</v>
      </c>
      <c r="O282" s="31">
        <v>10.691076047000001</v>
      </c>
      <c r="P282" s="31" t="s">
        <v>29</v>
      </c>
      <c r="Q282" s="17" t="s">
        <v>29</v>
      </c>
      <c r="R282" s="38" t="s">
        <v>819</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470</v>
      </c>
      <c r="D283" s="16" t="s">
        <v>471</v>
      </c>
      <c r="E283" s="16">
        <v>3</v>
      </c>
      <c r="F283" s="15">
        <v>138</v>
      </c>
      <c r="G283" s="15">
        <v>129.63</v>
      </c>
      <c r="H283" s="15">
        <v>121.26</v>
      </c>
      <c r="I283" s="14"/>
      <c r="J283" s="15">
        <v>139.91999999999999</v>
      </c>
      <c r="K283" s="15">
        <v>156.65</v>
      </c>
      <c r="L283" s="15">
        <v>183.73</v>
      </c>
      <c r="M283" s="54"/>
      <c r="N283" s="15">
        <v>36.458522139999999</v>
      </c>
      <c r="O283" s="15">
        <v>5.0430728621999998</v>
      </c>
      <c r="P283" s="15" t="s">
        <v>26</v>
      </c>
      <c r="Q283" s="16" t="s">
        <v>26</v>
      </c>
      <c r="R283" s="37" t="s">
        <v>820</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499</v>
      </c>
      <c r="D284" s="17" t="s">
        <v>500</v>
      </c>
      <c r="E284" s="17">
        <v>7</v>
      </c>
      <c r="F284" s="14">
        <v>22.14</v>
      </c>
      <c r="G284" s="14">
        <v>20.13</v>
      </c>
      <c r="H284" s="14">
        <v>18.12</v>
      </c>
      <c r="I284" s="14"/>
      <c r="J284" s="14">
        <v>24.77</v>
      </c>
      <c r="K284" s="14">
        <v>28.78</v>
      </c>
      <c r="L284" s="14">
        <v>35.270000000000003</v>
      </c>
      <c r="M284" s="54"/>
      <c r="N284" s="14">
        <v>87.919776060999993</v>
      </c>
      <c r="O284" s="31">
        <v>2.0107280074</v>
      </c>
      <c r="P284" s="31" t="s">
        <v>26</v>
      </c>
      <c r="Q284" s="17" t="s">
        <v>29</v>
      </c>
      <c r="R284" s="38" t="s">
        <v>821</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452</v>
      </c>
      <c r="D285" s="16" t="s">
        <v>453</v>
      </c>
      <c r="E285" s="16">
        <v>7</v>
      </c>
      <c r="F285" s="15" t="s">
        <v>125</v>
      </c>
      <c r="G285" s="15" t="s">
        <v>125</v>
      </c>
      <c r="H285" s="15" t="s">
        <v>125</v>
      </c>
      <c r="I285" s="14"/>
      <c r="J285" s="15" t="s">
        <v>125</v>
      </c>
      <c r="K285" s="15" t="s">
        <v>125</v>
      </c>
      <c r="L285" s="15" t="s">
        <v>125</v>
      </c>
      <c r="M285" s="54"/>
      <c r="N285" s="15" t="s">
        <v>125</v>
      </c>
      <c r="O285" s="15" t="s">
        <v>125</v>
      </c>
      <c r="P285" s="15" t="s">
        <v>125</v>
      </c>
      <c r="Q285" s="16" t="s">
        <v>125</v>
      </c>
      <c r="R285" s="37" t="s">
        <v>126</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454</v>
      </c>
      <c r="D286" s="17" t="s">
        <v>455</v>
      </c>
      <c r="E286" s="17">
        <v>1</v>
      </c>
      <c r="F286" s="14">
        <v>17.170000000000002</v>
      </c>
      <c r="G286" s="14">
        <v>16.059999999999999</v>
      </c>
      <c r="H286" s="14">
        <v>14.96</v>
      </c>
      <c r="I286" s="14"/>
      <c r="J286" s="14">
        <v>17.43</v>
      </c>
      <c r="K286" s="14">
        <v>19.63</v>
      </c>
      <c r="L286" s="14">
        <v>23.19</v>
      </c>
      <c r="M286" s="54"/>
      <c r="N286" s="14">
        <v>35.914997225999997</v>
      </c>
      <c r="O286" s="31">
        <v>12.561708447999999</v>
      </c>
      <c r="P286" s="31" t="s">
        <v>26</v>
      </c>
      <c r="Q286" s="17" t="s">
        <v>26</v>
      </c>
      <c r="R286" s="38" t="s">
        <v>822</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456</v>
      </c>
      <c r="D287" s="16" t="s">
        <v>457</v>
      </c>
      <c r="E287" s="16">
        <v>7</v>
      </c>
      <c r="F287" s="15">
        <v>20.96</v>
      </c>
      <c r="G287" s="15">
        <v>19.809999999999999</v>
      </c>
      <c r="H287" s="15">
        <v>18.66</v>
      </c>
      <c r="I287" s="14"/>
      <c r="J287" s="15">
        <v>22.04</v>
      </c>
      <c r="K287" s="15">
        <v>24.33</v>
      </c>
      <c r="L287" s="15">
        <v>28.05</v>
      </c>
      <c r="M287" s="54"/>
      <c r="N287" s="15">
        <v>50.737839473999998</v>
      </c>
      <c r="O287" s="15">
        <v>18.472752255</v>
      </c>
      <c r="P287" s="15" t="s">
        <v>29</v>
      </c>
      <c r="Q287" s="16" t="s">
        <v>29</v>
      </c>
      <c r="R287" s="37" t="s">
        <v>823</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458</v>
      </c>
      <c r="D288" s="17" t="s">
        <v>459</v>
      </c>
      <c r="E288" s="17">
        <v>9</v>
      </c>
      <c r="F288" s="14">
        <v>24.08</v>
      </c>
      <c r="G288" s="14">
        <v>22.75</v>
      </c>
      <c r="H288" s="14">
        <v>21.42</v>
      </c>
      <c r="I288" s="14"/>
      <c r="J288" s="14">
        <v>25.31</v>
      </c>
      <c r="K288" s="14">
        <v>27.96</v>
      </c>
      <c r="L288" s="14">
        <v>32.26</v>
      </c>
      <c r="M288" s="54"/>
      <c r="N288" s="14">
        <v>74.461212360000005</v>
      </c>
      <c r="O288" s="31">
        <v>24.394326387</v>
      </c>
      <c r="P288" s="31" t="s">
        <v>29</v>
      </c>
      <c r="Q288" s="17" t="s">
        <v>29</v>
      </c>
      <c r="R288" s="38" t="s">
        <v>824</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460</v>
      </c>
      <c r="D289" s="16" t="s">
        <v>461</v>
      </c>
      <c r="E289" s="16">
        <v>7</v>
      </c>
      <c r="F289" s="15">
        <v>53.14</v>
      </c>
      <c r="G289" s="15">
        <v>49.75</v>
      </c>
      <c r="H289" s="15">
        <v>46.37</v>
      </c>
      <c r="I289" s="14"/>
      <c r="J289" s="15">
        <v>56.95</v>
      </c>
      <c r="K289" s="15">
        <v>63.71</v>
      </c>
      <c r="L289" s="15">
        <v>74.66</v>
      </c>
      <c r="M289" s="54"/>
      <c r="N289" s="15">
        <v>73.429866258000004</v>
      </c>
      <c r="O289" s="15">
        <v>5.2408211638999997</v>
      </c>
      <c r="P289" s="15" t="s">
        <v>26</v>
      </c>
      <c r="Q289" s="16" t="s">
        <v>29</v>
      </c>
      <c r="R289" s="37" t="s">
        <v>825</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826</v>
      </c>
      <c r="D290" s="17" t="s">
        <v>827</v>
      </c>
      <c r="E290" s="17">
        <v>4</v>
      </c>
      <c r="F290" s="14">
        <v>58.35</v>
      </c>
      <c r="G290" s="14">
        <v>51.27</v>
      </c>
      <c r="H290" s="14">
        <v>44.19</v>
      </c>
      <c r="I290" s="14"/>
      <c r="J290" s="14">
        <v>74.94</v>
      </c>
      <c r="K290" s="14">
        <v>89.09</v>
      </c>
      <c r="L290" s="14">
        <v>111.99</v>
      </c>
      <c r="M290" s="54"/>
      <c r="N290" s="14">
        <v>48.660982375000003</v>
      </c>
      <c r="O290" s="31">
        <v>1.911781213</v>
      </c>
      <c r="P290" s="31" t="s">
        <v>26</v>
      </c>
      <c r="Q290" s="17" t="s">
        <v>29</v>
      </c>
      <c r="R290" s="38" t="s">
        <v>828</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512</v>
      </c>
      <c r="D291" s="16" t="s">
        <v>513</v>
      </c>
      <c r="E291" s="16">
        <v>7</v>
      </c>
      <c r="F291" s="15">
        <v>29.08</v>
      </c>
      <c r="G291" s="15">
        <v>26.93</v>
      </c>
      <c r="H291" s="15">
        <v>24.79</v>
      </c>
      <c r="I291" s="14"/>
      <c r="J291" s="15">
        <v>30.59</v>
      </c>
      <c r="K291" s="15">
        <v>34.869999999999997</v>
      </c>
      <c r="L291" s="15">
        <v>41.81</v>
      </c>
      <c r="M291" s="54"/>
      <c r="N291" s="15">
        <v>49.912649150999997</v>
      </c>
      <c r="O291" s="15">
        <v>2.5044545238999998</v>
      </c>
      <c r="P291" s="15" t="s">
        <v>29</v>
      </c>
      <c r="Q291" s="16" t="s">
        <v>29</v>
      </c>
      <c r="R291" s="37" t="s">
        <v>829</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536</v>
      </c>
      <c r="D292" s="17" t="s">
        <v>537</v>
      </c>
      <c r="E292" s="17">
        <v>9</v>
      </c>
      <c r="F292" s="14">
        <v>166.13</v>
      </c>
      <c r="G292" s="14">
        <v>149.71</v>
      </c>
      <c r="H292" s="14">
        <v>133.30000000000001</v>
      </c>
      <c r="I292" s="14"/>
      <c r="J292" s="14">
        <v>172.92</v>
      </c>
      <c r="K292" s="14">
        <v>205.74</v>
      </c>
      <c r="L292" s="14">
        <v>258.86</v>
      </c>
      <c r="M292" s="54"/>
      <c r="N292" s="14">
        <v>79.290221075999995</v>
      </c>
      <c r="O292" s="31">
        <v>2.2050388670000003</v>
      </c>
      <c r="P292" s="31" t="s">
        <v>29</v>
      </c>
      <c r="Q292" s="17" t="s">
        <v>29</v>
      </c>
      <c r="R292" s="38" t="s">
        <v>830</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apesar de estar em tendência de baixa no longo prazo pela média de 200 dias, no curto prazo está com sinal de recuperação favorecendo repiques de alta. Acima dos 74,96 pode seguir repique altista na direção resistências nos 77,59 ou 81,86. Caso perca os 70,69 teria sinal de baixa projetando de 69,37 a 68,05. O padrão de volume favorece a alta.</v>
      </c>
      <c r="F7" s="57">
        <f>_xlfn.XLOOKUP($E5,Tendencias!$D$17:$D$352,Tendencias!$E$17:$E$352)</f>
        <v>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2026-08-21T00:43:04Z</cp:lastPrinted>
  <dcterms:created xsi:type="dcterms:W3CDTF">2020-05-21T15:06:06Z</dcterms:created>
  <dcterms:modified xsi:type="dcterms:W3CDTF">2026-08-21T00:43:16Z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1471643099</vt:lpwstr>
  </property>
  <property fmtid="{D5CDD505-2E9C-101B-9397-08002B2CF9AE}" pid="3" name="EcoUpdateMessage">
    <vt:lpwstr>2026/08/19-21:44:59</vt:lpwstr>
  </property>
  <property fmtid="{D5CDD505-2E9C-101B-9397-08002B2CF9AE}" pid="4" name="EcoUpdateStatus">
    <vt:lpwstr>2026-08-19=BRA:St,ME,Fd,TP;USA:St,ME;ARG:St,ME,TP;MEX:St,ME,Fd;CHL:St,ME;PER:St,ME;SAU:St|2026-08-18=USA:TP;ARG:Fd;MEX:TP;CHL:Fd;COL:St,ME;PER:TP|2021-11-17=CHL:TP|2014-02-26=VEN:St|2002-11-08=JPN:St|2026-08-14=GBR:St,ME|2016-08-18=NNN:St|2026-08-13=COL:Fd|2026-08-17=PER:Fd|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