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4" documentId="8_{9D8FD208-6B7D-4BA1-BB75-9B79A06D1BDF}" xr6:coauthVersionLast="47" xr6:coauthVersionMax="47" xr10:uidLastSave="{C5716AEE-E974-43B2-B732-FAF334BE3D7E}"/>
  <bookViews>
    <workbookView xWindow="1620" yWindow="600" windowWidth="24360" windowHeight="1504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<sst xmlns="http://schemas.openxmlformats.org/spreadsheetml/2006/main" count="1485" uniqueCount="854">
  <si>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</si>
  <si>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</si>
  <si>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</si>
  <si>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</si>
  <si>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</si>
  <si>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</si>
  <si>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</si>
  <si>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</si>
  <si>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</si>
  <si>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</si>
  <si>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</si>
  <si>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</si>
  <si>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</si>
  <si>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</si>
  <si>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</si>
  <si>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</si>
  <si>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</si>
  <si>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</si>
  <si>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</si>
  <si>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</si>
  <si>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</si>
  <si>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</si>
  <si>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</si>
  <si>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</si>
  <si>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</si>
  <si>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</si>
  <si>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</si>
  <si>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</si>
  <si>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</si>
  <si>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</si>
  <si>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</si>
  <si>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</si>
  <si>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</si>
  <si>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</si>
  <si>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</si>
  <si>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</si>
  <si>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</si>
  <si>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</si>
  <si>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</si>
  <si>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</si>
  <si>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</si>
  <si>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</si>
  <si>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</si>
  <si>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</si>
  <si>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</si>
  <si>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</si>
  <si>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</si>
  <si>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</si>
  <si>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</si>
  <si>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</si>
  <si>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</si>
  <si>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</si>
  <si>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</si>
  <si>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</si>
  <si>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</si>
  <si>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</si>
  <si>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</si>
  <si>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</si>
  <si>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</si>
  <si>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</si>
  <si>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</si>
  <si>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</si>
  <si>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</si>
  <si>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</si>
  <si>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</si>
  <si>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</si>
  <si>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</si>
  <si>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</si>
  <si>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</si>
  <si>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</si>
  <si>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</si>
  <si>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</si>
  <si>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</si>
  <si>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</si>
  <si>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</si>
  <si>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</si>
  <si>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</si>
  <si>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</si>
  <si>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</si>
  <si>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</si>
  <si>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</si>
  <si>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</si>
  <si>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</si>
  <si>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</si>
  <si>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</si>
  <si>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</si>
  <si>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</si>
  <si>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</si>
  <si>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</si>
  <si>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</si>
  <si>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</si>
  <si>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</si>
  <si>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</si>
  <si>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</si>
  <si>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</si>
  <si>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</si>
  <si>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</si>
  <si>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</si>
  <si>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</si>
  <si>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</si>
  <si>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</si>
  <si>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</si>
  <si>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</si>
  <si>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</si>
  <si>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</si>
  <si>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</si>
  <si>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</si>
  <si>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</si>
  <si>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</si>
  <si>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</si>
  <si>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</si>
  <si>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</si>
  <si>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</si>
  <si>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</si>
  <si>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</si>
  <si>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</si>
  <si>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</si>
  <si>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</si>
  <si>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</si>
  <si>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</si>
  <si>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</si>
  <si>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</si>
  <si>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</si>
  <si>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</si>
  <si>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</si>
  <si>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</si>
  <si>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</si>
  <si>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</si>
  <si>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</si>
  <si>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</si>
  <si>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</si>
  <si>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</si>
  <si>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</si>
  <si>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</si>
  <si>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</si>
  <si>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</si>
  <si>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</si>
  <si>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</si>
  <si>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</si>
  <si>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</si>
  <si>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</si>
  <si>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</si>
  <si>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</si>
  <si>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</si>
  <si>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</si>
  <si>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</si>
  <si>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</si>
  <si>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</si>
  <si>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</si>
  <si>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</si>
  <si>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</si>
  <si>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</si>
  <si>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</si>
  <si>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</si>
  <si>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</si>
  <si>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</si>
  <si>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</si>
  <si>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</si>
  <si>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</si>
  <si>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</si>
  <si>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</si>
  <si>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</si>
  <si>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</si>
  <si>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</si>
  <si>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</si>
  <si>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</si>
  <si>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</si>
  <si>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</si>
  <si>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</si>
  <si>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</si>
  <si>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</si>
  <si>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</si>
  <si>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</si>
  <si>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</si>
  <si>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</si>
  <si>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</si>
  <si>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</si>
  <si>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</si>
  <si>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</si>
  <si>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</si>
  <si>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</si>
  <si>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</si>
  <si>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</si>
  <si>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</si>
  <si>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</si>
  <si>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</si>
  <si>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</si>
  <si>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</si>
  <si>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</si>
  <si>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</si>
  <si>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</si>
  <si>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</si>
  <si>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</si>
  <si>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</si>
  <si>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</si>
  <si>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</si>
  <si>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</si>
  <si>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</si>
  <si>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</si>
  <si>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</si>
  <si>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</si>
  <si>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</si>
  <si>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</si>
  <si>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</si>
  <si>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</si>
  <si>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</si>
  <si>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</si>
  <si>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</si>
  <si>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</si>
  <si>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</si>
  <si>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</si>
  <si>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</si>
  <si>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</si>
  <si>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</si>
  <si>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</si>
  <si>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</si>
  <si>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</si>
  <si>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</si>
  <si>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</si>
  <si>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</si>
  <si>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</si>
  <si>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</si>
  <si>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</si>
  <si>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</si>
  <si>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</si>
  <si>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</si>
  <si>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</si>
  <si>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</si>
  <si>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</si>
  <si>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</si>
  <si>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</si>
  <si>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</si>
  <si>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</si>
  <si>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</si>
  <si>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</si>
  <si>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</si>
  <si>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</si>
  <si>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</si>
  <si>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</si>
  <si>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</si>
  <si>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</si>
  <si>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</si>
  <si>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</si>
  <si>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</si>
  <si>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</si>
  <si>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</si>
  <si>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</si>
  <si>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</si>
  <si>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</si>
  <si>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</si>
  <si>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</si>
  <si>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</si>
  <si>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</si>
  <si>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</si>
  <si>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</si>
  <si>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</si>
  <si>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</si>
  <si>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</si>
  <si>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</si>
  <si>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</si>
  <si>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</si>
  <si>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</si>
  <si>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</si>
  <si>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</si>
  <si>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</si>
  <si>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</si>
  <si>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</si>
  <si>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</si>
  <si>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</si>
  <si>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</si>
  <si>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</si>
  <si>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</si>
  <si>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</si>
  <si>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</si>
  <si>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</si>
  <si>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</si>
  <si>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</si>
  <si>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</si>
  <si>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</si>
  <si>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</si>
  <si>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</si>
  <si>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</si>
  <si>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</si>
  <si>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</si>
  <si>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</si>
  <si>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</si>
  <si>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</si>
  <si>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</si>
  <si>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</si>
  <si>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</si>
  <si>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</si>
  <si>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</si>
  <si>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</si>
  <si>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</si>
  <si>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</si>
  <si>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</si>
  <si>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</si>
  <si>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</si>
  <si>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</si>
  <si>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</si>
  <si>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</si>
  <si>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</si>
  <si>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</si>
  <si>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</si>
  <si>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</si>
  <si>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</si>
  <si>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</si>
  <si>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</si>
  <si>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</si>
  <si>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</si>
  <si>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</si>
  <si>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</si>
  <si>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</si>
  <si>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</si>
  <si>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</si>
  <si>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</si>
  <si>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</si>
  <si>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</si>
  <si>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</si>
  <si>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</si>
  <si>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</si>
  <si>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</si>
  <si>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</si>
  <si>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</si>
  <si>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</si>
  <si>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POSI3</t>
  </si>
  <si>
    <t>PRNR3</t>
  </si>
  <si>
    <t>QUAL3</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</si>
  <si>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</si>
  <si>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</si>
  <si>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</si>
  <si>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</si>
  <si>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</si>
  <si>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</si>
  <si>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</si>
  <si>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</si>
  <si>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</si>
  <si>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</si>
  <si>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</si>
  <si>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</si>
  <si>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</si>
  <si>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</si>
  <si>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</si>
  <si>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</si>
  <si>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</si>
  <si>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</si>
  <si>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</si>
  <si>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</si>
  <si>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</si>
  <si>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</si>
  <si>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</si>
  <si>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</si>
  <si>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</si>
  <si>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</si>
  <si>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</si>
  <si>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</si>
  <si>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</si>
  <si>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</si>
  <si>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</si>
  <si>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</si>
  <si>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</si>
  <si>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</si>
  <si>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</si>
  <si>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</si>
  <si>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</si>
  <si>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</si>
  <si>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</si>
  <si>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</si>
  <si>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</si>
  <si>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</si>
  <si>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</si>
  <si>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</si>
  <si>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</si>
  <si>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</si>
  <si>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</si>
  <si>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</si>
  <si>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</si>
  <si>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</si>
  <si>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</si>
  <si>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</si>
  <si>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</si>
  <si>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</si>
  <si>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</si>
  <si>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</si>
  <si>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</si>
  <si>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</si>
  <si>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</si>
  <si>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</si>
  <si>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</si>
  <si>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</si>
  <si>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</si>
  <si>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</si>
  <si>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</si>
  <si>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</si>
  <si>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</si>
  <si>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</si>
  <si>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</si>
  <si>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</si>
  <si>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</si>
  <si>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</si>
  <si>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</si>
  <si>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</si>
  <si>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</si>
  <si>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</si>
  <si>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</si>
  <si>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</si>
  <si>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</si>
  <si>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</si>
  <si>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</si>
  <si>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</si>
  <si>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</si>
  <si>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</si>
  <si>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</si>
  <si>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</si>
  <si>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Western Digital Corp</t>
  </si>
  <si>
    <t>W1DC34</t>
  </si>
  <si>
    <t>Wiz Co</t>
  </si>
  <si>
    <t>WIZC3</t>
  </si>
  <si>
    <t>Xp Inc.</t>
  </si>
  <si>
    <t>XPBR31</t>
  </si>
  <si>
    <t>Yduqs Part</t>
  </si>
  <si>
    <t>YDUQ3</t>
  </si>
  <si>
    <t>Etf BV Coin</t>
  </si>
  <si>
    <t>COIN11</t>
  </si>
  <si>
    <t>Hashdex Btcn</t>
  </si>
  <si>
    <t>BITH11</t>
  </si>
  <si>
    <t>Hashdex Eth</t>
  </si>
  <si>
    <t>ETHE11</t>
  </si>
  <si>
    <t>Hashdex Nci</t>
  </si>
  <si>
    <t>HASH11</t>
  </si>
  <si>
    <t>Investo Chip</t>
  </si>
  <si>
    <t>CHIP11</t>
  </si>
  <si>
    <t>Investo Wrld</t>
  </si>
  <si>
    <t>WRLD11</t>
  </si>
  <si>
    <t>Investoutil</t>
  </si>
  <si>
    <t>UTLL11</t>
  </si>
  <si>
    <t>Ishares Bova Ci</t>
  </si>
  <si>
    <t>BOVA11</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</si>
  <si>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</si>
  <si>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</si>
  <si>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</si>
  <si>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</si>
  <si>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</si>
  <si>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</si>
  <si>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</si>
  <si>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</si>
  <si>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</si>
  <si>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</si>
  <si>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</si>
  <si>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</si>
  <si>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</si>
  <si>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</si>
  <si>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</si>
  <si>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</si>
  <si>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</si>
  <si>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</si>
  <si>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</si>
  <si>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</si>
  <si>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</si>
  <si>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</si>
  <si>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</si>
  <si>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</si>
  <si>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</si>
  <si>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</si>
  <si>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Advanced Micro Devices, Inc</t>
  </si>
  <si>
    <t>Sabesp</t>
  </si>
  <si>
    <t>Freeport-Mcmoran Inc</t>
  </si>
  <si>
    <t>FCXO34</t>
  </si>
  <si>
    <t>ITSA3</t>
  </si>
  <si>
    <t>Riachuelo</t>
  </si>
  <si>
    <t>Etf BV Spyi</t>
  </si>
  <si>
    <t>SPYI11</t>
  </si>
  <si>
    <t>Pactual Ibov</t>
  </si>
  <si>
    <t>IBOB11</t>
  </si>
  <si>
    <t>Paranapanema</t>
  </si>
  <si>
    <t>PMAM3</t>
  </si>
  <si>
    <t>Randon Part</t>
  </si>
  <si>
    <t>Etf Brad Bov</t>
  </si>
  <si>
    <t>BOVB11</t>
  </si>
  <si>
    <t>Hidrovias</t>
  </si>
  <si>
    <t>HBSA3</t>
  </si>
  <si>
    <t>Priner</t>
  </si>
  <si>
    <t>BB Etf Dolar</t>
  </si>
  <si>
    <t>DOLA11</t>
  </si>
  <si>
    <t>Btgteva Auvp</t>
  </si>
  <si>
    <t>AUVP11</t>
  </si>
  <si>
    <t>RCSL4</t>
  </si>
  <si>
    <t>Fundo Buena Vista II Fundo de Índice</t>
  </si>
  <si>
    <t>QQQI11</t>
  </si>
  <si>
    <t>Allied</t>
  </si>
  <si>
    <t>ALLD3</t>
  </si>
  <si>
    <t>Melnick</t>
  </si>
  <si>
    <t>MELK3</t>
  </si>
  <si>
    <t>Oranjebtc</t>
  </si>
  <si>
    <t>OBTC3</t>
  </si>
  <si>
    <t>Rede D Or</t>
  </si>
  <si>
    <t>Visa Inc</t>
  </si>
  <si>
    <t>VISA34</t>
  </si>
  <si>
    <t>Investovwra</t>
  </si>
  <si>
    <t>VWRA11</t>
  </si>
  <si>
    <t>Quero-Quero</t>
  </si>
  <si>
    <t>Schulz</t>
  </si>
  <si>
    <t>SHUL4</t>
  </si>
  <si>
    <t>Trisul</t>
  </si>
  <si>
    <t>TRIS3</t>
  </si>
  <si>
    <t>Qr Bitcoin</t>
  </si>
  <si>
    <t>QBTC11</t>
  </si>
  <si>
    <t>Azt Energia</t>
  </si>
  <si>
    <t>AZTE3</t>
  </si>
  <si>
    <t>Coinbase Global, Inc</t>
  </si>
  <si>
    <t>C2OI34</t>
  </si>
  <si>
    <t>Qualicorp</t>
  </si>
  <si>
    <t>Taurus Armas</t>
  </si>
  <si>
    <t>TASA4</t>
  </si>
  <si>
    <t>Global X Copper Miners</t>
  </si>
  <si>
    <t>BCPX39</t>
  </si>
  <si>
    <t>Trend Acwi</t>
  </si>
  <si>
    <t>ACWI11</t>
  </si>
  <si>
    <t>Corning Inc</t>
  </si>
  <si>
    <t>G1LW34</t>
  </si>
  <si>
    <t>Global X Silver Miners</t>
  </si>
  <si>
    <t>BSIL39</t>
  </si>
  <si>
    <t>Ishares Ibrx Indice Brasil</t>
  </si>
  <si>
    <t>BRAX11</t>
  </si>
  <si>
    <t>Trend Us Tec</t>
  </si>
  <si>
    <t>UTEC11</t>
  </si>
  <si>
    <t>TTEN3 está em tendência de baixa pelas médias de 21 e 200 dias, mas começa a dar sinais de repiques de alta. Acima dos 10,85 teria sinal de repique altista mirando resistências nos 15,55 ou 19,22. Já uma perda dos 10,5 traria de volta o sinal de baixa projetando de 9,61 a 7,77.</t>
  </si>
  <si>
    <t>ABCB4 está em clara tendência de baixa pelas médias de 21 e 200 dias e segue em movimento de baixa. Abaixo dos 22,11 pode buscar suportes 21,4 ou 20,7. Teria sinal de repique altista fechando acima dos 22,57 mirando resistências em 24,39 ou 25,79. O IFR sobrevendido alerta para recuperações se superar 22,57</t>
  </si>
  <si>
    <t>A1MD34 apesar de estar em tendência de alta no longo prazo pela média de 200 dias, no curto prazo está em realização. Abaixo dos 299 pode seguir em baixa no curto prazo mirando suportes em 272,5 ou 247,2. Teria sinal de retomada altista fechando acima dos 317,34 mirando resistências em 354,36 ou 404,94.</t>
  </si>
  <si>
    <t>BABA34 apesar de estar em tendência de baixa no longo prazo pela média de 200 dias, no curto prazo está com sinal de recuperação favorecendo repiques de alta. Acima dos 24,2 pode seguir repique altista na direção resistências nos 26,65 ou 30,63. Caso perca os 23,4 teria sinal de baixa projetando de 20,22 a 18,99. O padrão de volume favorece a alta.</t>
  </si>
  <si>
    <t>ALLD3 está em tendência de baixa pela média de 200 dias, a parece ter completado movimento de repique de alta de curto prazo e pode estar retomando o movimento baixista. Abaixo dos 5,06 pode seguir em queda na direção dos suportes 4,42 ou 4,08. Teria sinal de repique altista fechando acima dos 5,26 mirando resistências em 5,51 ou 6,18.</t>
  </si>
  <si>
    <t>ALOS3 está em tendência de baixa pelas médias de 21 e 200 dias, mas começa a dar sinais de repiques de alta. Acima dos 26,02 teria sinal de repique altista mirando resistências nos 27,93 ou 29,61. Já uma perda dos 25,2 traria de volta o sinal de baixa projetando de 24,35 a 23,51.</t>
  </si>
  <si>
    <t>ALPA4 está em tendência de alta pelas médias de 21 e 200 dias e vai mantendo sinal de força altista. Acima dos 12,79 pode buscar projeções nos 14,03 ou 16,02. Teria sinal de realização na perda dos 12,34 mirando os 10,8 ou 9,8. O padrão de volume favorece a alta.</t>
  </si>
  <si>
    <t>GOGL34 está em tendência de alta pelas médias de 21 e 200 dias, mas começa a dar sinal de possível realização. Abaixo dos 146,57 poderia realizar na direção dos suportes 133,39 ou 123,99. Caso supere os 149,31 retomaria sinal de alta com projeções nos 163,81 ou 182,6.</t>
  </si>
  <si>
    <t>ALUP11 está em tendência de baixa pelas médias de 21 e 200 dias, mas começa a dar sinais de repiques de alta. Acima dos 31,5 teria sinal de repique altista mirando resistências nos 33,59 ou 35,43. Já uma perda dos 30,6 traria de volta o sinal de baixa projetando de 29,67 a 28,75.</t>
  </si>
  <si>
    <t>AMZO34 está em tendência de alta pelas médias de 21 e 200 dias e vai mantendo sinal de força altista. Acima dos 69,09 pode buscar projeções nos 72,85 ou 82,02. Teria sinal de realização na perda dos 66,82 mirando os 58,01 ou 53,42.</t>
  </si>
  <si>
    <t>ABEV3 está em tendência de baixa pelas médias de 21 e 200 dias, mas começa a dar sinais de repiques de alta. Acima dos 15,09 teria sinal de repique altista mirando resistências nos 16,37 ou 17,47. Já uma perda dos 14,59 traria de volta o sinal de baixa projetando de 14,03 a 13,48. O IFR sobrevendido alerta para recuperações se superar 15,09</t>
  </si>
  <si>
    <t>AMER3 está em tendência de baixa pelas médias de 21 e 200 dias, mas começa a dar sinais de repiques de alta. Acima dos 4,22 teria sinal de repique altista mirando resistências nos 4,9 ou 5,72. Já uma perda dos 3,98 traria de volta o sinal de baixa projetando de 3,56 a 3,14.</t>
  </si>
  <si>
    <t>ANIM3 apesar de estar em tendência de baixa no longo prazo pela média de 200 dias, no curto prazo está com sinal de recuperação favorecendo repiques de alta. Acima dos 2,21 pode seguir repique altista na direção resistências nos 2,33 ou 2,54. Caso perca os 2,15 teria sinal de baixa projetando de 1,98 a 1,87.</t>
  </si>
  <si>
    <t>AAPL34 está em tendência de alta pelas médias de 21 e 200 dias e vai mantendo sinal de força altista. Acima dos 82,55 pode buscar projeções nos 87,99 ou 95,33. Teria sinal de realização na perda dos 79,88 mirando os 76,1 ou 72,42.</t>
  </si>
  <si>
    <t>Applied Materials Inc</t>
  </si>
  <si>
    <t>A1MT34</t>
  </si>
  <si>
    <t>A1MT34 apesar de estar em tendência de alta no longo prazo pela média de 200 dias, no curto prazo está em realização. Abaixo dos 251,19 pode seguir em baixa no curto prazo mirando suportes em 226,15 ou 205,86. Teria sinal de retomada altista fechando acima dos 270,16 mirando resistências em 291,8 ou 332,37.</t>
  </si>
  <si>
    <t>Arista Networks, Inc</t>
  </si>
  <si>
    <t>A1NE34</t>
  </si>
  <si>
    <t>A1NE34 está em tendência de alta pelas médias de 21 e 200 dias, mas começa a dar sinal de possível realização. Abaixo dos 240,01 poderia realizar na direção dos suportes 201,11 ou 178,92. Caso supere os 243,49 retomaria sinal de alta com projeções nos 272,91 ou 317,28.</t>
  </si>
  <si>
    <t>ARML3 está em tendência de baixa pelas médias de 21 e 200 dias, mas começa a dar sinais de repiques de alta. Acima dos 3,29 teria sinal de repique altista mirando resistências nos 3,72 ou 4,37. Já uma perda dos 3,16 traria de volta o sinal de baixa projetando de 2,66 a 2,33.</t>
  </si>
  <si>
    <t>ASML34 está em tendência de alta pelas médias de 21 e 200 dias, mas começa a dar sinal de possível realização. Abaixo dos 164,41 poderia realizar na direção dos suportes 143 ou 131,71. Caso supere os 171,18 retomaria sinal de alta com projeções nos 179,53 ou 202,1.</t>
  </si>
  <si>
    <t>ASAI3 está em tendência de baixa pelas médias de 21 e 200 dias, mas começa a dar sinais de repiques de alta. Acima dos 8,2 teria sinal de repique altista mirando resistências nos 8,91 ou 9,64. Já uma perda dos 7,72 traria de volta o sinal de baixa projetando de 7,35 a 6,98.</t>
  </si>
  <si>
    <t>AURA33 está em tendência de alta pelas médias de 21 e 200 dias e vai mantendo sinal de força altista. Acima dos 146,62 pode buscar projeções nos 182,37 ou 240,23. Teria sinal de realização na perda dos 136,1 mirando os 88,76 ou 70,88. O padrão de volume favorece a alta. O IFR sobrecomprado alerta realizações se perder 136,1.</t>
  </si>
  <si>
    <t>AURE3 está em tendência de baixa pelas médias de 21 e 200 dias, mas começa a dar sinais de repiques de alta. Acima dos 10,29 teria sinal de repique altista mirando resistências nos 11,72 ou 12,78. Já uma perda dos 9,99 traria de volta o sinal de baixa projetando de 9,45 a 8,92. O IFR sobrevendido alerta para recuperações se superar 10,29</t>
  </si>
  <si>
    <t>AXIA3 está em tendência de baixa pelas médias de 21 e 200 dias, mas começa a dar sinais de repiques de alta. Acima dos 52,14 teria sinal de repique altista mirando resistências nos 55,09 ou 59,07. Já uma perda dos 48,64 traria de volta o sinal de baixa projetando de 46,64 a 44,65.</t>
  </si>
  <si>
    <t>AXIA7 está em tendência de baixa pelas médias de 21 e 200 dias, mas começa a dar sinais de repiques de alta. Acima dos 51,76 teria sinal de repique altista mirando resistências nos 54,31 ou 57,96. Já uma perda dos 48,39 traria de volta o sinal de baixa projetando de 46,56 a 44,73.</t>
  </si>
  <si>
    <t>AZEV3 está em tendência de alta pelas médias de 21 e 200 dias e vai mantendo sinal de força altista. Acima dos 6,1 pode buscar projeções nos 8,77 ou 13,1. Teria sinal de realização na perda dos 5,1 mirando os 1,77 ou 0,43. O padrão de volume favorece a alta. O IFR sobrecomprado alerta realizações se perder 5,1.</t>
  </si>
  <si>
    <t>AZEV4 está em tendência de baixa pelas médias de 21 e 200 dias, mas começa a dar sinais de repiques de alta. Acima dos 1,45 teria sinal de repique altista mirando resistências nos 2,82 ou 3,84. Já uma perda dos 1,16 traria de volta o sinal de baixa projetando de 0,64 a 0,13.</t>
  </si>
  <si>
    <t>AZTE3 está em clara tendência de baixa pelas médias de 21 e 200 dias e segue em movimento de baixa. Abaixo dos 1,18 pode buscar suportes 0,93 ou 0,68. Teria sinal de repique altista fechando acima dos 1,28 mirando resistências em 1,98 ou 2,47.</t>
  </si>
  <si>
    <t>AZUL3 está em clara tendência de baixa pelas médias de 21 e 200 dias e segue em movimento de baixa. Abaixo dos 19,8 pode buscar suportes 18,87 ou 17,94. Teria sinal de repique altista fechando acima dos 20,36 mirando resistências em 22,8 ou 24,65. O IFR sobrevendido alerta para recuperações se superar 20,36</t>
  </si>
  <si>
    <t>AZZA3 está em tendência de baixa pelas médias de 21 e 200 dias, mas começa a dar sinais de repiques de alta. Acima dos 15,8 teria sinal de repique altista mirando resistências nos 17,81 ou 19,91. Já uma perda dos 14,4 traria de volta o sinal de baixa projetando de 13,34 a 12,29.</t>
  </si>
  <si>
    <t>B3SA3 está em tendência de baixa pelas médias de 21 e 200 dias, mas começa a dar sinais de repiques de alta. Acima dos 14,93 teria sinal de repique altista mirando resistências nos 16,22 ou 17,52. Já uma perda dos 14,11 traria de volta o sinal de baixa projetando de 13,45 a 12,8.</t>
  </si>
  <si>
    <t>BMGB4 apesar de estar em tendência de alta no longo prazo pela média de 200 dias, no curto prazo está em realização. Abaixo dos 4,85 pode seguir em baixa no curto prazo mirando suportes em 4,62 ou 4,39. Teria sinal de retomada altista fechando acima dos 5,14 mirando resistências em 5,59 ou 6,04.</t>
  </si>
  <si>
    <t>BRSR6 está em tendência de baixa pelas médias de 21 e 200 dias, mas começa a dar sinais de repiques de alta. Acima dos 13,5 teria sinal de repique altista mirando resistências nos 14,58 ou 15,54. Já uma perda dos 13,02 traria de volta o sinal de baixa projetando de 12,53 a 12,05.</t>
  </si>
  <si>
    <t>BBSE3 apesar de estar em tendência de alta no longo prazo pela média de 200 dias, no curto prazo está em realização. Abaixo dos 36,64 pode seguir em baixa no curto prazo mirando suportes em 35,36 ou 34,09. Teria sinal de retomada altista fechando acima dos 37,61 mirando resistências em 40,76 ou 43,3.</t>
  </si>
  <si>
    <t>BMOB3 está em clara tendência de baixa pelas médias de 21 e 200 dias e segue em movimento de baixa. Abaixo dos 22 pode buscar suportes 21,29 ou 20,59. Teria sinal de repique altista fechando acima dos 23,17 mirando resistências em 24,27 ou 25,67.</t>
  </si>
  <si>
    <t>BERK34 apesar de estar em tendência de alta no longo prazo pela média de 200 dias, no curto prazo está em realização. Abaixo dos 129,23 pode seguir em baixa no curto prazo mirando suportes em 123,11 ou 118,79. Teria sinal de retomada altista fechando acima dos 131,18 mirando resistências em 137,08 ou 145,71.</t>
  </si>
  <si>
    <t>BLAU3 apesar de estar em tendência de baixa no longo prazo pela média de 200 dias, no curto prazo está com sinal de recuperação favorecendo repiques de alta. Acima dos 9,39 pode seguir repique altista na direção resistências nos 10,07 ou 11,18. Caso perca os 8,81 teria sinal de baixa projetando de 8,28 a 7,93.</t>
  </si>
  <si>
    <t>SOJA3 apesar de estar em tendência de baixa no longo prazo pela média de 200 dias, no curto prazo está com sinal de recuperação favorecendo repiques de alta. Acima dos 6,35 pode seguir repique altista na direção resistências nos 7,22 ou 8,64. Caso perca os 6,14 teria sinal de baixa projetando de 4,93 a 4,49. O padrão de volume favorece a alta. O IFR sobrecomprado alerta realizações se perder 6,14.</t>
  </si>
  <si>
    <t>BRBI11 está em tendência de baixa pelas médias de 21 e 200 dias, mas começa a dar sinais de repiques de alta. Acima dos 12,03 teria sinal de repique altista mirando resistências nos 14,7 ou 16,54. Já uma perda dos 11,71 traria de volta o sinal de baixa projetando de 10,78 a 9,86. O IFR sobrevendido alerta para recuperações se superar 12,03</t>
  </si>
  <si>
    <t>BBDC3 está em clara tendência de baixa pelas médias de 21 e 200 dias e segue em movimento de baixa. Abaixo dos 14,09 pode buscar suportes 13,28 ou 12,48. Teria sinal de repique altista fechando acima dos 14,44 mirando resistências em 16,69 ou 18,29. O IFR sobrevendido alerta para recuperações se superar 14,44</t>
  </si>
  <si>
    <t>BBDC4 está em clara tendência de baixa pelas médias de 21 e 200 dias e segue em movimento de baixa. Abaixo dos 16 pode buscar suportes 15,04 ou 14,08. Teria sinal de repique altista fechando acima dos 16,47 mirando resistências em 19,1 ou 21,01. O IFR sobrevendido alerta para recuperações se superar 16,47</t>
  </si>
  <si>
    <t>BRAP4 está em clara tendência de baixa pelas médias de 21 e 200 dias e segue em movimento de baixa. Abaixo dos 20 pode buscar suportes 19,31 ou 18,62. Teria sinal de repique altista fechando acima dos 20,84 mirando resistências em 22,22 ou 23,59. O IFR sobrevendido alerta para recuperações se superar 20,84</t>
  </si>
  <si>
    <t>SAUD3 está em tendência de alta no longo prazo, teve uma correção no curto prazo, mas pode estar retomando sinal de altas. Acima dos 14 pode buscar 16,29 ou 18,11. Abaixo dos 13,77 retomaria sinal de realização mirando suportes em 13,33 ou 12,41.</t>
  </si>
  <si>
    <t>BBAS3 está em tendência de baixa pelas médias de 21 e 200 dias, mas começa a dar sinais de repiques de alta. Acima dos 18,27 teria sinal de repique altista mirando resistências nos 21,59 ou 23,93. Já uma perda dos 17,79 traria de volta o sinal de baixa projetando de 16,61 a 15,44. O IFR sobrevendido alerta para recuperações se superar 18,27</t>
  </si>
  <si>
    <t>AGRO3 está em tendência de baixa pelas médias de 21 e 200 dias, mas começa a dar sinais de repiques de alta. Acima dos 18,79 teria sinal de repique altista mirando resistências nos 19,49 ou 20,48. Já uma perda dos 18,32 traria de volta o sinal de baixa projetando de 17,88 a 17,38.</t>
  </si>
  <si>
    <t>BRKM5 está em tendência de baixa pelas médias de 21 e 200 dias, mas começa a dar sinais de repiques de alta. Acima dos 5,62 teria sinal de repique altista mirando resistências nos 6,32 ou 7,32. Já uma perda dos 4,7 traria de volta o sinal de baixa projetando de 4,19 a 3,69.</t>
  </si>
  <si>
    <t>BRAV3 apesar de estar em tendência de alta no longo prazo pela média de 200 dias, no curto prazo está em realização. Abaixo dos 18,58 pode seguir em baixa no curto prazo mirando suportes em 17,86 ou 16,75. Teria sinal de retomada altista fechando acima dos 19,16 mirando resistências em 21,43 ou 23,63.</t>
  </si>
  <si>
    <t>AVGO34 está em clara tendência de baixa pelas médias de 21 e 200 dias e segue em movimento de baixa. Abaixo dos 26,44 pode buscar suportes 24,87 ou 23,3. Teria sinal de repique altista fechando acima dos 27,69 mirando resistências em 31,52 ou 34,65. O IFR sobrevendido alerta para recuperações se superar 27,69</t>
  </si>
  <si>
    <t>BPAC11 está em tendência de baixa pelas médias de 21 e 200 dias, mas começa a dar sinais de repiques de alta. Acima dos 51,45 teria sinal de repique altista mirando resistências nos 57,81 ou 63,11. Já uma perda dos 49,22 traria de volta o sinal de baixa projetando de 46,56 a 43,91.</t>
  </si>
  <si>
    <t>CXSE3 está em tendência de alta no longo prazo, teve uma correção no curto prazo, mas pode estar retomando sinal de altas. Acima dos 18,2 pode buscar 22,05 ou 24,71. Abaixo dos 17,73 retomaria sinal de realização mirando suportes em 16,39 ou 15,06. O IFR sobrevendido alerta para recuperações se superar 18,2</t>
  </si>
  <si>
    <t>CAML3 está em clara tendência de baixa pelas médias de 21 e 200 dias e segue em movimento de baixa. Abaixo dos 4,58 pode buscar suportes 4,26 ou 4,06. Teria sinal de repique altista fechando acima dos 4,73 mirando resistências em 4,88 ou 5,26.</t>
  </si>
  <si>
    <t>BHIA3 está em tendência de baixa pelas médias de 21 e 200 dias, mas começa a dar sinais de repiques de alta. Acima dos 0,46 teria sinal de repique altista mirando resistências nos 0,94 ou 1,26. Já uma perda dos 0,41 traria de volta o sinal de baixa projetando de 0,24 a 0,08. O IFR sobrevendido alerta para recuperações se superar 0,46</t>
  </si>
  <si>
    <t>CBAV3 está em tendência de alta pelas médias de 21 e 200 dias e vai mantendo sinal de força altista. Acima dos 11,18 pode buscar projeções nos 11,4 ou 11,76. Teria sinal de realização na perda dos 11,14 mirando os 10,82 ou 10,7. O IFR sobrecomprado alerta realizações se perder 11,14.</t>
  </si>
  <si>
    <t>CEAB3 está em tendência de baixa pelas médias de 21 e 200 dias, mas começa a dar sinais de repiques de alta. Acima dos 7,6 teria sinal de repique altista mirando resistências nos 10,03 ou 11,69. Já uma perda dos 7,33 traria de volta o sinal de baixa projetando de 6,49 a 5,66. O IFR sobrevendido alerta para recuperações se superar 7,6</t>
  </si>
  <si>
    <t>CMIG3</t>
  </si>
  <si>
    <t>CMIG3 está em tendência de alta no longo prazo, teve uma correção no curto prazo, mas pode estar retomando sinal de altas. Acima dos 15,28 pode buscar 17,05 ou 18,54. Abaixo dos 14,63 retomaria sinal de realização mirando suportes em 13,88 ou 13,13.</t>
  </si>
  <si>
    <t>CMIG4 está em clara tendência de baixa pelas médias de 21 e 200 dias e segue em movimento de baixa. Abaixo dos 10,01 pode buscar suportes 9,56 ou 9,11. Teria sinal de repique altista fechando acima dos 10,34 mirando resistências em 11,46 ou 12,35. O IFR sobrevendido alerta para recuperações se superar 10,34</t>
  </si>
  <si>
    <t>Cloudflare, Inc</t>
  </si>
  <si>
    <t>N2ET34</t>
  </si>
  <si>
    <t>N2ET34 está em tendência de alta pelas médias de 21 e 200 dias, mas começa a dar sinal de possível realização. Abaixo dos 82,22 poderia realizar na direção dos suportes 71,59 ou 64,06. Caso supere os 86,38 retomaria sinal de alta com projeções nos 95,93 ou 110,97.</t>
  </si>
  <si>
    <t>COCA34 está em tendência de alta pelas médias de 21 e 200 dias e vai mantendo sinal de força altista. Acima dos 78,1 pode buscar projeções nos 84 ou 93,56. Teria sinal de realização na perda dos 76,06 mirando os 68,54 ou 65,58. O padrão de volume favorece a alta. O IFR sobrecomprado alerta realizações se perder 76,06.</t>
  </si>
  <si>
    <t>COGN3 está em clara tendência de baixa pelas médias de 21 e 200 dias e segue em movimento de baixa. Abaixo dos 1,99 pode buscar suportes 1,86 ou 1,74. Teria sinal de repique altista fechando acima dos 2,16 mirando resistências em 2,39 ou 2,63.</t>
  </si>
  <si>
    <t>C2OI34 apesar de estar em tendência de baixa no longo prazo pela média de 200 dias, no curto prazo está com sinal de recuperação favorecendo repiques de alta. Acima dos 35,28 pode seguir repique altista na direção resistências nos 39,37 ou 46. Caso perca os 30,42 teria sinal de baixa projetando de 28,65 a 26,6. O padrão de volume favorece a alta.</t>
  </si>
  <si>
    <t>CSMG3 está em tendência de alta no longo prazo, teve uma correção no curto prazo, mas pode estar retomando sinal de altas. Acima dos 55,85 pode buscar 65,39 ou 72,52. Abaixo dos 53,85 retomaria sinal de realização mirando suportes em 50,28 ou 46,71. O IFR sobrevendido alerta para recuperações se superar 55,85</t>
  </si>
  <si>
    <t>CPLE3 está em tendência de baixa pelas médias de 21 e 200 dias, mas começa a dar sinais de repiques de alta. Acima dos 14 teria sinal de repique altista mirando resistências nos 15,19 ou 16,29. Já uma perda dos 13,41 traria de volta o sinal de baixa projetando de 12,85 a 12,3.</t>
  </si>
  <si>
    <t>G1LW34 apesar de estar em tendência de alta no longo prazo pela média de 200 dias, no curto prazo está em realização. Abaixo dos 194,04 pode seguir em baixa no curto prazo mirando suportes em 147,48 ou 122,23. Teria sinal de retomada altista fechando acima dos 211,26 mirando resistências em 229,17 ou 279,65.</t>
  </si>
  <si>
    <t>CSAN3 está em tendência de baixa pelas médias de 21 e 200 dias, mas começa a dar sinais de repiques de alta. Acima dos 3,39 teria sinal de repique altista mirando resistências nos 4,19 ou 4,86. Já uma perda dos 3,09 traria de volta o sinal de baixa projetando de 2,75 a 2,41.</t>
  </si>
  <si>
    <t>CPFE3 está em tendência de baixa pelas médias de 21 e 200 dias, mas começa a dar sinais de repiques de alta. Acima dos 42,56 teria sinal de repique altista mirando resistências nos 47,07 ou 51,29. Já uma perda dos 41,71 traria de volta o sinal de baixa projetando de 40,24 a 38,12.</t>
  </si>
  <si>
    <t>CMIN3 está em tendência de alta pelas médias de 21 e 200 dias e vai mantendo sinal de força altista. Acima dos 6,17 pode buscar projeções nos 6,76 ou 7,73. Teria sinal de realização na perda dos 5,83 mirando os 5,2 ou 4,9.</t>
  </si>
  <si>
    <t>CURY3 apesar de estar em tendência de baixa no longo prazo pela média de 200 dias, no curto prazo está com sinal de recuperação favorecendo repiques de alta. Acima dos 32,67 pode seguir repique altista na direção resistências nos 35,46 ou 39,99. Caso perca os 31,17 teria sinal de baixa projetando de 28,14 a 26,74. O padrão de volume favorece a alta.</t>
  </si>
  <si>
    <t>CVCB3 apesar de estar em tendência de baixa no longo prazo pela média de 200 dias, no curto prazo está com sinal de recuperação favorecendo repiques de alta. Acima dos 1,49 pode seguir repique altista na direção resistências nos 1,67 ou 2. Caso perca os 1,43 teria sinal de baixa projetando de 1,12 a 0,95.</t>
  </si>
  <si>
    <t>CYRE3 apesar de estar em tendência de baixa no longo prazo pela média de 200 dias, no curto prazo está com sinal de recuperação favorecendo repiques de alta. Acima dos 21,93 pode seguir repique altista na direção resistências nos 22,75 ou 24,4. Caso perca os 21,21 teria sinal de baixa projetando de 20,07 a 19,24. O padrão de volume favorece a alta.</t>
  </si>
  <si>
    <t>CYRE4 apesar de estar em tendência de baixa no longo prazo pela média de 200 dias, no curto prazo está com sinal de recuperação favorecendo repiques de alta. Acima dos 20,81 pode seguir repique altista na direção resistências nos 21,65 ou 23,12. Caso perca os 20,31 teria sinal de baixa projetando de 19,27 a 18,53. O padrão de volume favorece a alta.</t>
  </si>
  <si>
    <t>DASA3 está em clara tendência de baixa pelas médias de 21 e 200 dias e segue em movimento de baixa. Abaixo dos 2 pode buscar suportes 1,62 ou 1,25. Teria sinal de repique altista fechando acima dos 2,26 mirando resistências em 3,2 ou 3,94. O IFR sobrevendido alerta para recuperações se superar 2,26</t>
  </si>
  <si>
    <t>Datadog, Inc</t>
  </si>
  <si>
    <t>D1DG34</t>
  </si>
  <si>
    <t>D1DG34 apesar de estar em tendência de alta no longo prazo pela média de 200 dias, no curto prazo está em realização. Abaixo dos 115,93 pode seguir em baixa no curto prazo mirando suportes em 105,68 ou 95,43. Teria sinal de retomada altista fechando acima dos 122,58 mirando resistências em 149,1 ou 169,59.</t>
  </si>
  <si>
    <t>Dell Inc</t>
  </si>
  <si>
    <t>D1EL34</t>
  </si>
  <si>
    <t>D1EL34 está em tendência de alta pelas médias de 21 e 200 dias, mas começa a dar sinal de possível realização. Abaixo dos 2210 poderia realizar na direção dos suportes 1840 ou 1588,93. Caso supere os 2450 retomaria sinal de alta com projeções nos 2652,52 ou 3154,65.</t>
  </si>
  <si>
    <t>DESK3 está em tendência de alta pelas médias de 21 e 200 dias e vai mantendo sinal de força altista. Acima dos 19,19 pode buscar projeções nos 19,98 ou 21,27. Teria sinal de realização na perda dos 18,8 mirando os 17,9 ou 17,5. O padrão de volume favorece a alta. O IFR sobrecomprado alerta realizações se perder 18,8.</t>
  </si>
  <si>
    <t>DXCO3 está em tendência de baixa pelas médias de 21 e 200 dias, mas começa a dar sinais de repiques de alta. Acima dos 5,04 teria sinal de repique altista mirando resistências nos 5,39 ou 5,78. Já uma perda dos 4,75 traria de volta o sinal de baixa projetando de 4,55 a 4,35.</t>
  </si>
  <si>
    <t>PNVL3 está em tendência de baixa pelas médias de 21 e 200 dias, mas começa a dar sinais de repiques de alta. Acima dos 11,43 teria sinal de repique altista mirando resistências nos 12,9 ou 14,12. Já uma perda dos 10,92 traria de volta o sinal de baixa projetando de 10,3 a 9,69.</t>
  </si>
  <si>
    <t>DIRR3 está em tendência de baixa pelas médias de 21 e 200 dias, mas começa a dar sinais de repiques de alta. Acima dos 10,65 teria sinal de repique altista mirando resistências nos 12,36 ou 13,7. Já uma perda dos 10,18 traria de volta o sinal de baixa projetando de 9,5 a 8,83.</t>
  </si>
  <si>
    <t>ECOR3 está em tendência de baixa pelas médias de 21 e 200 dias, mas começa a dar sinais de repiques de alta. Acima dos 6,12 teria sinal de repique altista mirando resistências nos 7,44 ou 8,42. Já uma perda dos 5,84 traria de volta o sinal de baixa projetando de 5,34 a 4,85.</t>
  </si>
  <si>
    <t>LILY34 está em tendência de alta pelas médias de 21 e 200 dias e vai mantendo sinal de força altista. Acima dos 223,07 pode buscar projeções nos 244,94 ou 280,34. Teria sinal de realização na perda dos 213,45 mirando os 187,67 ou 176,73. O padrão de volume favorece a alta.</t>
  </si>
  <si>
    <t>EMBJ3 está em tendência de alta pelas médias de 21 e 200 dias, mas começa a dar sinal de possível realização. Abaixo dos 100,63 poderia realizar na direção dos suportes 82,06 ou 75,65. Caso supere os 102,79 retomaria sinal de alta com projeções nos 115,6 ou 136,33. O IFR sobrecomprado alerta realizações se perder 100,63.</t>
  </si>
  <si>
    <t>ENGI11 está em tendência de baixa pelas médias de 21 e 200 dias, mas começa a dar sinais de repiques de alta. Acima dos 45,11 teria sinal de repique altista mirando resistências nos 50,99 ou 56,31. Já uma perda dos 43,91 traria de volta o sinal de baixa projetando de 42,38 a 39,71.</t>
  </si>
  <si>
    <t>ENEV3 está em tendência de alta no longo prazo, teve uma correção no curto prazo, mas pode estar retomando sinal de altas. Acima dos 25,36 pode buscar 27,67 ou 30,15. Abaixo dos 24,77 retomaria sinal de realização mirando suportes em 23,65 ou 22,4.</t>
  </si>
  <si>
    <t>EGIE3 está em clara tendência de baixa pelas médias de 21 e 200 dias e segue em movimento de baixa. Abaixo dos 27,33 pode buscar suportes 26,25 ou 25,17. Teria sinal de repique altista fechando acima dos 28,24 mirando resistências em 30,81 ou 32,96. O IFR sobrevendido alerta para recuperações se superar 28,24</t>
  </si>
  <si>
    <t>EQTL3 está em tendência de baixa pelas médias de 21 e 200 dias, mas começa a dar sinais de repiques de alta. Acima dos 35,34 teria sinal de repique altista mirando resistências nos 40,05 ou 44,02. Já uma perda dos 33,61 traria de volta o sinal de baixa projetando de 31,62 a 29,63. O IFR sobrevendido alerta para recuperações se superar 35,34</t>
  </si>
  <si>
    <t>Eucatex</t>
  </si>
  <si>
    <t>EUCA4</t>
  </si>
  <si>
    <t>EUCA4 está em clara tendência de baixa pelas médias de 21 e 200 dias e segue em movimento de baixa. Abaixo dos 19,03 pode buscar suportes 17,62 ou 16,21. Teria sinal de repique altista fechando acima dos 20,47 mirando resistências em 23,59 ou 26,4. O IFR sobrevendido alerta para recuperações se superar 20,47</t>
  </si>
  <si>
    <t>EVEN3 está em clara tendência de baixa pelas médias de 21 e 200 dias e segue em movimento de baixa. Abaixo dos 4,2 pode buscar suportes 3,89 ou 3,58. Teria sinal de repique altista fechando acima dos 4,39 mirando resistências em 5,19 ou 5,8.</t>
  </si>
  <si>
    <t>EZTC3 está em tendência de baixa pelas médias de 21 e 200 dias, mas começa a dar sinais de repiques de alta. Acima dos 10,62 teria sinal de repique altista mirando resistências nos 11,87 ou 12,98. Já uma perda dos 10,07 traria de volta o sinal de baixa projetando de 9,51 a 8,95.</t>
  </si>
  <si>
    <t>FESA4 está em tendência de baixa pelas médias de 21 e 200 dias, mas começa a dar sinais de repiques de alta. Acima dos 4,95 teria sinal de repique altista mirando resistências nos 6,21 ou 7,11. Já uma perda dos 4,75 traria de volta o sinal de baixa projetando de 4,29 a 3,84. O IFR sobrevendido alerta para recuperações se superar 4,95</t>
  </si>
  <si>
    <t>FLRY3 está em tendência de alta pelas médias de 21 e 200 dias e vai mantendo sinal de força altista. Acima dos 18,46 pode buscar projeções nos 19,3 ou 21,4. Teria sinal de realização na perda dos 18,2 mirando os 15,9 ou 14,84. O padrão de volume favorece a alta.</t>
  </si>
  <si>
    <t>FRAS3 está em tendência de alta pelas médias de 21 e 200 dias e vai mantendo sinal de força altista. Acima dos 22,73 pode buscar projeções nos 24,8 ou 28,16. Teria sinal de realização na perda dos 22,15 mirando os 19,37 ou 18,33. O padrão de volume favorece a alta. O IFR sobrecomprado alerta realizações se perder 22,15.</t>
  </si>
  <si>
    <t>FCXO34 está em tendência de alta pelas médias de 21 e 200 dias e vai mantendo sinal de força altista. Acima dos 121,3 pode buscar projeções nos 134,65 ou 156,26. Teria sinal de realização na perda dos 116 mirando os 99,69 ou 93,01. O padrão de volume favorece a alta.</t>
  </si>
  <si>
    <t>GGBR4 apesar de estar em tendência de alta no longo prazo pela média de 200 dias, no curto prazo está em realização. Abaixo dos 22,83 pode seguir em baixa no curto prazo mirando suportes em 21,71 ou 20,59. Teria sinal de retomada altista fechando acima dos 24,77 mirando resistências em 26,44 ou 28,67.</t>
  </si>
  <si>
    <t>GOAU4 apesar de estar em tendência de alta no longo prazo pela média de 200 dias, no curto prazo está em realização. Abaixo dos 10,22 pode seguir em baixa no curto prazo mirando suportes em 9,8 ou 9,39. Teria sinal de retomada altista fechando acima dos 11,11 mirando resistências em 11,56 ou 12,38.</t>
  </si>
  <si>
    <t>GGPS3 está em tendência de baixa pelas médias de 21 e 200 dias, mas começa a dar sinais de repiques de alta. Acima dos 11,61 teria sinal de repique altista mirando resistências nos 12,07 ou 12,81. Já uma perda dos 11,28 traria de volta o sinal de baixa projetando de 10,86 a 10,48.</t>
  </si>
  <si>
    <t>GRND3 está em clara tendência de baixa pelas médias de 21 e 200 dias e segue em movimento de baixa. Abaixo dos 3,4 pode buscar suportes 3,26 ou 3,13. Teria sinal de repique altista fechando acima dos 3,57 mirando resistências em 3,83 ou 4,09.</t>
  </si>
  <si>
    <t>GMAT3 apesar de estar em tendência de baixa no longo prazo pela média de 200 dias, no curto prazo está com sinal de recuperação favorecendo repiques de alta. Acima dos 4,12 pode seguir repique altista na direção resistências nos 4,45 ou 4,99. Caso perca os 3,87 teria sinal de baixa projetando de 3,58 a 3,41. O padrão de volume favorece a alta.</t>
  </si>
  <si>
    <t>SBFG3 está em clara tendência de baixa pelas médias de 21 e 200 dias e segue em movimento de baixa. Abaixo dos 8,24 pode buscar suportes 7,7 ou 7,16. Teria sinal de repique altista fechando acima dos 8,57 mirando resistências em 9,98 ou 11,05. O IFR sobrevendido alerta para recuperações se superar 8,57</t>
  </si>
  <si>
    <t>Helbor</t>
  </si>
  <si>
    <t>HBOR3</t>
  </si>
  <si>
    <t>HBOR3 está em clara tendência de baixa pelas médias de 21 e 200 dias e segue em movimento de baixa. Abaixo dos 1,78 pode buscar suportes 1,68 ou 1,58. Teria sinal de repique altista fechando acima dos 1,85 mirando resistências em 2,09 ou 2,28.</t>
  </si>
  <si>
    <t>HBSA3 apesar de estar em tendência de baixa no longo prazo pela média de 200 dias, no curto prazo está com sinal de recuperação favorecendo repiques de alta. Acima dos 3,36 pode seguir repique altista na direção resistências nos 3,49 ou 3,77. Caso perca os 3,31 teria sinal de baixa projetando de 3,03 a 2,88. O padrão de volume favorece a alta.</t>
  </si>
  <si>
    <t>HYPE3 está em tendência de baixa pelas médias de 21 e 200 dias, mas começa a dar sinais de repiques de alta. Acima dos 21,1 teria sinal de repique altista mirando resistências nos 22,33 ou 23,83. Já uma perda dos 20,63 traria de volta o sinal de baixa projetando de 19,9 a 19,14.</t>
  </si>
  <si>
    <t>IGTI11 está em clara tendência de baixa pelas médias de 21 e 200 dias e segue em movimento de baixa. Abaixo dos 22,93 pode buscar suportes 22 ou 21,07. Teria sinal de repique altista fechando acima dos 23,79 mirando resistências em 25,93 ou 27,78.</t>
  </si>
  <si>
    <t>ITLC34 apesar de estar em tendência de alta no longo prazo pela média de 200 dias, no curto prazo está em realização. Abaixo dos 78,74 pode seguir em baixa no curto prazo mirando suportes em 69,89 ou 62,71. Teria sinal de retomada altista fechando acima dos 84,47 mirando resistências em 93,11 ou 107,45.</t>
  </si>
  <si>
    <t>INTB3 está em tendência de alta pelas médias de 21 e 200 dias e vai mantendo sinal de força altista. Acima dos 14,77 pode buscar projeções nos 15,24 ou 16,64. Teria sinal de realização na perda dos 14,27 mirando os 12,96 ou 12,25.</t>
  </si>
  <si>
    <t>INBR32 está em tendência de baixa pelas médias de 21 e 200 dias, mas começa a dar sinais de repiques de alta. Acima dos 27,89 teria sinal de repique altista mirando resistências nos 29,89 ou 32,33. Já uma perda dos 25,93 traria de volta o sinal de baixa projetando de 24,7 a 23,48.</t>
  </si>
  <si>
    <t>MYPK3 está em clara tendência de baixa pelas médias de 21 e 200 dias e segue em movimento de baixa. Abaixo dos 8,77 pode buscar suportes 8,46 ou 8,15. Teria sinal de repique altista fechando acima dos 9,27 mirando resistências em 9,76 ou 10,37.</t>
  </si>
  <si>
    <t>RANI3 está em clara tendência de baixa pelas médias de 21 e 200 dias e segue em movimento de baixa. Abaixo dos 7,57 pode buscar suportes 7,25 ou 6,93. Teria sinal de repique altista fechando acima dos 7,87 mirando resistências em 8,6 ou 9,23.</t>
  </si>
  <si>
    <t>IRBR3 está em clara tendência de baixa pelas médias de 21 e 200 dias e segue em movimento de baixa. Abaixo dos 48,64 pode buscar suportes 45,98 ou 43,32. Teria sinal de repique altista fechando acima dos 51,66 mirando resistências em 57,24 ou 62,55.</t>
  </si>
  <si>
    <t>ISAE4 está em tendência de baixa pelas médias de 21 e 200 dias, mas começa a dar sinais de repiques de alta. Acima dos 25,8 teria sinal de repique altista mirando resistências nos 28,84 ou 31,13. Já uma perda dos 25,12 traria de volta o sinal de baixa projetando de 23,97 a 22,82.</t>
  </si>
  <si>
    <t>ITSA3 está em tendência de baixa pelas médias de 21 e 200 dias, mas começa a dar sinais de repiques de alta. Acima dos 12,9 teria sinal de repique altista mirando resistências nos 14,15 ou 15,23. Já uma perda dos 12,4 traria de volta o sinal de baixa projetando de 11,85 a 11,31.</t>
  </si>
  <si>
    <t>ITSA4 está em tendência de baixa pelas médias de 21 e 200 dias, mas começa a dar sinais de repiques de alta. Acima dos 12,58 teria sinal de repique altista mirando resistências nos 14,15 ou 15,37. Já uma perda dos 12,17 traria de volta o sinal de baixa projetando de 11,55 a 10,94. O IFR sobrevendido alerta para recuperações se superar 12,58</t>
  </si>
  <si>
    <t>ITUB3 está em tendência de alta no longo prazo, teve uma correção no curto prazo, mas pode estar retomando sinal de altas. Acima dos 42,03 pode buscar 46,36 ou 49,69. Abaixo dos 40,96 retomaria sinal de realização mirando suportes em 39,29 ou 37,62. O IFR sobrevendido alerta para recuperações se superar 42,03</t>
  </si>
  <si>
    <t>ITUB4 está em tendência de baixa pelas médias de 21 e 200 dias, mas começa a dar sinais de repiques de alta. Acima dos 39 teria sinal de repique altista mirando resistências nos 43,86 ou 47,56. Já uma perda dos 37,87 traria de volta o sinal de baixa projetando de 36,01 a 34,16. O IFR sobrevendido alerta para recuperações se superar 39</t>
  </si>
  <si>
    <t>JALL3 apesar de estar em tendência de baixa no longo prazo pela média de 200 dias, no curto prazo está com sinal de recuperação favorecendo repiques de alta. Acima dos 2,22 pode seguir repique altista na direção resistências nos 2,43 ou 2,77. Caso perca os 2,1 teria sinal de baixa projetando de 1,88 a 1,77. O padrão de volume favorece a alta. O IFR sobrecomprado alerta realizações se perder 2,1.</t>
  </si>
  <si>
    <t>JBSS32 apesar de estar em tendência de baixa no longo prazo pela média de 200 dias, no curto prazo está com sinal de recuperação favorecendo repiques de alta. Acima dos 73,85 pode seguir repique altista na direção resistências nos 82,18 ou 95,66. Caso perca os 70,82 teria sinal de baixa projetando de 60,37 a 56,2. O padrão de volume favorece a alta.</t>
  </si>
  <si>
    <t>JHSF3 apesar de estar em tendência de alta no longo prazo pela média de 200 dias, no curto prazo está em realização. Abaixo dos 9,96 pode seguir em baixa no curto prazo mirando suportes em 9,52 ou 9,08. Teria sinal de retomada altista fechando acima dos 10,3 mirando resistências em 11,37 ou 12,24.</t>
  </si>
  <si>
    <t>JPMC34 está em tendência de alta pelas médias de 21 e 200 dias, mas começa a dar sinal de possível realização. Abaixo dos 183,82 poderia realizar na direção dos suportes 174,46 ou 169,36. Caso supere os 190,96 retomaria sinal de alta com projeções nos 201,15 ou 217,65.</t>
  </si>
  <si>
    <t>JSLG3 está em tendência de baixa pelas médias de 21 e 200 dias, mas começa a dar sinais de repiques de alta. Acima dos 5,4 teria sinal de repique altista mirando resistências nos 5,94 ou 6,71. Já uma perda dos 5,16 traria de volta o sinal de baixa projetando de 4,68 a 4,29.</t>
  </si>
  <si>
    <t>KEPL3 está em clara tendência de baixa pelas médias de 21 e 200 dias e segue em movimento de baixa. Abaixo dos 5,57 pode buscar suportes 5,27 ou 4,97. Teria sinal de repique altista fechando acima dos 5,78 mirando resistências em 6,54 ou 7,13. O IFR sobrevendido alerta para recuperações se superar 5,78</t>
  </si>
  <si>
    <t>KLBN3 está em tendência de alta pelas médias de 21 e 200 dias e vai mantendo sinal de força altista. Acima dos 3,65 pode buscar projeções nos 3,76 ou 3,95. Teria sinal de realização na perda dos 3,57 mirando os 3,45 ou 3,35. O padrão de volume favorece a alta.</t>
  </si>
  <si>
    <t>KLBN4 está em tendência de baixa pelas médias de 21 e 200 dias, mas começa a dar sinais de repiques de alta. Acima dos 3,55 teria sinal de repique altista mirando resistências nos 3,73 ou 3,9. Já uma perda dos 3,44 traria de volta o sinal de baixa projetando de 3,35 a 3,26.</t>
  </si>
  <si>
    <t>KLBN11 está em tendência de baixa pelas médias de 21 e 200 dias, mas começa a dar sinais de repiques de alta. Acima dos 17,84 teria sinal de repique altista mirando resistências nos 18,73 ou 19,64. Já uma perda dos 17,25 traria de volta o sinal de baixa projetando de 16,79 a 16,33.</t>
  </si>
  <si>
    <t>Lam Research Corp</t>
  </si>
  <si>
    <t>L1RC34</t>
  </si>
  <si>
    <t>L1RC34 está em tendência de alta pelas médias de 21 e 200 dias, mas começa a dar sinal de possível realização. Abaixo dos 35,86 poderia realizar na direção dos suportes 29,39 ou 25,86. Caso supere os 40,8 retomaria sinal de alta com projeções nos 47,85 ou 59,26.</t>
  </si>
  <si>
    <t>LAVV3 está em tendência de baixa pelas médias de 21 e 200 dias, mas começa a dar sinais de repiques de alta. Acima dos 9,66 teria sinal de repique altista mirando resistências nos 10,72 ou 11,72. Já uma perda dos 9,1 traria de volta o sinal de baixa projetando de 8,59 a 8,09.</t>
  </si>
  <si>
    <t>LIGT3 está em clara tendência de baixa pelas médias de 21 e 200 dias e segue em movimento de baixa. Abaixo dos 2,94 pode buscar suportes 2,78 ou 2,63. Teria sinal de repique altista fechando acima dos 3,25 mirando resistências em 3,43 ou 3,73.</t>
  </si>
  <si>
    <t>RENT3 está em tendência de baixa pelas médias de 21 e 200 dias, mas começa a dar sinais de repiques de alta. Acima dos 33,59 teria sinal de repique altista mirando resistências nos 40,19 ou 45,14. Já uma perda dos 32,17 traria de volta o sinal de baixa projetando de 29,69 a 27,21. O IFR sobrevendido alerta para recuperações se superar 33,59</t>
  </si>
  <si>
    <t>RENT4 está em clara tendência de baixa pelas médias de 21 e 200 dias e segue em movimento de baixa. Abaixo dos 31,5 pode buscar suportes 29,18 ou 26,86. Teria sinal de repique altista fechando acima dos 32,73 mirando resistências em 39 ou 43,63. O IFR sobrevendido alerta para recuperações se superar 32,73</t>
  </si>
  <si>
    <t>LOGG3 está em tendência de baixa pelas médias de 21 e 200 dias, mas começa a dar sinais de repiques de alta. Acima dos 23,89 teria sinal de repique altista mirando resistências nos 26,52 ou 28,99. Já uma perda dos 22,52 traria de volta o sinal de baixa projetando de 21,28 a 20,04. O IFR sobrevendido alerta para recuperações se superar 23,89</t>
  </si>
  <si>
    <t>LREN3 está em tendência de baixa pelas médias de 21 e 200 dias, mas começa a dar sinais de repiques de alta. Acima dos 10,95 teria sinal de repique altista mirando resistências nos 14,24 ou 16,48. Já uma perda dos 10,61 traria de volta o sinal de baixa projetando de 9,48 a 8,36. O IFR sobrevendido alerta para recuperações se superar 10,95</t>
  </si>
  <si>
    <t>LWSA3 apesar de estar em tendência de baixa no longo prazo pela média de 200 dias, no curto prazo está com sinal de recuperação favorecendo repiques de alta. Acima dos 3,92 pode seguir repique altista na direção resistências nos 4,12 ou 4,5. Caso perca os 3,8 teria sinal de baixa projetando de 3,49 a 3,29.</t>
  </si>
  <si>
    <t>MDIA3 está em clara tendência de baixa pelas médias de 21 e 200 dias e segue em movimento de baixa. Abaixo dos 16,74 pode buscar suportes 16,38 ou 16,02. Teria sinal de repique altista fechando acima dos 17,89 mirando resistências em 18,6 ou 19,75.</t>
  </si>
  <si>
    <t>MGLU3 está em clara tendência de baixa pelas médias de 21 e 200 dias e segue em movimento de baixa. Abaixo dos 4,05 pode buscar suportes 3,76 ou 3,29. Teria sinal de repique altista fechando acima dos 4,43 mirando resistências em 5,27 ou 6,2.</t>
  </si>
  <si>
    <t>POMO3 está em tendência de baixa pelas médias de 21 e 200 dias, mas começa a dar sinais de repiques de alta. Acima dos 3,93 teria sinal de repique altista mirando resistências nos 5,01 ou 5,73. Já uma perda dos 3,83 traria de volta o sinal de baixa projetando de 3,46 a 3,1. O IFR sobrevendido alerta para recuperações se superar 3,93</t>
  </si>
  <si>
    <t>POMO4 está em tendência de baixa pelas médias de 21 e 200 dias, mas começa a dar sinais de repiques de alta. Acima dos 4,19 teria sinal de repique altista mirando resistências nos 5,42 ou 6,26. Já uma perda dos 4,05 traria de volta o sinal de baixa projetando de 3,62 a 3,2. O IFR sobrevendido alerta para recuperações se superar 4,19</t>
  </si>
  <si>
    <t>MBRF3 apesar de estar em tendência de baixa no longo prazo pela média de 200 dias, no curto prazo está com sinal de recuperação favorecendo repiques de alta. Acima dos 18,01 pode seguir repique altista na direção resistências nos 20,03 ou 23,31. Caso perca os 16,09 teria sinal de baixa projetando de 14,73 a 13,71. O padrão de volume favorece a alta.</t>
  </si>
  <si>
    <t>M2RV34 está em tendência de alta pelas médias de 21 e 200 dias e vai mantendo sinal de força altista. Acima dos 127,47 pode buscar projeções nos 154,48 ou 198,2. Teria sinal de realização na perda dos 118,05 mirando os 83,75 ou 70,24. O padrão de volume favorece a alta.</t>
  </si>
  <si>
    <t>CASH3 está em tendência de alta pelas médias de 21 e 200 dias e vai mantendo sinal de força altista. Acima dos 5,09 pode buscar projeções nos 5,5 ou 6,4. Teria sinal de realização na perda dos 4,85 mirando os 4,03 ou 3,57.</t>
  </si>
  <si>
    <t>MELK3 está em clara tendência de baixa pelas médias de 21 e 200 dias e segue em movimento de baixa. Abaixo dos 2,68 pode buscar suportes 2,59 ou 2,5. Teria sinal de repique altista fechando acima dos 2,82 mirando resistências em 2,97 ou 3,14.</t>
  </si>
  <si>
    <t>MELI34 está em tendência de alta pelas médias de 21 e 200 dias e vai mantendo sinal de força altista. Acima dos 83,78 pode buscar projeções nos 89,24 ou 98,09. Teria sinal de realização na perda dos 74,93 mirando os 72,19 ou 69,46. O padrão de volume favorece a alta.</t>
  </si>
  <si>
    <t>BMEB4 está em tendência de baixa pela média de 200 dias, a parece ter completado movimento de repique de alta de curto prazo e pode estar retomando o movimento baixista. Abaixo dos 60,64 pode seguir em queda na direção dos suportes 53,22 ou 49,98. Teria sinal de repique altista fechando acima dos 63,7 mirando resistências em 70,17 ou 80,65.</t>
  </si>
  <si>
    <t>M1TA34 está em clara tendência de baixa pelas médias de 21 e 200 dias e segue em movimento de baixa. Abaixo dos 99,09 pode buscar suportes 95,26 ou 88,32. Teria sinal de repique altista fechando acima dos 102,27 mirando resistências em 117,69 ou 131,55.</t>
  </si>
  <si>
    <t>LEVE3 está em clara tendência de baixa pelas médias de 21 e 200 dias e segue em movimento de baixa. Abaixo dos 31,04 pode buscar suportes 29,97 ou 28,91. Teria sinal de repique altista fechando acima dos 33,04 mirando resistências em 34,48 ou 36,6.</t>
  </si>
  <si>
    <t>MUTC34 está em tendência de alta pelas médias de 21 e 200 dias, mas começa a dar sinal de possível realização. Abaixo dos 788,79 poderia realizar na direção dos suportes 631,16 ou 549,46. Caso supere os 831,92 retomaria sinal de alta com projeções nos 895,55 ou 1058,94.</t>
  </si>
  <si>
    <t>MSFT34 está em tendência de alta pelas médias de 21 e 200 dias, mas começa a dar sinal de possível realização. Abaixo dos 102,62 poderia realizar na direção dos suportes 79,88 ou 70,9. Caso supere os 105,32 retomaria sinal de alta com projeções nos 108,94 ou 126,89.</t>
  </si>
  <si>
    <t>MILS3 está em tendência de alta pelas médias de 21 e 200 dias e vai mantendo sinal de força altista. Acima dos 15,67 pode buscar projeções nos 15,94 ou 16,32. Teria sinal de realização na perda dos 15,59 mirando os 15,32 ou 15,12.</t>
  </si>
  <si>
    <t>BEEF3 apesar de estar em tendência de baixa no longo prazo pela média de 200 dias, no curto prazo está com sinal de recuperação favorecendo repiques de alta. Acima dos 3,72 pode seguir repique altista na direção resistências nos 4,18 ou 4,93. Caso perca os 3,34 teria sinal de baixa projetando de 2,97 a 2,73. O padrão de volume favorece a alta.</t>
  </si>
  <si>
    <t>MTRE3 apesar de estar em tendência de baixa no longo prazo pela média de 200 dias, no curto prazo está com sinal de recuperação favorecendo repiques de alta. Acima dos 3,02 pode seguir repique altista na direção resistências nos 3,16 ou 3,4. Caso perca os 2,89 teria sinal de baixa projetando de 2,78 a 2,7.</t>
  </si>
  <si>
    <t>Moderna, Inc</t>
  </si>
  <si>
    <t>M1RN34</t>
  </si>
  <si>
    <t>M1RN34 está em tendência de alta pelas médias de 21 e 200 dias e vai mantendo sinal de força altista. Acima dos 45,2 pode buscar projeções nos 64,87 ou 96,71. Teria sinal de realização na perda dos 29,56 mirando os 13,36 ou 3,52. O padrão de volume favorece a alta. O IFR sobrecomprado alerta realizações se perder 29,56.</t>
  </si>
  <si>
    <t>MOTV3 está em tendência de baixa pelas médias de 21 e 200 dias, mas começa a dar sinais de repiques de alta. Acima dos 14,07 teria sinal de repique altista mirando resistências nos 15,34 ou 16,46. Já uma perda dos 13,52 traria de volta o sinal de baixa projetando de 12,95 a 12,39.</t>
  </si>
  <si>
    <t>MDNE3 está em tendência de baixa pelas médias de 21 e 200 dias, mas começa a dar sinais de repiques de alta. Acima dos 23,44 teria sinal de repique altista mirando resistências nos 26,33 ou 28,67. Já uma perda dos 22,54 traria de volta o sinal de baixa projetando de 21,36 a 20,19.</t>
  </si>
  <si>
    <t>MOVI3 está em tendência de baixa pelas médias de 21 e 200 dias, mas começa a dar sinais de repiques de alta. Acima dos 6,96 teria sinal de repique altista mirando resistências nos 8,53 ou 9,74. Já uma perda dos 6,56 traria de volta o sinal de baixa projetando de 5,95 a 5,34. O IFR sobrevendido alerta para recuperações se superar 6,96</t>
  </si>
  <si>
    <t>MRVE3 apesar de estar em tendência de baixa no longo prazo pela média de 200 dias, no curto prazo está com sinal de recuperação favorecendo repiques de alta. Acima dos 4,95 pode seguir repique altista na direção resistências nos 5,41 ou 6,16. Caso perca os 4,75 teria sinal de baixa projetando de 4,2 a 3,96. O padrão de volume favorece a alta.</t>
  </si>
  <si>
    <t>MLAS3 apesar de estar em tendência de alta no longo prazo pela média de 200 dias, no curto prazo está em realização. Abaixo dos 1,66 pode seguir em baixa no curto prazo mirando suportes em 1,52 ou 1,38. Teria sinal de retomada altista fechando acima dos 1,81 mirando resistências em 1,95 ou 2,21.</t>
  </si>
  <si>
    <t>MULT3 está em tendência de baixa pelas médias de 21 e 200 dias, mas começa a dar sinais de repiques de alta. Acima dos 26,98 teria sinal de repique altista mirando resistências nos 29,46 ou 31,5. Já uma perda dos 26,15 traria de volta o sinal de baixa projetando de 25,12 a 24,1.</t>
  </si>
  <si>
    <t>NATU3 está em tendência de baixa pelas médias de 21 e 200 dias, mas começa a dar sinais de repiques de alta. Acima dos 7,75 teria sinal de repique altista mirando resistências nos 8,84 ou 9,71. Já uma perda dos 7,43 traria de volta o sinal de baixa projetando de 6,99 a 6,55.</t>
  </si>
  <si>
    <t>NFLX34 apesar de estar em tendência de baixa no longo prazo pela média de 200 dias, no curto prazo está com sinal de recuperação favorecendo repiques de alta. Acima dos 8,4 pode seguir repique altista na direção resistências nos 9,33 ou 10,84. Caso perca os 8,02 teria sinal de baixa projetando de 6,89 a 6,42. O padrão de volume favorece a alta.</t>
  </si>
  <si>
    <t>ROXO34 apesar de estar em tendência de baixa no longo prazo pela média de 200 dias, no curto prazo está com sinal de recuperação favorecendo repiques de alta. Acima dos 12,84 pode seguir repique altista na direção resistências nos 13,88 ou 15,37. Caso perca os 12,22 teria sinal de baixa projetando de 11,46 a 10,71.</t>
  </si>
  <si>
    <t>NVDC34 está em tendência de alta pelas médias de 21 e 200 dias, mas começa a dar sinal de possível realização. Abaixo dos 23,34 poderia realizar na direção dos suportes 20,26 ou 18,87. Caso supere os 23,94 retomaria sinal de alta com projeções nos 24,75 ou 27,52.</t>
  </si>
  <si>
    <t>OPCT3 está em tendência de alta no longo prazo, teve uma correção no curto prazo, mas pode estar retomando sinal de altas. Acima dos 9,64 pode buscar 11,35 ou 12,53. Abaixo dos 9,44 retomaria sinal de realização mirando suportes em 8,84 ou 8,25.</t>
  </si>
  <si>
    <t>ONCO3 apesar de estar em tendência de baixa no longo prazo pela média de 200 dias, no curto prazo está com sinal de recuperação favorecendo repiques de alta. Acima dos 1,28 pode seguir repique altista na direção resistências nos 1,74 ou 2,49. Caso perca os 1,04 teria sinal de baixa projetando de 0,53 a 0,29. O padrão de volume favorece a alta. O IFR sobrecomprado alerta realizações se perder 1,04.</t>
  </si>
  <si>
    <t>ORCL34 apesar de estar em tendência de baixa no longo prazo pela média de 200 dias, no curto prazo está com sinal de recuperação favorecendo repiques de alta. Acima dos 125,82 pode seguir repique altista na direção resistências nos 137,45 ou 162,23. Caso perca os 118,55 teria sinal de baixa projetando de 97,35 a 84,95.</t>
  </si>
  <si>
    <t>OBTC3 apesar de estar em tendência de baixa no longo prazo pela média de 200 dias, no curto prazo está com sinal de recuperação favorecendo repiques de alta. Acima dos 6,97 pode seguir repique altista na direção resistências nos 7,52 ou 8,42. Caso perca os 6,67 teria sinal de baixa projetando de 6,07 a 5,79. O padrão de volume favorece a alta. O IFR sobrecomprado alerta realizações se perder 6,67.</t>
  </si>
  <si>
    <t>ORVR3 está em tendência de baixa pelas médias de 21 e 200 dias, mas começa a dar sinais de repiques de alta. Acima dos 15,86 teria sinal de repique altista mirando resistências nos 18,31 ou 20,19. Já uma perda dos 15,26 traria de volta o sinal de baixa projetando de 14,31 a 13,37. O IFR sobrevendido alerta para recuperações se superar 15,86</t>
  </si>
  <si>
    <t>PCAR3 está em tendência de baixa pelas médias de 21 e 200 dias, mas começa a dar sinais de repiques de alta. Acima dos 2,74 teria sinal de repique altista mirando resistências nos 3,08 ou 3,39. Já uma perda dos 2,57 traria de volta o sinal de baixa projetando de 2,41 a 2,25.</t>
  </si>
  <si>
    <t>PGMN3 está em tendência de baixa pelas médias de 21 e 200 dias, mas começa a dar sinais de repiques de alta. Acima dos 3,39 teria sinal de repique altista mirando resistências nos 3,69 ou 4,06. Já uma perda dos 3,28 traria de volta o sinal de baixa projetando de 3,09 a 2,9.</t>
  </si>
  <si>
    <t>P2LT34 está em tendência de alta pelas médias de 21 e 200 dias e vai mantendo sinal de força altista. Acima dos 313,66 pode buscar projeções nos 382,91 ou 494,97. Teria sinal de realização na perda dos 293,19 mirando os 201,6 ou 166,97.</t>
  </si>
  <si>
    <t>PMAM3 está em tendência de baixa pelas médias de 21 e 200 dias, mas começa a dar sinais de repiques de alta. Acima dos 0,18 teria sinal de repique altista mirando resistências nos 0,33 ou 0,47. Já uma perda dos 0,13 traria de volta o sinal de baixa projetando de 0,09 a 0,01.</t>
  </si>
  <si>
    <t>PETR3 está em tendência de alta pelas médias de 21 e 200 dias e vai mantendo sinal de força altista. Acima dos 49,43 pode buscar projeções nos 51,74 ou 55,48. Teria sinal de realização na perda dos 47,68 mirando os 45,69 ou 44,53. O padrão de volume favorece a alta.</t>
  </si>
  <si>
    <t>PETR4 está em tendência de alta pelas médias de 21 e 200 dias e vai mantendo sinal de força altista. Acima dos 43,97 pode buscar projeções nos 45,91 ou 49,06. Teria sinal de realização na perda dos 42,84 mirando os 40,82 ou 39,84. O padrão de volume favorece a alta.</t>
  </si>
  <si>
    <t>RECV3 apesar de estar em tendência de baixa no longo prazo pela média de 200 dias, no curto prazo está com sinal de recuperação favorecendo repiques de alta. Acima dos 10,68 pode seguir repique altista na direção resistências nos 11,29 ou 12,28. Caso perca os 10,1 teria sinal de baixa projetando de 9,69 a 9,38. O padrão de volume favorece a alta.</t>
  </si>
  <si>
    <t>PRIO3 está em tendência de alta pelas médias de 21 e 200 dias e vai mantendo sinal de força altista. Acima dos 62,79 pode buscar projeções nos 67,43 ou 74,94. Teria sinal de realização na perda dos 61,53 mirando os 55,28 ou 52,95.</t>
  </si>
  <si>
    <t>AUAU3 está em tendência de baixa pelas médias de 21 e 200 dias, mas começa a dar sinais de repiques de alta. Acima dos 3,28 teria sinal de repique altista mirando resistências nos 3,78 ou 4,23. Já uma perda dos 3,05 traria de volta o sinal de baixa projetando de 2,82 a 2,59.</t>
  </si>
  <si>
    <t>PINE4 está em clara tendência de baixa pelas médias de 21 e 200 dias e segue em movimento de baixa. Abaixo dos 9,78 pode buscar suportes 8,5 ou 7,22. Teria sinal de repique altista fechando acima dos 10,67 mirando resistências em 13,92 ou 16,47. O IFR sobrevendido alerta para recuperações se superar 10,67</t>
  </si>
  <si>
    <t>PLPL3 está em tendência de baixa pelas médias de 21 e 200 dias, mas começa a dar sinais de repiques de alta. Acima dos 6,95 teria sinal de repique altista mirando resistências nos 7,97 ou 8,92. Já uma perda dos 6,77 traria de volta o sinal de baixa projetando de 6,42 a 5,94.</t>
  </si>
  <si>
    <t>PSSA3 está em clara tendência de baixa pelas médias de 21 e 200 dias e segue em movimento de baixa. Abaixo dos 45,9 pode buscar suportes 42,91 ou 39,93. Teria sinal de repique altista fechando acima dos 48,28 mirando resistências em 55,55 ou 61,51. O IFR sobrevendido alerta para recuperações se superar 48,28</t>
  </si>
  <si>
    <t>POSI3 está em clara tendência de baixa pelas médias de 21 e 200 dias e segue em movimento de baixa. Abaixo dos 3,18 pode buscar suportes 2,99 ou 2,81. Teria sinal de repique altista fechando acima dos 3,44 mirando resistências em 3,77 ou 4,13.</t>
  </si>
  <si>
    <t>PRNR3 está em tendência de baixa pelas médias de 21 e 200 dias, mas começa a dar sinais de repiques de alta. Acima dos 16,65 teria sinal de repique altista mirando resistências nos 19,96 ou 22,43. Já uma perda dos 15,95 traria de volta o sinal de baixa projetando de 14,71 a 13,47. O IFR sobrevendido alerta para recuperações se superar 16,65</t>
  </si>
  <si>
    <t>QUAL3 está em tendência de baixa pela média de 200 dias, a parece ter completado movimento de repique de alta de curto prazo e pode estar retomando o movimento baixista. Abaixo dos 1,62 pode seguir em queda na direção dos suportes 1,37 ou 1,25. Teria sinal de repique altista fechando acima dos 1,73 mirando resistências em 1,95 ou 2,31.</t>
  </si>
  <si>
    <t>LJQQ3 está em tendência de baixa pelas médias de 21 e 200 dias, mas começa a dar sinais de repiques de alta. Acima dos 1,05 teria sinal de repique altista mirando resistências nos 1,34 ou 1,58. Já uma perda dos 0,94 traria de volta o sinal de baixa projetando de 0,81 a 0,69.</t>
  </si>
  <si>
    <t>RADL3 está em tendência de baixa pelas médias de 21 e 200 dias, mas começa a dar sinais de repiques de alta. Acima dos 17,93 teria sinal de repique altista mirando resistências nos 20,84 ou 23,25. Já uma perda dos 16,93 traria de volta o sinal de baixa projetando de 15,72 a 14,51.</t>
  </si>
  <si>
    <t>RAIZ4 está em clara tendência de baixa pelas médias de 21 e 200 dias e segue em movimento de baixa. Abaixo dos 0,21 pode buscar suportes 0,17 ou 0,14. Teria sinal de repique altista fechando acima dos 0,23 mirando resistências em 0,31 ou 0,37. O IFR sobrevendido alerta para recuperações se superar 0,23</t>
  </si>
  <si>
    <t>RAPT4 está em tendência de baixa pelas médias de 21 e 200 dias, mas começa a dar sinais de repiques de alta. Acima dos 4,76 teria sinal de repique altista mirando resistências nos 5,24 ou 5,75. Já uma perda dos 4,62 traria de volta o sinal de baixa projetando de 4,4 a 4,14.</t>
  </si>
  <si>
    <t>Recrusul</t>
  </si>
  <si>
    <t>RCSL4 está em tendência de baixa pelas médias de 21 e 200 dias, mas começa a dar sinais de repiques de alta. Acima dos 0,64 teria sinal de repique altista mirando resistências nos 0,8 ou 1,01. Já uma perda dos 0,57 traria de volta o sinal de baixa projetando de 0,45 a 0,34.</t>
  </si>
  <si>
    <t>RDOR3 está em tendência de baixa pelas médias de 21 e 200 dias, mas começa a dar sinais de repiques de alta. Acima dos 33,75 teria sinal de repique altista mirando resistências nos 35,15 ou 36,92. Já uma perda dos 32,27 traria de volta o sinal de baixa projetando de 31,38 a 30,49.</t>
  </si>
  <si>
    <t>RIAA3 está em tendência de baixa pelas médias de 21 e 200 dias, mas começa a dar sinais de repiques de alta. Acima dos 6,77 teria sinal de repique altista mirando resistências nos 8,23 ou 9,28. Já uma perda dos 6,53 traria de volta o sinal de baixa projetando de 6 a 5,47. O IFR sobrevendido alerta para recuperações se superar 6,77</t>
  </si>
  <si>
    <t>RAIL3 apesar de estar em tendência de baixa no longo prazo pela média de 200 dias, no curto prazo está com sinal de recuperação favorecendo repiques de alta. Acima dos 13,75 pode seguir repique altista na direção resistências nos 14,69 ou 15,8. Caso perca os 13,43 teria sinal de baixa projetando de 12,89 a 12,33. O padrão de volume favorece a alta.</t>
  </si>
  <si>
    <t>SBSP3 está em tendência de baixa pelas médias de 21 e 200 dias, mas começa a dar sinais de repiques de alta. Acima dos 24,19 teria sinal de repique altista mirando resistências nos 29,67 ou 33,55. Já uma perda dos 23,39 traria de volta o sinal de baixa projetando de 21,44 a 19,5. O IFR sobrevendido alerta para recuperações se superar 24,19</t>
  </si>
  <si>
    <t>SAPR3</t>
  </si>
  <si>
    <t>SAPR3 está em clara tendência de baixa pelas médias de 21 e 200 dias e segue em movimento de baixa. Abaixo dos 6,62 pode buscar suportes 6,06 ou 5,51. Teria sinal de repique altista fechando acima dos 7,12 mirando resistências em 8,4 ou 9,5.</t>
  </si>
  <si>
    <t>SAPR4 está em clara tendência de baixa pelas médias de 21 e 200 dias e segue em movimento de baixa. Abaixo dos 6,17 pode buscar suportes 5,83 ou 5,49. Teria sinal de repique altista fechando acima dos 6,34 mirando resistências em 7,27 ou 7,94. O IFR sobrevendido alerta para recuperações se superar 6,34</t>
  </si>
  <si>
    <t>SAPR11 está em tendência de baixa pelas médias de 21 e 200 dias, mas começa a dar sinais de repiques de alta. Acima dos 32,45 teria sinal de repique altista mirando resistências nos 37,4 ou 41,27. Já uma perda dos 31,13 traria de volta o sinal de baixa projetando de 29,19 a 27,25.</t>
  </si>
  <si>
    <t>SANB3 está em tendência de baixa pela média de 200 dias, a parece ter completado movimento de repique de alta de curto prazo e pode estar retomando o movimento baixista. Abaixo dos 14,22 pode seguir em queda na direção dos suportes 12,36 ou 11,47. Teria sinal de repique altista fechando acima dos 14,76 mirando resistências em 15,24 ou 17,01.</t>
  </si>
  <si>
    <t>SANB4 está em tendência de baixa pela média de 200 dias, a parece ter completado movimento de repique de alta de curto prazo e pode estar retomando o movimento baixista. Abaixo dos 14,24 pode seguir em queda na direção dos suportes 12,85 ou 12,15. Teria sinal de repique altista fechando acima dos 15,11 mirando resistências em 16,5 ou 18,76.</t>
  </si>
  <si>
    <t>SANB11 está em tendência de baixa pela média de 200 dias, a parece ter completado movimento de repique de alta de curto prazo e pode estar retomando o movimento baixista. Abaixo dos 28,56 pode seguir em queda na direção dos suportes 25,18 ou 23,58. Teria sinal de repique altista fechando acima dos 29,56 mirando resistências em 30,33 ou 33,51.</t>
  </si>
  <si>
    <t>SMTO3 está em tendência de alta pelas médias de 21 e 200 dias e vai mantendo sinal de força altista. Acima dos 16,61 pode buscar projeções nos 18,37 ou 21,23. Teria sinal de realização na perda dos 15,8 mirando os 13,75 ou 12,86. O padrão de volume favorece a alta. O IFR sobrecomprado alerta realizações se perder 15,8.</t>
  </si>
  <si>
    <t>SHUL4 está em clara tendência de baixa pelas médias de 21 e 200 dias e segue em movimento de baixa. Abaixo dos 4,3 pode buscar suportes 4,17 ou 4,02. Teria sinal de repique altista fechando acima dos 4,45 mirando resistências em 4,63 ou 4,91.</t>
  </si>
  <si>
    <t>Seagate Technology Holdings Plc</t>
  </si>
  <si>
    <t>S1TX34</t>
  </si>
  <si>
    <t>S1TX34 apesar de estar em tendência de alta no longo prazo pela média de 200 dias, no curto prazo está em realização. Abaixo dos 4200 pode seguir em baixa no curto prazo mirando suportes em 3633 ou 3129,31. Teria sinal de retomada altista fechando acima dos 4800 mirando resistências em 5263,05 ou 6270,42.</t>
  </si>
  <si>
    <t>SEER3 está em clara tendência de baixa pelas médias de 21 e 200 dias e segue em movimento de baixa. Abaixo dos 10,54 pode buscar suportes 9,89 ou 9,25. Teria sinal de repique altista fechando acima dos 11,04 mirando resistências em 12,62 ou 13,9.</t>
  </si>
  <si>
    <t>Servicenow, Inc</t>
  </si>
  <si>
    <t>N1OW34</t>
  </si>
  <si>
    <t>N1OW34 está em tendência de alta pelas médias de 21 e 200 dias e vai mantendo sinal de força altista. Acima dos 13,45 pode buscar projeções nos 16 ou 20,13. Teria sinal de realização na perda dos 12,2 mirando os 9,32 ou 8,04. O padrão de volume favorece a alta.</t>
  </si>
  <si>
    <t>CSNA3 está em clara tendência de baixa pelas médias de 21 e 200 dias e segue em movimento de baixa. Abaixo dos 4,19 pode buscar suportes 3,67 ou 3,15. Teria sinal de repique altista fechando acima dos 4,68 mirando resistências em 5,87 ou 6,9.</t>
  </si>
  <si>
    <t>SIMH3 está em clara tendência de baixa pelas médias de 21 e 200 dias e segue em movimento de baixa. Abaixo dos 5,89 pode buscar suportes 5,2 ou 4,51. Teria sinal de repique altista fechando acima dos 6,23 mirando resistências em 8,12 ou 9,49. O IFR sobrevendido alerta para recuperações se superar 6,23</t>
  </si>
  <si>
    <t>SLCE3 apesar de estar em tendência de baixa no longo prazo pela média de 200 dias, no curto prazo está com sinal de recuperação favorecendo repiques de alta. Acima dos 14,36 pode seguir repique altista na direção resistências nos 15,2 ou 16,56. Caso perca os 13,85 teria sinal de baixa projetando de 13 a 12,57. O padrão de volume favorece a alta. O IFR sobrecomprado alerta realizações se perder 13,85.</t>
  </si>
  <si>
    <t>SMFT3 está em tendência de baixa pelas médias de 21 e 200 dias, mas começa a dar sinais de repiques de alta. Acima dos 17,03 teria sinal de repique altista mirando resistências nos 20,82 ou 23,48. Já uma perda dos 16,51 traria de volta o sinal de baixa projetando de 15,17 a 13,84. O IFR sobrevendido alerta para recuperações se superar 17,03</t>
  </si>
  <si>
    <t>SPCX34 está em tendência de baixa pela média de 200 dias, a parece ter completado movimento de repique de alta de curto prazo e pode estar retomando o movimento baixista. Abaixo dos 47,2 pode seguir em queda na direção dos suportes 35,49 ou 30,43. Teria sinal de repique altista fechando acima dos 51,86 mirando resistências em 61,97 ou 78,34.</t>
  </si>
  <si>
    <t>STOC34 está em tendência de baixa pelas médias de 21 e 200 dias, mas começa a dar sinais de repiques de alta. Acima dos 49,29 teria sinal de repique altista mirando resistências nos 58,46 ou 65,37. Já uma perda dos 47,27 traria de volta o sinal de baixa projetando de 43,81 a 40,35. O IFR sobrevendido alerta para recuperações se superar 49,29</t>
  </si>
  <si>
    <t>M2ST34 apesar de estar em tendência de baixa no longo prazo pela média de 200 dias, no curto prazo está com sinal de recuperação favorecendo repiques de alta. Acima dos 7,89 pode seguir repique altista na direção resistências nos 8,74 ou 10,13. Caso perca os 6,96 teria sinal de baixa projetando de 6,5 a 6,07. O padrão de volume favorece a alta.</t>
  </si>
  <si>
    <t>SUZB3 apesar de estar em tendência de baixa no longo prazo pela média de 200 dias, no curto prazo está com sinal de recuperação favorecendo repiques de alta. Acima dos 43,71 pode seguir repique altista na direção resistências nos 45,95 ou 49,58. Caso perca os 40,08 teria sinal de baixa projetando de 38,95 a 37,83. O padrão de volume favorece a alta.</t>
  </si>
  <si>
    <t>Syn Prop Tec</t>
  </si>
  <si>
    <t>SYNE3</t>
  </si>
  <si>
    <t>SYNE3 está em tendência de baixa pelas médias de 21 e 200 dias, mas começa a dar sinais de repiques de alta. Acima dos 3,65 teria sinal de repique altista mirando resistências nos 4,13 ou 4,63. Já uma perda dos 3,32 traria de volta o sinal de baixa projetando de 3,06 a 2,81.</t>
  </si>
  <si>
    <t>TAEE3 está em tendência de baixa pelas médias de 21 e 200 dias, mas começa a dar sinais de repiques de alta. Acima dos 12,32 teria sinal de repique altista mirando resistências nos 13,56 ou 14,44. Já uma perda dos 12,12 traria de volta o sinal de baixa projetando de 11,67 a 11,23. O IFR sobrevendido alerta para recuperações se superar 12,32</t>
  </si>
  <si>
    <t>TAEE4 está em tendência de baixa pelas médias de 21 e 200 dias, mas começa a dar sinais de repiques de alta. Acima dos 12,57 teria sinal de repique altista mirando resistências nos 13,81 ou 14,73. Já uma perda dos 12,31 traria de volta o sinal de baixa projetando de 11,84 a 11,38. O IFR sobrevendido alerta para recuperações se superar 12,57</t>
  </si>
  <si>
    <t>TAEE11 está em tendência de baixa pelas médias de 21 e 200 dias, mas começa a dar sinais de repiques de alta. Acima dos 37,39 teria sinal de repique altista mirando resistências nos 41,23 ou 44,03. Já uma perda dos 36,69 traria de volta o sinal de baixa projetando de 35,28 a 33,88.</t>
  </si>
  <si>
    <t>TSMC34 está em tendência de alta pelas médias de 21 e 200 dias, mas começa a dar sinal de possível realização. Abaixo dos 263,95 poderia realizar na direção dos suportes 239,99 ou 226,83. Caso supere os 271,07 retomaria sinal de alta com projeções nos 282,56 ou 308,86.</t>
  </si>
  <si>
    <t>TASA4 está em tendência de alta pelas médias de 21 e 200 dias e vai mantendo sinal de força altista. Acima dos 5,32 pode buscar projeções nos 5,82 ou 6,64. Teria sinal de realização na perda dos 5 mirando os 4,5 ou 4,24. O padrão de volume favorece a alta.</t>
  </si>
  <si>
    <t>TGMA3 está em tendência de alta pelas médias de 21 e 200 dias e vai mantendo sinal de força altista. Acima dos 34,91 pode buscar projeções nos 38,91 ou 45,39. Teria sinal de realização na perda dos 33,75 mirando os 28,43 ou 26,42. O padrão de volume favorece a alta. O IFR sobrecomprado alerta realizações se perder 33,75.</t>
  </si>
  <si>
    <t>VIVT3 está em tendência de baixa pelas médias de 21 e 200 dias, mas começa a dar sinais de repiques de alta. Acima dos 30,11 teria sinal de repique altista mirando resistências nos 36,5 ou 41,06. Já uma perda dos 29,11 traria de volta o sinal de baixa projetando de 26,82 a 24,54. O IFR sobrevendido alerta para recuperações se superar 30,11</t>
  </si>
  <si>
    <t>TEND3 está em tendência de alta pelas médias de 21 e 200 dias, mas começa a dar sinal de possível realização. Abaixo dos 31,62 poderia realizar na direção dos suportes 27,87 ou 25,76. Caso supere os 33,07 retomaria sinal de alta com projeções nos 34,68 ou 38,88.</t>
  </si>
  <si>
    <t>TSLA34 apesar de estar em tendência de baixa no longo prazo pela média de 200 dias, no curto prazo está com sinal de recuperação favorecendo repiques de alta. Acima dos 56,57 pode seguir repique altista na direção resistências nos 60,07 ou 67,94. Caso perca os 54,16 teria sinal de baixa projetando de 47,33 a 43,39.</t>
  </si>
  <si>
    <t>The Goldman Sachs Group, Inc</t>
  </si>
  <si>
    <t>GSGI34</t>
  </si>
  <si>
    <t>GSGI34 apesar de estar em tendência de alta no longo prazo pela média de 200 dias, no curto prazo está em realização. Abaixo dos 174,88 pode seguir em baixa no curto prazo mirando suportes em 166,51 ou 160,36. Teria sinal de retomada altista fechando acima dos 186,39 mirando resistências em 198,67 ou 218,55.</t>
  </si>
  <si>
    <t>TIMS3 está em tendência de baixa pelas médias de 21 e 200 dias, mas começa a dar sinais de repiques de alta. Acima dos 18,59 teria sinal de repique altista mirando resistências nos 22,7 ou 25,69. Já uma perda dos 17,85 traria de volta o sinal de baixa projetando de 16,35 a 14,85.</t>
  </si>
  <si>
    <t>TOTS3 apesar de estar em tendência de baixa no longo prazo pela média de 200 dias, no curto prazo está com sinal de recuperação favorecendo repiques de alta. Acima dos 32,88 pode seguir repique altista na direção resistências nos 36,66 ou 42,78. Caso perca os 31,39 teria sinal de baixa projetando de 26,76 a 24,86.</t>
  </si>
  <si>
    <t>TFCO4 está em clara tendência de baixa pelas médias de 21 e 200 dias e segue em movimento de baixa. Abaixo dos 12,85 pode buscar suportes 12,12 ou 11,39. Teria sinal de repique altista fechando acima dos 13,24 mirando resistências em 15,2 ou 16,65. O IFR sobrevendido alerta para recuperações se superar 13,24</t>
  </si>
  <si>
    <t>TRIS3 apesar de estar em tendência de baixa no longo prazo pela média de 200 dias, no curto prazo está com sinal de recuperação favorecendo repiques de alta. Acima dos 4,58 pode seguir repique altista na direção resistências nos 4,95 ou 5,55. Caso perca os 4,33 teria sinal de baixa projetando de 3,98 a 3,79. O padrão de volume favorece a alta.</t>
  </si>
  <si>
    <t>TUPY3 apesar de estar em tendência de alta no longo prazo pela média de 200 dias, no curto prazo está em realização. Abaixo dos 14,34 pode seguir em baixa no curto prazo mirando suportes em 13,53 ou 12,72. Teria sinal de retomada altista fechando acima dos 15,35 mirando resistências em 16,12 ou 17,72.</t>
  </si>
  <si>
    <t>UGPA3 está em tendência de alta pelas médias de 21 e 200 dias e vai mantendo sinal de força altista. Acima dos 34,31 pode buscar projeções nos 36,8 ou 40,84. Teria sinal de realização na perda dos 33,44 mirando os 30,27 ou 29,02. O padrão de volume favorece a alta.</t>
  </si>
  <si>
    <t>FIQE3 está em clara tendência de baixa pelas médias de 21 e 200 dias e segue em movimento de baixa. Abaixo dos 4,45 pode buscar suportes 4,08 ou 3,71. Teria sinal de repique altista fechando acima dos 4,59 mirando resistências em 5,64 ou 6,37. O IFR sobrevendido alerta para recuperações se superar 4,59</t>
  </si>
  <si>
    <t>UNIP6 está em tendência de baixa pelas médias de 21 e 200 dias, mas começa a dar sinais de repiques de alta. Acima dos 58,53 teria sinal de repique altista mirando resistências nos 64,79 ou 69,7. Já uma perda dos 56,84 traria de volta o sinal de baixa projetando de 54,38 a 51,92.</t>
  </si>
  <si>
    <t>USIM3 está em clara tendência de baixa pelas médias de 21 e 200 dias e segue em movimento de baixa. Abaixo dos 5,44 pode buscar suportes 4,7 ou 3,96. Teria sinal de repique altista fechando acima dos 5,71 mirando resistências em 7,82 ou 9,29. O IFR sobrevendido alerta para recuperações se superar 5,71</t>
  </si>
  <si>
    <t>USIM5 está em clara tendência de baixa pelas médias de 21 e 200 dias e segue em movimento de baixa. Abaixo dos 6,15 pode buscar suportes 5,33 ou 4,51. Teria sinal de repique altista fechando acima dos 6,46 mirando resistências em 8,8 ou 10,43. O IFR sobrevendido alerta para recuperações se superar 6,46</t>
  </si>
  <si>
    <t>VALE3 está em tendência de baixa pelas médias de 21 e 200 dias, mas começa a dar sinais de repiques de alta. Acima dos 74,96 teria sinal de repique altista mirando resistências nos 77,59 ou 81,86. Já uma perda dos 70,69 traria de volta o sinal de baixa projetando de 69,37 a 68,05.</t>
  </si>
  <si>
    <t>VLID3 está em tendência de baixa pelas médias de 21 e 200 dias, mas começa a dar sinais de repiques de alta. Acima dos 17,11 teria sinal de repique altista mirando resistências nos 18,74 ou 20,39. Já uma perda dos 16,06 traria de volta o sinal de baixa projetando de 15,23 a 14,4.</t>
  </si>
  <si>
    <t>VAMO3 está em clara tendência de baixa pelas médias de 21 e 200 dias e segue em movimento de baixa. Abaixo dos 2,68 pode buscar suportes 2,44 ou 2,2. Teria sinal de repique altista fechando acima dos 2,84 mirando resistências em 3,45 ou 3,92. O IFR sobrevendido alerta para recuperações se superar 2,84</t>
  </si>
  <si>
    <t>VBBR3 está em tendência de alta pelas médias de 21 e 200 dias e vai mantendo sinal de força altista. Acima dos 36,63 pode buscar projeções nos 39,04 ou 42,94. Teria sinal de realização na perda dos 34,26 mirando os 32,73 ou 31,52. O padrão de volume favorece a alta.</t>
  </si>
  <si>
    <t>VISA34 está em tendência de alta pelas médias de 21 e 200 dias e vai mantendo sinal de força altista. Acima dos 96,49 pode buscar projeções nos 101,45 ou 109,48. Teria sinal de realização na perda dos 94,02 mirando os 88,46 ou 85,97.</t>
  </si>
  <si>
    <t>VTRU3 apesar de estar em tendência de baixa no longo prazo pela média de 200 dias, no curto prazo está com sinal de recuperação favorecendo repiques de alta. Acima dos 13,41 pode seguir repique altista na direção resistências nos 14,39 ou 15,99. Caso perca os 12,83 teria sinal de baixa projetando de 11,81 a 11,31.</t>
  </si>
  <si>
    <t>VIVA3 está em tendência de baixa pelas médias de 21 e 200 dias, mas começa a dar sinais de repiques de alta. Acima dos 21,08 teria sinal de repique altista mirando resistências nos 23,37 ou 25,32. Já uma perda dos 20,2 traria de volta o sinal de baixa projetando de 19,22 a 18,24.</t>
  </si>
  <si>
    <t>VULC3 está em tendência de baixa pelas médias de 21 e 200 dias, mas começa a dar sinais de repiques de alta. Acima dos 13,83 teria sinal de repique altista mirando resistências nos 14,55 ou 15,4. Já uma perda dos 13,16 traria de volta o sinal de baixa projetando de 12,73 a 12,3.</t>
  </si>
  <si>
    <t>Walmart Inc</t>
  </si>
  <si>
    <t>WALM34</t>
  </si>
  <si>
    <t>WALM34 apesar de estar em tendência de baixa no longo prazo pela média de 200 dias, no curto prazo está com sinal de recuperação favorecendo repiques de alta. Acima dos 37,98 pode seguir repique altista na direção resistências nos 40,47 ou 44,5. Caso perca os 36,9 teria sinal de baixa projetando de 33,95 a 32,7. O padrão de volume favorece a alta.</t>
  </si>
  <si>
    <t>Walt Disney Co</t>
  </si>
  <si>
    <t>DISB34</t>
  </si>
  <si>
    <t>DISB34 está em tendência de alta pelas médias de 21 e 200 dias e vai mantendo sinal de força altista. Acima dos 37,3 pode buscar projeções nos 40,97 ou 46,92. Teria sinal de realização na perda dos 35,78 mirando os 31,35 ou 29,51.</t>
  </si>
  <si>
    <t>WEGE3 está em tendência de alta pelas médias de 21 e 200 dias e vai mantendo sinal de força altista. Acima dos 48,97 pode buscar projeções nos 49,96 ou 53,22. Teria sinal de realização na perda dos 48,2 mirando os 44,68 ou 43,04.</t>
  </si>
  <si>
    <t>W1DC34 apesar de estar em tendência de alta no longo prazo pela média de 200 dias, no curto prazo está em realização. Abaixo dos 2380 pode seguir em baixa no curto prazo mirando suportes em 2098,53 ou 1843,9. Teria sinal de retomada altista fechando acima dos 2604,46 mirando resistências em 2922,55 ou 3431,79.</t>
  </si>
  <si>
    <t>WIZC3 está em tendência de baixa pelas médias de 21 e 200 dias, mas começa a dar sinais de repiques de alta. Acima dos 7,6 teria sinal de repique altista mirando resistências nos 8,49 ou 9,18. Já uma perda dos 7,37 traria de volta o sinal de baixa projetando de 7,02 a 6,67.</t>
  </si>
  <si>
    <t>YDUQ3 está em tendência de baixa pelas médias de 21 e 200 dias, mas começa a dar sinais de repiques de alta. Acima dos 7,58 teria sinal de repique altista mirando resistências nos 8,53 ou 9,46. Já uma perda dos 7,02 traria de volta o sinal de baixa projetando de 6,55 a 6,08.</t>
  </si>
  <si>
    <t>DOLA11 está em tendência de alta pelas médias de 21 e 200 dias, mas começa a dar sinal de possível realização. Abaixo dos 10,21 poderia realizar na direção dos suportes 9,93 ou 9,73. Caso supere os 10,29 retomaria sinal de alta com projeções nos 10,57 ou 10,96.</t>
  </si>
  <si>
    <t>BB Etf Ibov</t>
  </si>
  <si>
    <t>BBOV11</t>
  </si>
  <si>
    <t>BBOV11 está em tendência de baixa pelas médias de 21 e 200 dias, mas começa a dar sinais de repiques de alta. Acima dos 89,42 teria sinal de repique altista mirando resistências nos 94,68 ou 99,57. Já uma perda dos 88,12 traria de volta o sinal de baixa projetando de 86,76 a 84,31.</t>
  </si>
  <si>
    <t>AUVP11 está em tendência de baixa pelas médias de 21 e 200 dias, mas começa a dar sinais de repiques de alta. Acima dos 117,94 teria sinal de repique altista mirando resistências nos 126,54 ou 134,1. Já uma perda dos 114,3 traria de volta o sinal de baixa projetando de 110,51 a 106,73.</t>
  </si>
  <si>
    <t>BOVB11 está em tendência de baixa pelas médias de 21 e 200 dias, mas começa a dar sinais de repiques de alta. Acima dos 174,66 teria sinal de repique altista mirando resistências nos 184,99 ou 194,9. Já uma perda dos 171,77 traria de volta o sinal de baixa projetando de 168,95 a 163,99.</t>
  </si>
  <si>
    <t>COIN11 apesar de estar em tendência de baixa no longo prazo pela média de 200 dias, no curto prazo está com sinal de recuperação favorecendo repiques de alta. Acima dos 40,5 pode seguir repique altista na direção resistências nos 42,89 ou 46,76. Caso perca os 38,5 teria sinal de baixa projetando de 36,63 a 35,43. O padrão de volume favorece a alta. O IFR sobrecomprado alerta realizações se perder 38,5.</t>
  </si>
  <si>
    <t>SPYI11 está em tendência de alta pelas médias de 21 e 200 dias, mas começa a dar sinal de possível realização. Abaixo dos 109,17 poderia realizar na direção dos suportes 103,09 ou 100,5. Caso supere os 109,72 retomaria sinal de alta com projeções nos 111,44 ou 116,6.</t>
  </si>
  <si>
    <t>QQQI11 está em tendência de alta pelas médias de 21 e 200 dias, mas começa a dar sinal de possível realização. Abaixo dos 95,74 poderia realizar na direção dos suportes 88,33 ou 85,05. Caso supere os 97,8 retomaria sinal de alta com projeções nos 98,93 ou 105,48.</t>
  </si>
  <si>
    <t>BCPX39 está em tendência de alta pelas médias de 21 e 200 dias e vai mantendo sinal de força altista. Acima dos 46,6 pode buscar projeções nos 51,64 ou 59,81. Teria sinal de realização na perda dos 44,99 mirando os 38,43 ou 35,9. O padrão de volume favorece a alta.</t>
  </si>
  <si>
    <t>BSIL39 está em tendência de alta pelas médias de 21 e 200 dias e vai mantendo sinal de força altista. Acima dos 49,71 pode buscar projeções nos 57,86 ou 71,06. Teria sinal de realização na perda dos 47,41 mirando os 36,51 ou 32,43. O padrão de volume favorece a alta. O IFR sobrecomprado alerta realizações se perder 47,41.</t>
  </si>
  <si>
    <t>BITH11 apesar de estar em tendência de baixa no longo prazo pela média de 200 dias, no curto prazo está com sinal de recuperação favorecendo repiques de alta. Acima dos 80,1 pode seguir repique altista na direção resistências nos 85,67 ou 94,69. Caso perca os 75,08 teria sinal de baixa projetando de 71,08 a 68,29. O padrão de volume favorece a alta. O IFR sobrecomprado alerta realizações se perder 75,08.</t>
  </si>
  <si>
    <t>ETHE11 apesar de estar em tendência de baixa no longo prazo pela média de 200 dias, no curto prazo está com sinal de recuperação favorecendo repiques de alta. Acima dos 31,56 pode seguir repique altista na direção resistências nos 34,46 ou 39,16. Caso perca os 28,7 teria sinal de baixa projetando de 26,86 a 25,4. O padrão de volume favorece a alta. O IFR sobrecomprado alerta realizações se perder 28,7.</t>
  </si>
  <si>
    <t>HASH11 apesar de estar em tendência de baixa no longo prazo pela média de 200 dias, no curto prazo está com sinal de recuperação favorecendo repiques de alta. Acima dos 46,16 pode seguir repique altista na direção resistências nos 49,34 ou 54,5. Caso perca os 43,19 teria sinal de baixa projetando de 41 a 39,4. O padrão de volume favorece a alta. O IFR sobrecomprado alerta realizações se perder 43,19.</t>
  </si>
  <si>
    <t>CHIP11 está em tendência de alta pelas médias de 21 e 200 dias, mas começa a dar sinal de possível realização. Abaixo dos 35,31 poderia realizar na direção dos suportes 31,71 ou 29,66. Caso supere os 36,85 retomaria sinal de alta com projeções nos 38,33 ou 42,42.</t>
  </si>
  <si>
    <t>WRLD11 está em tendência de alta pelas médias de 21 e 200 dias, mas começa a dar sinal de possível realização. Abaixo dos 150,03 poderia realizar na direção dos suportes 140,64 ou 136,5. Caso supere os 150,97 retomaria sinal de alta com projeções nos 154,02 ou 162,28.</t>
  </si>
  <si>
    <t>UTLL11 está em tendência de baixa pelas médias de 21 e 200 dias, mas começa a dar sinais de repiques de alta. Acima dos 113,66 teria sinal de repique altista mirando resistências nos 125,86 ou 135,92. Já uma perda dos 109,58 traria de volta o sinal de baixa projetando de 104,54 a 99,51. O IFR sobrevendido alerta para recuperações se superar 113,66</t>
  </si>
  <si>
    <t>VWRA11 está em tendência de alta pelas médias de 21 e 200 dias, mas começa a dar sinal de possível realização. Abaixo dos 114,56 poderia realizar na direção dos suportes 107,81 ou 104,68. Caso supere os 116,42 retomaria sinal de alta com projeções nos 117,91 ou 124,15.</t>
  </si>
  <si>
    <t>iShares 7-10 Year Treasury</t>
  </si>
  <si>
    <t>BIYT39</t>
  </si>
  <si>
    <t>BIYT39 está em tendência de baixa pela média de 200 dias, a parece ter completado movimento de repique de alta de curto prazo e pode estar retomando o movimento baixista. Abaixo dos 48,22 pode seguir em queda na direção dos suportes 46,93 ou 46,2. Teria sinal de repique altista fechando acima dos 48,34 mirando resistências em 49,29 ou 50,74.</t>
  </si>
  <si>
    <t>BOVA11 está em tendência de baixa pelas médias de 21 e 200 dias, mas começa a dar sinais de repiques de alta. Acima dos 167,59 teria sinal de repique altista mirando resistências nos 177,75 ou 187,44. Já uma perda dos 164,68 traria de volta o sinal de baixa projetando de 162,07 a 157,22.</t>
  </si>
  <si>
    <t>Ishares Eqwe</t>
  </si>
  <si>
    <t>EWBZ11</t>
  </si>
  <si>
    <t>EWBZ11 está em tendência de baixa pelas médias de 21 e 200 dias, mas começa a dar sinais de repiques de alta. Acima dos 120,49 teria sinal de repique altista mirando resistências nos 129,51 ou 136,91. Já uma perda dos 119,49 traria de volta o sinal de baixa projetando de 117,53 a 113,82.</t>
  </si>
  <si>
    <t>BRAX11 está em tendência de baixa pelas médias de 21 e 200 dias, mas começa a dar sinais de repiques de alta. Acima dos 142,68 teria sinal de repique altista mirando resistências nos 153 ou 162,22. Já uma perda dos 138,07 traria de volta o sinal de baixa projetando de 133,45 a 128,84.</t>
  </si>
  <si>
    <t>IVVB11 está em tendência de alta pelas médias de 21 e 200 dias, mas começa a dar sinal de possível realização. Abaixo dos 449,13 poderia realizar na direção dos suportes 421,34 ou 408,93. Caso supere os 452,37 retomaria sinal de alta com projeções nos 461,49 ou 486,3.</t>
  </si>
  <si>
    <t>iShares Semiconductor ETF</t>
  </si>
  <si>
    <t>BSOX39</t>
  </si>
  <si>
    <t>BSOX39 apesar de estar em tendência de alta no longo prazo pela média de 200 dias, no curto prazo está em realização. Abaixo dos 66,8 pode seguir em baixa no curto prazo mirando suportes em 58,9 ou 54,38. Teria sinal de retomada altista fechando acima dos 69,97 mirando resistências em 73,52 ou 82,55.</t>
  </si>
  <si>
    <t>BSLV39 apesar de estar em tendência de baixa no longo prazo pela média de 200 dias, no curto prazo está com sinal de recuperação favorecendo repiques de alta. Acima dos 103,88 pode seguir repique altista na direção resistências nos 114,71 ou 132,24. Caso perca os 100,5 teria sinal de baixa projetando de 86,35 a 80,93. O padrão de volume favorece a alta.</t>
  </si>
  <si>
    <t>SMAL11 está em tendência de baixa pelas médias de 21 e 200 dias, mas começa a dar sinais de repiques de alta. Acima dos 101,85 teria sinal de repique altista mirando resistências nos 110,2 ou 117,45. Já uma perda dos 98,46 traria de volta o sinal de baixa projetando de 94,83 a 91,2.</t>
  </si>
  <si>
    <t>It Now Gold</t>
  </si>
  <si>
    <t>GLDI11</t>
  </si>
  <si>
    <t>GLDI11 apesar de estar em tendência de baixa no longo prazo pela média de 200 dias, no curto prazo está com sinal de recuperação favorecendo repiques de alta. Acima dos 59,01 pode seguir repique altista na direção resistências nos 63,24 ou 70,09. Caso perca os 57,18 teria sinal de baixa projetando de 52,16 a 50,04. O padrão de volume favorece a alta.</t>
  </si>
  <si>
    <t>BOVV11 está em tendência de baixa pelas médias de 21 e 200 dias, mas começa a dar sinais de repiques de alta. Acima dos 175,9 teria sinal de repique altista mirando resistências nos 186,27 ou 196,25. Já uma perda dos 172,96 traria de volta o sinal de baixa projetando de 170,12 a 165,12.</t>
  </si>
  <si>
    <t>DIVO11 está em tendência de baixa pelas médias de 21 e 200 dias, mas começa a dar sinais de repiques de alta. Acima dos 121,66 teria sinal de repique altista mirando resistências nos 131,44 ou 139,57. Já uma perda dos 118,28 traria de volta o sinal de baixa projetando de 114,21 a 110,14.</t>
  </si>
  <si>
    <t>SPXR11 está em tendência de alta pelas médias de 21 e 200 dias e vai mantendo sinal de força altista. Acima dos 75,68 pode buscar projeções nos 77,2 ou 80,93. Teria sinal de realização na perda dos 75,26 mirando os 71,16 ou 69,29. O padrão de volume favorece a alta.</t>
  </si>
  <si>
    <t>SPXI11 está em tendência de alta pelas médias de 21 e 200 dias, mas começa a dar sinal de possível realização. Abaixo dos 54,68 poderia realizar na direção dos suportes 51,2 ou 49,69. Caso supere os 55,04 retomaria sinal de alta com projeções nos 56,08 ou 59,09.</t>
  </si>
  <si>
    <t>TECK11 está em tendência de alta pelas médias de 21 e 200 dias e vai mantendo sinal de força altista. Acima dos 123,68 pode buscar projeções nos 127,83 ou 139,48. Teria sinal de realização na perda dos 121,57 mirando os 108,97 ou 103,14. O padrão de volume favorece a alta.</t>
  </si>
  <si>
    <t>Nu Rend Ibov</t>
  </si>
  <si>
    <t>NDIV11</t>
  </si>
  <si>
    <t>NDIV11 está em tendência de baixa pelas médias de 21 e 200 dias, mas começa a dar sinais de repiques de alta. Acima dos 118,53 teria sinal de repique altista mirando resistências nos 128,47 ou 136,57. Já uma perda dos 115,35 traria de volta o sinal de baixa projetando de 111,29 a 107,24. O IFR sobrevendido alerta para recuperações se superar 118,53</t>
  </si>
  <si>
    <t>Nuibovhighbt</t>
  </si>
  <si>
    <t>HIGH11</t>
  </si>
  <si>
    <t>HIGH11 está em tendência de baixa pelas médias de 21 e 200 dias, mas começa a dar sinais de repiques de alta. Acima dos 74,16 teria sinal de repique altista mirando resistências nos 83,76 ou 91,43. Já uma perda dos 71,34 traria de volta o sinal de baixa projetando de 67,5 a 63,66. O IFR sobrevendido alerta para recuperações se superar 74,16</t>
  </si>
  <si>
    <t>IBOB11 está em tendência de baixa pelas médias de 21 e 200 dias, mas começa a dar sinais de repiques de alta. Acima dos 140,49 teria sinal de repique altista mirando resistências nos 148,47 ou 156,08. Já uma perda dos 136,15 traria de volta o sinal de baixa projetando de 132,34 a 128,53.</t>
  </si>
  <si>
    <t>QBTC11 apesar de estar em tendência de baixa no longo prazo pela média de 200 dias, no curto prazo está com sinal de recuperação favorecendo repiques de alta. Acima dos 21,57 pode seguir repique altista na direção resistências nos 23,06 ou 25,48. Caso perca os 20,14 teria sinal de baixa projetando de 19,15 a 18,4. O padrão de volume favorece a alta. O IFR sobrecomprado alerta realizações se perder 20,14.</t>
  </si>
  <si>
    <t>ACWI11 está em tendência de alta pelas médias de 21 e 200 dias, mas começa a dar sinal de possível realização. Abaixo dos 17,47 poderia realizar na direção dos suportes 16,43 ou 15,96. Caso supere os 17,65 retomaria sinal de alta com projeções nos 17,94 ou 18,87.</t>
  </si>
  <si>
    <t>BOVX11 está em tendência de baixa pelas médias de 21 e 200 dias, mas começa a dar sinais de repiques de alta. Acima dos 17,5 teria sinal de repique altista mirando resistências nos 18,55 ou 19,55. Já uma perda dos 17,2 traria de volta o sinal de baixa projetando de 16,92 a 16,41.</t>
  </si>
  <si>
    <t>NASD11 está em tendência de alta pelas médias de 21 e 200 dias, mas começa a dar sinal de possível realização. Abaixo dos 21,11 poderia realizar na direção dos suportes 19,4 ou 18,59. Caso supere os 21,39 retomaria sinal de alta com projeções nos 21,99 ou 23,59.</t>
  </si>
  <si>
    <t>GOLD11 está em tendência de alta pelas médias de 21 e 200 dias e vai mantendo sinal de força altista. Acima dos 24,3 pode buscar projeções nos 26,22 ou 29,33. Teria sinal de realização na perda dos 23,65 mirando os 21,19 ou 20,22. O padrão de volume favorece a alta. O IFR sobrecomprado alerta realizações se perder 23,65.</t>
  </si>
  <si>
    <t>GOLX11 apesar de estar em tendência de baixa no longo prazo pela média de 200 dias, no curto prazo está com sinal de recuperação favorecendo repiques de alta. Acima dos 53,55 pode seguir repique altista na direção resistências nos 57,59 ou 64,14. Caso perca os 52,62 teria sinal de baixa projetando de 47 a 44,97. O IFR sobrecomprado alerta realizações se perder 52,62.</t>
  </si>
  <si>
    <t>UTEC11 está em tendência de alta pelas médias de 21 e 200 dias, mas começa a dar sinal de possível realização. Abaixo dos 28,99 poderia realizar na direção dos suportes 26,08 ou 24,68. Caso supere os 29,7 retomaria sinal de alta com projeções nos 30,59 ou 33,37.</t>
  </si>
  <si>
    <t>Vaneck Gold Miners ETF</t>
  </si>
  <si>
    <t>GDXB39</t>
  </si>
  <si>
    <t>GDXB39 está em tendência de alta pelas médias de 21 e 200 dias e vai mantendo sinal de força altista. Acima dos 167,15 pode buscar projeções nos 193,82 ou 236,99. Teria sinal de realização na perda dos 132,01 mirando os 123,98 ou 110,64. O IFR sobrecomprado alerta realizações se perder 132,01.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</si>
</sst>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W12" sqref="W1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81</v>
      </c>
      <c r="X3" s="50">
        <f>X7-X10</f>
        <v>155</v>
      </c>
      <c r="Y3" s="51">
        <f>W3/(X3+W3)</f>
        <v>0.34322033898305082</v>
      </c>
      <c r="Z3" s="35" t="s">
        <v>11</v>
      </c>
    </row>
    <row r="4" spans="2:28" ht="15" customHeight="1" x14ac:dyDescent="0.25">
      <c r="B4" s="3"/>
      <c r="C4" s="26"/>
      <c r="D4" s="27"/>
      <c r="E4" s="27"/>
      <c r="F4" s="27"/>
      <c r="G4" s="27"/>
      <c r="H4" s="27"/>
      <c r="I4" s="27"/>
      <c r="J4" s="27"/>
      <c r="K4" s="27"/>
      <c r="L4" s="27"/>
      <c r="M4" s="27"/>
      <c r="N4" s="27"/>
      <c r="O4" s="28"/>
      <c r="P4" s="53"/>
      <c r="Q4" s="27"/>
      <c r="R4" s="29"/>
      <c r="S4" s="20"/>
      <c r="Y4" s="52">
        <f>U10</f>
        <v>0.72727272727272729</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113</v>
      </c>
      <c r="X7" s="33">
        <f>COUNTIF($Q$17:$Q$352,"Baixa")</f>
        <v>167</v>
      </c>
      <c r="Y7" s="33"/>
      <c r="Z7" s="33">
        <f>W7+X7</f>
        <v>280</v>
      </c>
    </row>
    <row r="8" spans="2:28" ht="15" customHeight="1" x14ac:dyDescent="0.25">
      <c r="B8" s="3"/>
      <c r="C8" s="26"/>
      <c r="D8" s="27"/>
      <c r="E8" s="27"/>
      <c r="F8" s="27"/>
      <c r="G8" s="27"/>
      <c r="H8" s="27"/>
      <c r="I8" s="27"/>
      <c r="J8" s="27"/>
      <c r="K8" s="27"/>
      <c r="L8" s="27"/>
      <c r="M8" s="27"/>
      <c r="N8" s="27"/>
      <c r="O8" s="28"/>
      <c r="P8" s="53"/>
      <c r="Q8" s="27"/>
      <c r="R8" s="29"/>
      <c r="S8" s="20"/>
      <c r="W8" s="34">
        <f>W7/Z7</f>
        <v>0.40357142857142858</v>
      </c>
      <c r="X8" s="34">
        <f>X7/Z7</f>
        <v>0.59642857142857142</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44</v>
      </c>
      <c r="V9" s="49" t="s">
        <v>14</v>
      </c>
      <c r="W9" s="45">
        <f>SUMIF(D17:D352,"=*34*",E17:E352)/U9</f>
        <v>6.3863636363636367</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0.72727272727272729</v>
      </c>
      <c r="V10" s="44" t="s">
        <v>9</v>
      </c>
      <c r="W10" s="47">
        <f>COUNTIFS(D17:D352,"=*34*",Q17:Q352,"Alta")</f>
        <v>32</v>
      </c>
      <c r="X10" s="48">
        <f>U9-W10</f>
        <v>12</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46254</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apesar de estar em tendência de baixa no longo prazo pela média de 200 dias, no curto prazo está com sinal de recuperação favorecendo repiques de alta. Acima dos 18,01 pode seguir repique altista na direção resistências nos 20,03 ou 23,31. Caso perca os 16,09 teria sinal de baixa projetando de 14,73 a 13,71. O padrão de volume favorece a alta.</v>
      </c>
    </row>
    <row r="17" spans="2:260" s="12" customFormat="1" ht="65.099999999999994" customHeight="1" x14ac:dyDescent="0.25">
      <c r="B17" s="3"/>
      <c r="C17" s="9" t="s">
        <v>24</v>
      </c>
      <c r="D17" s="16" t="s">
        <v>25</v>
      </c>
      <c r="E17" s="16">
        <v>2</v>
      </c>
      <c r="F17" s="15">
        <v>10.5</v>
      </c>
      <c r="G17" s="15">
        <v>8.07</v>
      </c>
      <c r="H17" s="15">
        <v>5.65</v>
      </c>
      <c r="I17" s="14"/>
      <c r="J17" s="15">
        <v>10.85</v>
      </c>
      <c r="K17" s="15">
        <v>15.69</v>
      </c>
      <c r="L17" s="15">
        <v>23.53</v>
      </c>
      <c r="M17" s="54"/>
      <c r="N17" s="15">
        <v>33.395379206999998</v>
      </c>
      <c r="O17" s="15">
        <v>32.25232287</v>
      </c>
      <c r="P17" s="15" t="s">
        <v>26</v>
      </c>
      <c r="Q17" s="16" t="s">
        <v>26</v>
      </c>
      <c r="R17" s="37" t="s">
        <v>526</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0</v>
      </c>
      <c r="F18" s="14">
        <v>22.11</v>
      </c>
      <c r="G18" s="14">
        <v>20.87</v>
      </c>
      <c r="H18" s="14">
        <v>19.63</v>
      </c>
      <c r="I18" s="14"/>
      <c r="J18" s="14">
        <v>22.57</v>
      </c>
      <c r="K18" s="14">
        <v>25.04</v>
      </c>
      <c r="L18" s="14">
        <v>29.04</v>
      </c>
      <c r="M18" s="54"/>
      <c r="N18" s="14">
        <v>21.203681167999999</v>
      </c>
      <c r="O18" s="31">
        <v>9.9645056956000015</v>
      </c>
      <c r="P18" s="31" t="s">
        <v>26</v>
      </c>
      <c r="Q18" s="17" t="s">
        <v>26</v>
      </c>
      <c r="R18" s="38" t="s">
        <v>527</v>
      </c>
      <c r="S18" s="10"/>
      <c r="T18" s="11"/>
      <c r="U18" s="11"/>
      <c r="V18" s="11"/>
      <c r="W18" s="36">
        <f>SUM(E17:E352)/X18</f>
        <v>4.25</v>
      </c>
      <c r="X18" s="11">
        <f>COUNT(E17:E352)</f>
        <v>284</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464</v>
      </c>
      <c r="D19" s="16" t="s">
        <v>30</v>
      </c>
      <c r="E19" s="16">
        <v>3</v>
      </c>
      <c r="F19" s="15">
        <v>299</v>
      </c>
      <c r="G19" s="15">
        <v>231.94</v>
      </c>
      <c r="H19" s="15">
        <v>164.89</v>
      </c>
      <c r="I19" s="14"/>
      <c r="J19" s="15">
        <v>317.33999999999997</v>
      </c>
      <c r="K19" s="15">
        <v>451.44</v>
      </c>
      <c r="L19" s="15">
        <v>668.44</v>
      </c>
      <c r="M19" s="54"/>
      <c r="N19" s="15">
        <v>42.293359959999997</v>
      </c>
      <c r="O19" s="15">
        <v>27.652996125000001</v>
      </c>
      <c r="P19" s="15" t="s">
        <v>29</v>
      </c>
      <c r="Q19" s="16" t="s">
        <v>26</v>
      </c>
      <c r="R19" s="37" t="s">
        <v>528</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7</v>
      </c>
      <c r="F20" s="14">
        <v>23.4</v>
      </c>
      <c r="G20" s="14">
        <v>20.6</v>
      </c>
      <c r="H20" s="14">
        <v>17.8</v>
      </c>
      <c r="I20" s="14"/>
      <c r="J20" s="14">
        <v>26.05</v>
      </c>
      <c r="K20" s="14">
        <v>31.64</v>
      </c>
      <c r="L20" s="14">
        <v>40.700000000000003</v>
      </c>
      <c r="M20" s="54"/>
      <c r="N20" s="14">
        <v>66.252970931999997</v>
      </c>
      <c r="O20" s="31">
        <v>6.6244941126000008</v>
      </c>
      <c r="P20" s="31" t="s">
        <v>26</v>
      </c>
      <c r="Q20" s="17" t="s">
        <v>29</v>
      </c>
      <c r="R20" s="38" t="s">
        <v>529</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489</v>
      </c>
      <c r="D21" s="16" t="s">
        <v>490</v>
      </c>
      <c r="E21" s="16">
        <v>4</v>
      </c>
      <c r="F21" s="15">
        <v>5.0599999999999996</v>
      </c>
      <c r="G21" s="15">
        <v>4.29</v>
      </c>
      <c r="H21" s="15">
        <v>3.52</v>
      </c>
      <c r="I21" s="14"/>
      <c r="J21" s="15">
        <v>6.9</v>
      </c>
      <c r="K21" s="15">
        <v>8.43</v>
      </c>
      <c r="L21" s="15">
        <v>10.91</v>
      </c>
      <c r="M21" s="54"/>
      <c r="N21" s="15">
        <v>61.197589495999999</v>
      </c>
      <c r="O21" s="15">
        <v>1.7261676522</v>
      </c>
      <c r="P21" s="15" t="s">
        <v>26</v>
      </c>
      <c r="Q21" s="16" t="s">
        <v>29</v>
      </c>
      <c r="R21" s="37" t="s">
        <v>530</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3</v>
      </c>
      <c r="F22" s="14">
        <v>25.3</v>
      </c>
      <c r="G22" s="14">
        <v>22.95</v>
      </c>
      <c r="H22" s="14">
        <v>20.6</v>
      </c>
      <c r="I22" s="14"/>
      <c r="J22" s="14">
        <v>26.02</v>
      </c>
      <c r="K22" s="14">
        <v>30.71</v>
      </c>
      <c r="L22" s="14">
        <v>38.299999999999997</v>
      </c>
      <c r="M22" s="54"/>
      <c r="N22" s="14">
        <v>36.055283029999998</v>
      </c>
      <c r="O22" s="31">
        <v>103.69563382</v>
      </c>
      <c r="P22" s="31" t="s">
        <v>26</v>
      </c>
      <c r="Q22" s="17" t="s">
        <v>26</v>
      </c>
      <c r="R22" s="38" t="s">
        <v>531</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9</v>
      </c>
      <c r="F23" s="15">
        <v>12.34</v>
      </c>
      <c r="G23" s="15">
        <v>11.34</v>
      </c>
      <c r="H23" s="15">
        <v>10.34</v>
      </c>
      <c r="I23" s="14"/>
      <c r="J23" s="15">
        <v>14.03</v>
      </c>
      <c r="K23" s="15">
        <v>16.02</v>
      </c>
      <c r="L23" s="15">
        <v>19.25</v>
      </c>
      <c r="M23" s="54"/>
      <c r="N23" s="15">
        <v>56.337356813</v>
      </c>
      <c r="O23" s="15">
        <v>20.742844303999998</v>
      </c>
      <c r="P23" s="15" t="s">
        <v>29</v>
      </c>
      <c r="Q23" s="16" t="s">
        <v>29</v>
      </c>
      <c r="R23" s="37" t="s">
        <v>532</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7</v>
      </c>
      <c r="F24" s="14">
        <v>146.57</v>
      </c>
      <c r="G24" s="14">
        <v>135.08000000000001</v>
      </c>
      <c r="H24" s="14">
        <v>123.59</v>
      </c>
      <c r="I24" s="14"/>
      <c r="J24" s="14">
        <v>170.57</v>
      </c>
      <c r="K24" s="14">
        <v>193.54</v>
      </c>
      <c r="L24" s="14">
        <v>230.72</v>
      </c>
      <c r="M24" s="54"/>
      <c r="N24" s="14">
        <v>48.232057947999998</v>
      </c>
      <c r="O24" s="31">
        <v>45.638773635999996</v>
      </c>
      <c r="P24" s="31" t="s">
        <v>29</v>
      </c>
      <c r="Q24" s="17" t="s">
        <v>29</v>
      </c>
      <c r="R24" s="38" t="s">
        <v>533</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3</v>
      </c>
      <c r="F25" s="15">
        <v>31.02</v>
      </c>
      <c r="G25" s="15">
        <v>29.22</v>
      </c>
      <c r="H25" s="15">
        <v>27.43</v>
      </c>
      <c r="I25" s="14"/>
      <c r="J25" s="15">
        <v>31.5</v>
      </c>
      <c r="K25" s="15">
        <v>35.08</v>
      </c>
      <c r="L25" s="15">
        <v>40.880000000000003</v>
      </c>
      <c r="M25" s="54"/>
      <c r="N25" s="15">
        <v>44.244977024000001</v>
      </c>
      <c r="O25" s="15">
        <v>30.237153696</v>
      </c>
      <c r="P25" s="15" t="s">
        <v>26</v>
      </c>
      <c r="Q25" s="16" t="s">
        <v>26</v>
      </c>
      <c r="R25" s="37" t="s">
        <v>534</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9</v>
      </c>
      <c r="F26" s="14">
        <v>66.819999999999993</v>
      </c>
      <c r="G26" s="14">
        <v>62.23</v>
      </c>
      <c r="H26" s="14">
        <v>57.64</v>
      </c>
      <c r="I26" s="14"/>
      <c r="J26" s="14">
        <v>72.849999999999994</v>
      </c>
      <c r="K26" s="14">
        <v>82.02</v>
      </c>
      <c r="L26" s="14">
        <v>96.86</v>
      </c>
      <c r="M26" s="54"/>
      <c r="N26" s="14">
        <v>57.174461395999998</v>
      </c>
      <c r="O26" s="31">
        <v>58.735899055000004</v>
      </c>
      <c r="P26" s="31" t="s">
        <v>29</v>
      </c>
      <c r="Q26" s="17" t="s">
        <v>29</v>
      </c>
      <c r="R26" s="38" t="s">
        <v>535</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2</v>
      </c>
      <c r="F27" s="15">
        <v>14.68</v>
      </c>
      <c r="G27" s="15">
        <v>13.84</v>
      </c>
      <c r="H27" s="15">
        <v>13</v>
      </c>
      <c r="I27" s="14"/>
      <c r="J27" s="15">
        <v>15.09</v>
      </c>
      <c r="K27" s="15">
        <v>16.760000000000002</v>
      </c>
      <c r="L27" s="15">
        <v>19.47</v>
      </c>
      <c r="M27" s="54"/>
      <c r="N27" s="15">
        <v>28.586325485</v>
      </c>
      <c r="O27" s="15">
        <v>463.01056261000002</v>
      </c>
      <c r="P27" s="15" t="s">
        <v>26</v>
      </c>
      <c r="Q27" s="16" t="s">
        <v>26</v>
      </c>
      <c r="R27" s="37" t="s">
        <v>536</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3</v>
      </c>
      <c r="F28" s="14">
        <v>3.98</v>
      </c>
      <c r="G28" s="14">
        <v>2.58</v>
      </c>
      <c r="H28" s="14">
        <v>1.18</v>
      </c>
      <c r="I28" s="14"/>
      <c r="J28" s="14">
        <v>4.22</v>
      </c>
      <c r="K28" s="14">
        <v>7.01</v>
      </c>
      <c r="L28" s="14">
        <v>11.53</v>
      </c>
      <c r="M28" s="54"/>
      <c r="N28" s="14">
        <v>48.713341931000002</v>
      </c>
      <c r="O28" s="31">
        <v>5.3691804347999996</v>
      </c>
      <c r="P28" s="31" t="s">
        <v>26</v>
      </c>
      <c r="Q28" s="17" t="s">
        <v>26</v>
      </c>
      <c r="R28" s="38" t="s">
        <v>537</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5</v>
      </c>
      <c r="F29" s="15">
        <v>2.15</v>
      </c>
      <c r="G29" s="15">
        <v>1.31</v>
      </c>
      <c r="H29" s="15">
        <v>0.48</v>
      </c>
      <c r="I29" s="14"/>
      <c r="J29" s="15">
        <v>4.6100000000000003</v>
      </c>
      <c r="K29" s="15">
        <v>6.27</v>
      </c>
      <c r="L29" s="15">
        <v>8.9600000000000009</v>
      </c>
      <c r="M29" s="54"/>
      <c r="N29" s="15">
        <v>51.901169854999999</v>
      </c>
      <c r="O29" s="15">
        <v>22.923910261</v>
      </c>
      <c r="P29" s="15" t="s">
        <v>26</v>
      </c>
      <c r="Q29" s="16" t="s">
        <v>29</v>
      </c>
      <c r="R29" s="37" t="s">
        <v>538</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9</v>
      </c>
      <c r="F30" s="14">
        <v>79.88</v>
      </c>
      <c r="G30" s="14">
        <v>72.83</v>
      </c>
      <c r="H30" s="14">
        <v>65.790000000000006</v>
      </c>
      <c r="I30" s="14"/>
      <c r="J30" s="14">
        <v>87.99</v>
      </c>
      <c r="K30" s="14">
        <v>102.07</v>
      </c>
      <c r="L30" s="14">
        <v>124.87</v>
      </c>
      <c r="M30" s="54"/>
      <c r="N30" s="14">
        <v>61.067587281999998</v>
      </c>
      <c r="O30" s="31">
        <v>28.805579646999998</v>
      </c>
      <c r="P30" s="31" t="s">
        <v>29</v>
      </c>
      <c r="Q30" s="17" t="s">
        <v>29</v>
      </c>
      <c r="R30" s="38" t="s">
        <v>539</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540</v>
      </c>
      <c r="D31" s="16" t="s">
        <v>541</v>
      </c>
      <c r="E31" s="16">
        <v>4</v>
      </c>
      <c r="F31" s="15">
        <v>251.19</v>
      </c>
      <c r="G31" s="15">
        <v>191.27</v>
      </c>
      <c r="H31" s="15">
        <v>131.35</v>
      </c>
      <c r="I31" s="14"/>
      <c r="J31" s="15">
        <v>270.16000000000003</v>
      </c>
      <c r="K31" s="15">
        <v>389.99</v>
      </c>
      <c r="L31" s="15">
        <v>583.9</v>
      </c>
      <c r="M31" s="54"/>
      <c r="N31" s="15">
        <v>41.731398018999997</v>
      </c>
      <c r="O31" s="15">
        <v>2.4217600500000001</v>
      </c>
      <c r="P31" s="15" t="s">
        <v>29</v>
      </c>
      <c r="Q31" s="16" t="s">
        <v>26</v>
      </c>
      <c r="R31" s="37" t="s">
        <v>542</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543</v>
      </c>
      <c r="D32" s="17" t="s">
        <v>544</v>
      </c>
      <c r="E32" s="17">
        <v>7</v>
      </c>
      <c r="F32" s="14">
        <v>240.01</v>
      </c>
      <c r="G32" s="14">
        <v>206.89</v>
      </c>
      <c r="H32" s="14">
        <v>173.77</v>
      </c>
      <c r="I32" s="14"/>
      <c r="J32" s="14">
        <v>272.91000000000003</v>
      </c>
      <c r="K32" s="14">
        <v>339.14</v>
      </c>
      <c r="L32" s="14">
        <v>446.32</v>
      </c>
      <c r="M32" s="54"/>
      <c r="N32" s="14">
        <v>45.946493662000002</v>
      </c>
      <c r="O32" s="31">
        <v>1.1099662578</v>
      </c>
      <c r="P32" s="31" t="s">
        <v>29</v>
      </c>
      <c r="Q32" s="17" t="s">
        <v>29</v>
      </c>
      <c r="R32" s="38" t="s">
        <v>545</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51</v>
      </c>
      <c r="D33" s="16" t="s">
        <v>52</v>
      </c>
      <c r="E33" s="16">
        <v>2</v>
      </c>
      <c r="F33" s="15">
        <v>3.16</v>
      </c>
      <c r="G33" s="15">
        <v>2.1800000000000002</v>
      </c>
      <c r="H33" s="15">
        <v>1.2</v>
      </c>
      <c r="I33" s="14"/>
      <c r="J33" s="15">
        <v>3.29</v>
      </c>
      <c r="K33" s="15">
        <v>5.24</v>
      </c>
      <c r="L33" s="15">
        <v>8.4</v>
      </c>
      <c r="M33" s="54"/>
      <c r="N33" s="15">
        <v>48.780801785999998</v>
      </c>
      <c r="O33" s="15">
        <v>3.2191220435000001</v>
      </c>
      <c r="P33" s="15" t="s">
        <v>26</v>
      </c>
      <c r="Q33" s="16" t="s">
        <v>26</v>
      </c>
      <c r="R33" s="37" t="s">
        <v>546</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53</v>
      </c>
      <c r="D34" s="17" t="s">
        <v>54</v>
      </c>
      <c r="E34" s="17">
        <v>7</v>
      </c>
      <c r="F34" s="14">
        <v>164.41</v>
      </c>
      <c r="G34" s="14">
        <v>143.85</v>
      </c>
      <c r="H34" s="14">
        <v>123.29</v>
      </c>
      <c r="I34" s="14"/>
      <c r="J34" s="14">
        <v>190.3</v>
      </c>
      <c r="K34" s="14">
        <v>231.41</v>
      </c>
      <c r="L34" s="14">
        <v>297.94</v>
      </c>
      <c r="M34" s="54"/>
      <c r="N34" s="14">
        <v>47.707941187000003</v>
      </c>
      <c r="O34" s="31">
        <v>4.2977123726000004</v>
      </c>
      <c r="P34" s="31" t="s">
        <v>29</v>
      </c>
      <c r="Q34" s="17" t="s">
        <v>29</v>
      </c>
      <c r="R34" s="38" t="s">
        <v>547</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55</v>
      </c>
      <c r="D35" s="16" t="s">
        <v>56</v>
      </c>
      <c r="E35" s="16">
        <v>2</v>
      </c>
      <c r="F35" s="15">
        <v>8</v>
      </c>
      <c r="G35" s="15">
        <v>7.19</v>
      </c>
      <c r="H35" s="15">
        <v>6.38</v>
      </c>
      <c r="I35" s="14"/>
      <c r="J35" s="15">
        <v>8.1999999999999993</v>
      </c>
      <c r="K35" s="15">
        <v>9.81</v>
      </c>
      <c r="L35" s="15">
        <v>12.42</v>
      </c>
      <c r="M35" s="54"/>
      <c r="N35" s="15">
        <v>45.514686974</v>
      </c>
      <c r="O35" s="15">
        <v>71.208250086999996</v>
      </c>
      <c r="P35" s="15" t="s">
        <v>26</v>
      </c>
      <c r="Q35" s="16" t="s">
        <v>26</v>
      </c>
      <c r="R35" s="37" t="s">
        <v>548</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57</v>
      </c>
      <c r="D36" s="17" t="s">
        <v>58</v>
      </c>
      <c r="E36" s="17">
        <v>10</v>
      </c>
      <c r="F36" s="14">
        <v>136.1</v>
      </c>
      <c r="G36" s="14">
        <v>105.96</v>
      </c>
      <c r="H36" s="14">
        <v>75.819999999999993</v>
      </c>
      <c r="I36" s="14"/>
      <c r="J36" s="14">
        <v>179.32</v>
      </c>
      <c r="K36" s="14">
        <v>239.59</v>
      </c>
      <c r="L36" s="14">
        <v>337.13</v>
      </c>
      <c r="M36" s="54"/>
      <c r="N36" s="14">
        <v>78.546761505999996</v>
      </c>
      <c r="O36" s="31">
        <v>100.58082718999999</v>
      </c>
      <c r="P36" s="31" t="s">
        <v>29</v>
      </c>
      <c r="Q36" s="17" t="s">
        <v>29</v>
      </c>
      <c r="R36" s="38" t="s">
        <v>549</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59</v>
      </c>
      <c r="D37" s="16" t="s">
        <v>60</v>
      </c>
      <c r="E37" s="16">
        <v>2</v>
      </c>
      <c r="F37" s="15">
        <v>10.050000000000001</v>
      </c>
      <c r="G37" s="15">
        <v>8.6</v>
      </c>
      <c r="H37" s="15">
        <v>7.16</v>
      </c>
      <c r="I37" s="14"/>
      <c r="J37" s="15">
        <v>10.29</v>
      </c>
      <c r="K37" s="15">
        <v>13.17</v>
      </c>
      <c r="L37" s="15">
        <v>17.84</v>
      </c>
      <c r="M37" s="54"/>
      <c r="N37" s="15">
        <v>26.091698515000001</v>
      </c>
      <c r="O37" s="15">
        <v>33.919750956999998</v>
      </c>
      <c r="P37" s="15" t="s">
        <v>26</v>
      </c>
      <c r="Q37" s="16" t="s">
        <v>26</v>
      </c>
      <c r="R37" s="37" t="s">
        <v>550</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61</v>
      </c>
      <c r="D38" s="17" t="s">
        <v>62</v>
      </c>
      <c r="E38" s="17">
        <v>2</v>
      </c>
      <c r="F38" s="14">
        <v>50.21</v>
      </c>
      <c r="G38" s="14">
        <v>44.27</v>
      </c>
      <c r="H38" s="14">
        <v>38.340000000000003</v>
      </c>
      <c r="I38" s="14"/>
      <c r="J38" s="14">
        <v>52.14</v>
      </c>
      <c r="K38" s="14">
        <v>64</v>
      </c>
      <c r="L38" s="14">
        <v>83.2</v>
      </c>
      <c r="M38" s="54"/>
      <c r="N38" s="14">
        <v>47.253392796</v>
      </c>
      <c r="O38" s="31">
        <v>642.88283935000004</v>
      </c>
      <c r="P38" s="31" t="s">
        <v>26</v>
      </c>
      <c r="Q38" s="17" t="s">
        <v>26</v>
      </c>
      <c r="R38" s="38" t="s">
        <v>551</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61</v>
      </c>
      <c r="D39" s="16" t="s">
        <v>63</v>
      </c>
      <c r="E39" s="16">
        <v>2</v>
      </c>
      <c r="F39" s="15">
        <v>49.89</v>
      </c>
      <c r="G39" s="15">
        <v>44.57</v>
      </c>
      <c r="H39" s="15">
        <v>39.26</v>
      </c>
      <c r="I39" s="14"/>
      <c r="J39" s="15">
        <v>51.76</v>
      </c>
      <c r="K39" s="15">
        <v>62.38</v>
      </c>
      <c r="L39" s="15">
        <v>79.569999999999993</v>
      </c>
      <c r="M39" s="54"/>
      <c r="N39" s="15">
        <v>48.521966753000001</v>
      </c>
      <c r="O39" s="15">
        <v>107.71914065</v>
      </c>
      <c r="P39" s="15" t="s">
        <v>26</v>
      </c>
      <c r="Q39" s="16" t="s">
        <v>26</v>
      </c>
      <c r="R39" s="37" t="s">
        <v>552</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64</v>
      </c>
      <c r="D40" s="17" t="s">
        <v>65</v>
      </c>
      <c r="E40" s="17">
        <v>10</v>
      </c>
      <c r="F40" s="14">
        <v>5.0999999999999996</v>
      </c>
      <c r="G40" s="14">
        <v>3.59</v>
      </c>
      <c r="H40" s="14">
        <v>2.09</v>
      </c>
      <c r="I40" s="14"/>
      <c r="J40" s="14">
        <v>6.1</v>
      </c>
      <c r="K40" s="14">
        <v>9.1</v>
      </c>
      <c r="L40" s="14">
        <v>13.97</v>
      </c>
      <c r="M40" s="54"/>
      <c r="N40" s="14">
        <v>71.667729515000005</v>
      </c>
      <c r="O40" s="31">
        <v>5.1557794782999995</v>
      </c>
      <c r="P40" s="31" t="s">
        <v>29</v>
      </c>
      <c r="Q40" s="17" t="s">
        <v>29</v>
      </c>
      <c r="R40" s="38" t="s">
        <v>553</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64</v>
      </c>
      <c r="D41" s="16" t="s">
        <v>66</v>
      </c>
      <c r="E41" s="16">
        <v>3</v>
      </c>
      <c r="F41" s="15">
        <v>1.27</v>
      </c>
      <c r="G41" s="15">
        <v>0.63</v>
      </c>
      <c r="H41" s="15">
        <v>0</v>
      </c>
      <c r="I41" s="14"/>
      <c r="J41" s="15">
        <v>1.45</v>
      </c>
      <c r="K41" s="15">
        <v>2.71</v>
      </c>
      <c r="L41" s="15">
        <v>4.76</v>
      </c>
      <c r="M41" s="54"/>
      <c r="N41" s="15">
        <v>39.155810451000001</v>
      </c>
      <c r="O41" s="15">
        <v>8.0550346521999998</v>
      </c>
      <c r="P41" s="15" t="s">
        <v>26</v>
      </c>
      <c r="Q41" s="16" t="s">
        <v>26</v>
      </c>
      <c r="R41" s="37" t="s">
        <v>554</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507</v>
      </c>
      <c r="D42" s="17" t="s">
        <v>508</v>
      </c>
      <c r="E42" s="17">
        <v>0</v>
      </c>
      <c r="F42" s="14">
        <v>1.18</v>
      </c>
      <c r="G42" s="14">
        <v>0.23</v>
      </c>
      <c r="H42" s="14">
        <v>-0.7</v>
      </c>
      <c r="I42" s="14"/>
      <c r="J42" s="14">
        <v>1.28</v>
      </c>
      <c r="K42" s="14">
        <v>3.16</v>
      </c>
      <c r="L42" s="14">
        <v>6.21</v>
      </c>
      <c r="M42" s="54"/>
      <c r="N42" s="14">
        <v>38.079220767999999</v>
      </c>
      <c r="O42" s="31">
        <v>1.7043510435</v>
      </c>
      <c r="P42" s="31" t="s">
        <v>26</v>
      </c>
      <c r="Q42" s="17" t="s">
        <v>26</v>
      </c>
      <c r="R42" s="38" t="s">
        <v>555</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67</v>
      </c>
      <c r="D43" s="16" t="s">
        <v>68</v>
      </c>
      <c r="E43" s="16">
        <v>0</v>
      </c>
      <c r="F43" s="15">
        <v>19.8</v>
      </c>
      <c r="G43" s="15">
        <v>9.41</v>
      </c>
      <c r="H43" s="15">
        <v>-0.97</v>
      </c>
      <c r="I43" s="14"/>
      <c r="J43" s="15">
        <v>20.36</v>
      </c>
      <c r="K43" s="15">
        <v>41.13</v>
      </c>
      <c r="L43" s="15">
        <v>74.75</v>
      </c>
      <c r="M43" s="54"/>
      <c r="N43" s="15">
        <v>27.850484818999998</v>
      </c>
      <c r="O43" s="15">
        <v>2.7823014348000004</v>
      </c>
      <c r="P43" s="15" t="s">
        <v>26</v>
      </c>
      <c r="Q43" s="16" t="s">
        <v>26</v>
      </c>
      <c r="R43" s="37" t="s">
        <v>556</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69</v>
      </c>
      <c r="D44" s="17" t="s">
        <v>70</v>
      </c>
      <c r="E44" s="17">
        <v>2</v>
      </c>
      <c r="F44" s="14">
        <v>15.09</v>
      </c>
      <c r="G44" s="14">
        <v>12.31</v>
      </c>
      <c r="H44" s="14">
        <v>9.5399999999999991</v>
      </c>
      <c r="I44" s="14"/>
      <c r="J44" s="14">
        <v>15.8</v>
      </c>
      <c r="K44" s="14">
        <v>21.34</v>
      </c>
      <c r="L44" s="14">
        <v>30.32</v>
      </c>
      <c r="M44" s="54"/>
      <c r="N44" s="14">
        <v>39.059686794999998</v>
      </c>
      <c r="O44" s="31">
        <v>40.239280739000002</v>
      </c>
      <c r="P44" s="31" t="s">
        <v>26</v>
      </c>
      <c r="Q44" s="17" t="s">
        <v>26</v>
      </c>
      <c r="R44" s="38" t="s">
        <v>557</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71</v>
      </c>
      <c r="D45" s="16" t="s">
        <v>72</v>
      </c>
      <c r="E45" s="16">
        <v>2</v>
      </c>
      <c r="F45" s="15">
        <v>14.35</v>
      </c>
      <c r="G45" s="15">
        <v>12.48</v>
      </c>
      <c r="H45" s="15">
        <v>10.62</v>
      </c>
      <c r="I45" s="14"/>
      <c r="J45" s="15">
        <v>14.93</v>
      </c>
      <c r="K45" s="15">
        <v>18.649999999999999</v>
      </c>
      <c r="L45" s="15">
        <v>24.68</v>
      </c>
      <c r="M45" s="54"/>
      <c r="N45" s="15">
        <v>39.128427860999999</v>
      </c>
      <c r="O45" s="15">
        <v>524.23261638999998</v>
      </c>
      <c r="P45" s="15" t="s">
        <v>26</v>
      </c>
      <c r="Q45" s="16" t="s">
        <v>26</v>
      </c>
      <c r="R45" s="37" t="s">
        <v>558</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73</v>
      </c>
      <c r="D46" s="17" t="s">
        <v>74</v>
      </c>
      <c r="E46" s="17">
        <v>3</v>
      </c>
      <c r="F46" s="14">
        <v>5</v>
      </c>
      <c r="G46" s="14">
        <v>4.76</v>
      </c>
      <c r="H46" s="14">
        <v>4.5199999999999996</v>
      </c>
      <c r="I46" s="14"/>
      <c r="J46" s="14">
        <v>5.14</v>
      </c>
      <c r="K46" s="14">
        <v>5.61</v>
      </c>
      <c r="L46" s="14">
        <v>6.39</v>
      </c>
      <c r="M46" s="54"/>
      <c r="N46" s="14">
        <v>38.755716483</v>
      </c>
      <c r="O46" s="31">
        <v>4.7397866087000002</v>
      </c>
      <c r="P46" s="31" t="s">
        <v>29</v>
      </c>
      <c r="Q46" s="17" t="s">
        <v>26</v>
      </c>
      <c r="R46" s="38" t="s">
        <v>559</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75</v>
      </c>
      <c r="D47" s="16" t="s">
        <v>76</v>
      </c>
      <c r="E47" s="16">
        <v>2</v>
      </c>
      <c r="F47" s="15">
        <v>13.29</v>
      </c>
      <c r="G47" s="15">
        <v>12.14</v>
      </c>
      <c r="H47" s="15">
        <v>10.99</v>
      </c>
      <c r="I47" s="14"/>
      <c r="J47" s="15">
        <v>13.5</v>
      </c>
      <c r="K47" s="15">
        <v>15.79</v>
      </c>
      <c r="L47" s="15">
        <v>19.5</v>
      </c>
      <c r="M47" s="54"/>
      <c r="N47" s="15">
        <v>41.789849335</v>
      </c>
      <c r="O47" s="15">
        <v>15.577547478</v>
      </c>
      <c r="P47" s="15" t="s">
        <v>26</v>
      </c>
      <c r="Q47" s="16" t="s">
        <v>26</v>
      </c>
      <c r="R47" s="37" t="s">
        <v>560</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77</v>
      </c>
      <c r="D48" s="17" t="s">
        <v>78</v>
      </c>
      <c r="E48" s="17">
        <v>3</v>
      </c>
      <c r="F48" s="14">
        <v>36.64</v>
      </c>
      <c r="G48" s="14">
        <v>33.909999999999997</v>
      </c>
      <c r="H48" s="14">
        <v>31.18</v>
      </c>
      <c r="I48" s="14"/>
      <c r="J48" s="14">
        <v>37.61</v>
      </c>
      <c r="K48" s="14">
        <v>43.06</v>
      </c>
      <c r="L48" s="14">
        <v>51.88</v>
      </c>
      <c r="M48" s="54"/>
      <c r="N48" s="14">
        <v>30.477291367999999</v>
      </c>
      <c r="O48" s="31">
        <v>237.93300765000001</v>
      </c>
      <c r="P48" s="31" t="s">
        <v>29</v>
      </c>
      <c r="Q48" s="17" t="s">
        <v>26</v>
      </c>
      <c r="R48" s="38" t="s">
        <v>561</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79</v>
      </c>
      <c r="D49" s="16" t="s">
        <v>80</v>
      </c>
      <c r="E49" s="16">
        <v>0</v>
      </c>
      <c r="F49" s="15">
        <v>22.41</v>
      </c>
      <c r="G49" s="15">
        <v>20.61</v>
      </c>
      <c r="H49" s="15">
        <v>18.82</v>
      </c>
      <c r="I49" s="14"/>
      <c r="J49" s="15">
        <v>23.17</v>
      </c>
      <c r="K49" s="15">
        <v>26.75</v>
      </c>
      <c r="L49" s="15">
        <v>32.56</v>
      </c>
      <c r="M49" s="54"/>
      <c r="N49" s="15">
        <v>42.847381802000001</v>
      </c>
      <c r="O49" s="15">
        <v>7.5188800000000002</v>
      </c>
      <c r="P49" s="15" t="s">
        <v>26</v>
      </c>
      <c r="Q49" s="16" t="s">
        <v>26</v>
      </c>
      <c r="R49" s="37" t="s">
        <v>562</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81</v>
      </c>
      <c r="D50" s="17" t="s">
        <v>82</v>
      </c>
      <c r="E50" s="17">
        <v>4</v>
      </c>
      <c r="F50" s="14">
        <v>129.22999999999999</v>
      </c>
      <c r="G50" s="14">
        <v>122.14</v>
      </c>
      <c r="H50" s="14">
        <v>115.05</v>
      </c>
      <c r="I50" s="14"/>
      <c r="J50" s="14">
        <v>131.18</v>
      </c>
      <c r="K50" s="14">
        <v>145.35</v>
      </c>
      <c r="L50" s="14">
        <v>168.28</v>
      </c>
      <c r="M50" s="54"/>
      <c r="N50" s="14">
        <v>44.822098763</v>
      </c>
      <c r="O50" s="31">
        <v>4.4353599848000007</v>
      </c>
      <c r="P50" s="31" t="s">
        <v>29</v>
      </c>
      <c r="Q50" s="17" t="s">
        <v>26</v>
      </c>
      <c r="R50" s="38" t="s">
        <v>563</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83</v>
      </c>
      <c r="D51" s="16" t="s">
        <v>84</v>
      </c>
      <c r="E51" s="16">
        <v>5</v>
      </c>
      <c r="F51" s="15">
        <v>8.81</v>
      </c>
      <c r="G51" s="15">
        <v>7.73</v>
      </c>
      <c r="H51" s="15">
        <v>6.66</v>
      </c>
      <c r="I51" s="14"/>
      <c r="J51" s="15">
        <v>11.75</v>
      </c>
      <c r="K51" s="15">
        <v>13.89</v>
      </c>
      <c r="L51" s="15">
        <v>17.36</v>
      </c>
      <c r="M51" s="54"/>
      <c r="N51" s="15">
        <v>53.778538802999996</v>
      </c>
      <c r="O51" s="15">
        <v>2.6082286957000003</v>
      </c>
      <c r="P51" s="15" t="s">
        <v>26</v>
      </c>
      <c r="Q51" s="16" t="s">
        <v>29</v>
      </c>
      <c r="R51" s="37" t="s">
        <v>564</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85</v>
      </c>
      <c r="D52" s="17" t="s">
        <v>86</v>
      </c>
      <c r="E52" s="17">
        <v>7</v>
      </c>
      <c r="F52" s="14">
        <v>6.14</v>
      </c>
      <c r="G52" s="14">
        <v>5.4</v>
      </c>
      <c r="H52" s="14">
        <v>4.66</v>
      </c>
      <c r="I52" s="14"/>
      <c r="J52" s="14">
        <v>7.32</v>
      </c>
      <c r="K52" s="14">
        <v>8.7899999999999991</v>
      </c>
      <c r="L52" s="14">
        <v>11.18</v>
      </c>
      <c r="M52" s="54"/>
      <c r="N52" s="14">
        <v>74.305470404999994</v>
      </c>
      <c r="O52" s="31">
        <v>4.7444852173999994</v>
      </c>
      <c r="P52" s="31" t="s">
        <v>26</v>
      </c>
      <c r="Q52" s="17" t="s">
        <v>29</v>
      </c>
      <c r="R52" s="38" t="s">
        <v>565</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87</v>
      </c>
      <c r="D53" s="16" t="s">
        <v>88</v>
      </c>
      <c r="E53" s="16">
        <v>2</v>
      </c>
      <c r="F53" s="15">
        <v>11.79</v>
      </c>
      <c r="G53" s="15">
        <v>9.32</v>
      </c>
      <c r="H53" s="15">
        <v>6.86</v>
      </c>
      <c r="I53" s="14"/>
      <c r="J53" s="15">
        <v>12.03</v>
      </c>
      <c r="K53" s="15">
        <v>16.95</v>
      </c>
      <c r="L53" s="15">
        <v>24.93</v>
      </c>
      <c r="M53" s="54"/>
      <c r="N53" s="15">
        <v>26.921874964000001</v>
      </c>
      <c r="O53" s="15">
        <v>4.9146823043000003</v>
      </c>
      <c r="P53" s="15" t="s">
        <v>26</v>
      </c>
      <c r="Q53" s="16" t="s">
        <v>26</v>
      </c>
      <c r="R53" s="37" t="s">
        <v>566</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89</v>
      </c>
      <c r="D54" s="17" t="s">
        <v>90</v>
      </c>
      <c r="E54" s="17">
        <v>0</v>
      </c>
      <c r="F54" s="14">
        <v>14.09</v>
      </c>
      <c r="G54" s="14">
        <v>12.84</v>
      </c>
      <c r="H54" s="14">
        <v>11.59</v>
      </c>
      <c r="I54" s="14"/>
      <c r="J54" s="14">
        <v>14.44</v>
      </c>
      <c r="K54" s="14">
        <v>16.93</v>
      </c>
      <c r="L54" s="14">
        <v>20.95</v>
      </c>
      <c r="M54" s="54"/>
      <c r="N54" s="14">
        <v>14.673634248999999</v>
      </c>
      <c r="O54" s="31">
        <v>90.963655912999997</v>
      </c>
      <c r="P54" s="31" t="s">
        <v>26</v>
      </c>
      <c r="Q54" s="17" t="s">
        <v>26</v>
      </c>
      <c r="R54" s="38" t="s">
        <v>567</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89</v>
      </c>
      <c r="D55" s="16" t="s">
        <v>91</v>
      </c>
      <c r="E55" s="16">
        <v>0</v>
      </c>
      <c r="F55" s="15">
        <v>16</v>
      </c>
      <c r="G55" s="15">
        <v>14.43</v>
      </c>
      <c r="H55" s="15">
        <v>12.87</v>
      </c>
      <c r="I55" s="14"/>
      <c r="J55" s="15">
        <v>16.47</v>
      </c>
      <c r="K55" s="15">
        <v>19.59</v>
      </c>
      <c r="L55" s="15">
        <v>24.64</v>
      </c>
      <c r="M55" s="54"/>
      <c r="N55" s="15">
        <v>12.640561838</v>
      </c>
      <c r="O55" s="15">
        <v>549.62348878</v>
      </c>
      <c r="P55" s="15" t="s">
        <v>26</v>
      </c>
      <c r="Q55" s="16" t="s">
        <v>26</v>
      </c>
      <c r="R55" s="37" t="s">
        <v>568</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92</v>
      </c>
      <c r="D56" s="17" t="s">
        <v>93</v>
      </c>
      <c r="E56" s="17">
        <v>0</v>
      </c>
      <c r="F56" s="14">
        <v>20.12</v>
      </c>
      <c r="G56" s="14">
        <v>18.38</v>
      </c>
      <c r="H56" s="14">
        <v>16.64</v>
      </c>
      <c r="I56" s="14"/>
      <c r="J56" s="14">
        <v>20.84</v>
      </c>
      <c r="K56" s="14">
        <v>24.31</v>
      </c>
      <c r="L56" s="14">
        <v>29.94</v>
      </c>
      <c r="M56" s="54"/>
      <c r="N56" s="14">
        <v>29.354484041999999</v>
      </c>
      <c r="O56" s="31">
        <v>35.987391521999996</v>
      </c>
      <c r="P56" s="31" t="s">
        <v>26</v>
      </c>
      <c r="Q56" s="17" t="s">
        <v>26</v>
      </c>
      <c r="R56" s="38" t="s">
        <v>569</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94</v>
      </c>
      <c r="D57" s="16" t="s">
        <v>95</v>
      </c>
      <c r="E57" s="16">
        <v>5</v>
      </c>
      <c r="F57" s="15">
        <v>13.77</v>
      </c>
      <c r="G57" s="15">
        <v>12.5</v>
      </c>
      <c r="H57" s="15">
        <v>11.23</v>
      </c>
      <c r="I57" s="14"/>
      <c r="J57" s="15">
        <v>14</v>
      </c>
      <c r="K57" s="15">
        <v>16.53</v>
      </c>
      <c r="L57" s="15">
        <v>20.64</v>
      </c>
      <c r="M57" s="54"/>
      <c r="N57" s="15">
        <v>41.364828197999998</v>
      </c>
      <c r="O57" s="15">
        <v>63.425941000000002</v>
      </c>
      <c r="P57" s="15" t="s">
        <v>29</v>
      </c>
      <c r="Q57" s="16" t="s">
        <v>26</v>
      </c>
      <c r="R57" s="37" t="s">
        <v>570</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11</v>
      </c>
      <c r="D58" s="17" t="s">
        <v>96</v>
      </c>
      <c r="E58" s="17">
        <v>3</v>
      </c>
      <c r="F58" s="14">
        <v>18.02</v>
      </c>
      <c r="G58" s="14">
        <v>15.87</v>
      </c>
      <c r="H58" s="14">
        <v>13.73</v>
      </c>
      <c r="I58" s="14"/>
      <c r="J58" s="14">
        <v>18.27</v>
      </c>
      <c r="K58" s="14">
        <v>22.55</v>
      </c>
      <c r="L58" s="14">
        <v>29.49</v>
      </c>
      <c r="M58" s="54"/>
      <c r="N58" s="14">
        <v>26.503206311</v>
      </c>
      <c r="O58" s="31">
        <v>419.32313112999998</v>
      </c>
      <c r="P58" s="31" t="s">
        <v>26</v>
      </c>
      <c r="Q58" s="17" t="s">
        <v>26</v>
      </c>
      <c r="R58" s="38" t="s">
        <v>571</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97</v>
      </c>
      <c r="D59" s="16" t="s">
        <v>98</v>
      </c>
      <c r="E59" s="16">
        <v>3</v>
      </c>
      <c r="F59" s="15">
        <v>18.32</v>
      </c>
      <c r="G59" s="15">
        <v>17.48</v>
      </c>
      <c r="H59" s="15">
        <v>16.649999999999999</v>
      </c>
      <c r="I59" s="14"/>
      <c r="J59" s="15">
        <v>18.79</v>
      </c>
      <c r="K59" s="15">
        <v>20.45</v>
      </c>
      <c r="L59" s="15">
        <v>23.15</v>
      </c>
      <c r="M59" s="54"/>
      <c r="N59" s="15">
        <v>56.353159073</v>
      </c>
      <c r="O59" s="15">
        <v>1.9840360435</v>
      </c>
      <c r="P59" s="15" t="s">
        <v>26</v>
      </c>
      <c r="Q59" s="16" t="s">
        <v>26</v>
      </c>
      <c r="R59" s="37" t="s">
        <v>572</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99</v>
      </c>
      <c r="D60" s="17" t="s">
        <v>100</v>
      </c>
      <c r="E60" s="17">
        <v>3</v>
      </c>
      <c r="F60" s="14">
        <v>5.1100000000000003</v>
      </c>
      <c r="G60" s="14">
        <v>2.42</v>
      </c>
      <c r="H60" s="14">
        <v>-0.25</v>
      </c>
      <c r="I60" s="14"/>
      <c r="J60" s="14">
        <v>5.62</v>
      </c>
      <c r="K60" s="14">
        <v>10.98</v>
      </c>
      <c r="L60" s="14">
        <v>19.66</v>
      </c>
      <c r="M60" s="54"/>
      <c r="N60" s="14">
        <v>35.251715367000003</v>
      </c>
      <c r="O60" s="31">
        <v>36.763307130000001</v>
      </c>
      <c r="P60" s="31" t="s">
        <v>26</v>
      </c>
      <c r="Q60" s="17" t="s">
        <v>26</v>
      </c>
      <c r="R60" s="38" t="s">
        <v>573</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101</v>
      </c>
      <c r="D61" s="16" t="s">
        <v>102</v>
      </c>
      <c r="E61" s="16">
        <v>3</v>
      </c>
      <c r="F61" s="15">
        <v>18.579999999999998</v>
      </c>
      <c r="G61" s="15">
        <v>17.260000000000002</v>
      </c>
      <c r="H61" s="15">
        <v>15.94</v>
      </c>
      <c r="I61" s="14"/>
      <c r="J61" s="15">
        <v>19.16</v>
      </c>
      <c r="K61" s="15">
        <v>21.79</v>
      </c>
      <c r="L61" s="15">
        <v>26.06</v>
      </c>
      <c r="M61" s="54"/>
      <c r="N61" s="15">
        <v>40.958005237000002</v>
      </c>
      <c r="O61" s="15">
        <v>159.57359747999999</v>
      </c>
      <c r="P61" s="15" t="s">
        <v>29</v>
      </c>
      <c r="Q61" s="16" t="s">
        <v>26</v>
      </c>
      <c r="R61" s="37" t="s">
        <v>574</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103</v>
      </c>
      <c r="D62" s="17" t="s">
        <v>104</v>
      </c>
      <c r="E62" s="17">
        <v>0</v>
      </c>
      <c r="F62" s="14">
        <v>26.44</v>
      </c>
      <c r="G62" s="14">
        <v>23.51</v>
      </c>
      <c r="H62" s="14">
        <v>20.59</v>
      </c>
      <c r="I62" s="14"/>
      <c r="J62" s="14">
        <v>27.69</v>
      </c>
      <c r="K62" s="14">
        <v>33.53</v>
      </c>
      <c r="L62" s="14">
        <v>43</v>
      </c>
      <c r="M62" s="54"/>
      <c r="N62" s="14">
        <v>28.551595619</v>
      </c>
      <c r="O62" s="31">
        <v>5.2067338843000002</v>
      </c>
      <c r="P62" s="31" t="s">
        <v>26</v>
      </c>
      <c r="Q62" s="17" t="s">
        <v>26</v>
      </c>
      <c r="R62" s="38" t="s">
        <v>575</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105</v>
      </c>
      <c r="D63" s="16" t="s">
        <v>106</v>
      </c>
      <c r="E63" s="16">
        <v>2</v>
      </c>
      <c r="F63" s="15">
        <v>50.21</v>
      </c>
      <c r="G63" s="15">
        <v>45.1</v>
      </c>
      <c r="H63" s="15">
        <v>39.99</v>
      </c>
      <c r="I63" s="14"/>
      <c r="J63" s="15">
        <v>51.45</v>
      </c>
      <c r="K63" s="15">
        <v>61.66</v>
      </c>
      <c r="L63" s="15">
        <v>78.19</v>
      </c>
      <c r="M63" s="54"/>
      <c r="N63" s="15">
        <v>35.974723050999998</v>
      </c>
      <c r="O63" s="15">
        <v>578.27602696000008</v>
      </c>
      <c r="P63" s="15" t="s">
        <v>26</v>
      </c>
      <c r="Q63" s="16" t="s">
        <v>26</v>
      </c>
      <c r="R63" s="37" t="s">
        <v>576</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107</v>
      </c>
      <c r="D64" s="17" t="s">
        <v>108</v>
      </c>
      <c r="E64" s="17">
        <v>5</v>
      </c>
      <c r="F64" s="14">
        <v>17.98</v>
      </c>
      <c r="G64" s="14">
        <v>16.36</v>
      </c>
      <c r="H64" s="14">
        <v>14.75</v>
      </c>
      <c r="I64" s="14"/>
      <c r="J64" s="14">
        <v>18.2</v>
      </c>
      <c r="K64" s="14">
        <v>21.42</v>
      </c>
      <c r="L64" s="14">
        <v>26.64</v>
      </c>
      <c r="M64" s="54"/>
      <c r="N64" s="14">
        <v>23.433024161999999</v>
      </c>
      <c r="O64" s="31">
        <v>138.28351308999999</v>
      </c>
      <c r="P64" s="31" t="s">
        <v>29</v>
      </c>
      <c r="Q64" s="17" t="s">
        <v>26</v>
      </c>
      <c r="R64" s="38" t="s">
        <v>577</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109</v>
      </c>
      <c r="D65" s="16" t="s">
        <v>110</v>
      </c>
      <c r="E65" s="16">
        <v>1</v>
      </c>
      <c r="F65" s="15">
        <v>4.58</v>
      </c>
      <c r="G65" s="15">
        <v>3.6</v>
      </c>
      <c r="H65" s="15">
        <v>2.62</v>
      </c>
      <c r="I65" s="14"/>
      <c r="J65" s="15">
        <v>4.7300000000000004</v>
      </c>
      <c r="K65" s="15">
        <v>6.68</v>
      </c>
      <c r="L65" s="15">
        <v>9.83</v>
      </c>
      <c r="M65" s="54"/>
      <c r="N65" s="15">
        <v>46.294346533999999</v>
      </c>
      <c r="O65" s="15">
        <v>3.2053757391</v>
      </c>
      <c r="P65" s="15" t="s">
        <v>26</v>
      </c>
      <c r="Q65" s="16" t="s">
        <v>26</v>
      </c>
      <c r="R65" s="37" t="s">
        <v>578</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111</v>
      </c>
      <c r="D66" s="17" t="s">
        <v>112</v>
      </c>
      <c r="E66" s="17">
        <v>2</v>
      </c>
      <c r="F66" s="14">
        <v>0.41</v>
      </c>
      <c r="G66" s="14">
        <v>-0.37</v>
      </c>
      <c r="H66" s="14">
        <v>-1.1499999999999999</v>
      </c>
      <c r="I66" s="14"/>
      <c r="J66" s="14">
        <v>0.46</v>
      </c>
      <c r="K66" s="14">
        <v>2.02</v>
      </c>
      <c r="L66" s="14">
        <v>4.55</v>
      </c>
      <c r="M66" s="54"/>
      <c r="N66" s="14">
        <v>14.818365879</v>
      </c>
      <c r="O66" s="31">
        <v>6.201117</v>
      </c>
      <c r="P66" s="31" t="s">
        <v>26</v>
      </c>
      <c r="Q66" s="17" t="s">
        <v>26</v>
      </c>
      <c r="R66" s="38" t="s">
        <v>579</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113</v>
      </c>
      <c r="D67" s="16" t="s">
        <v>114</v>
      </c>
      <c r="E67" s="16">
        <v>9</v>
      </c>
      <c r="F67" s="15">
        <v>11.14</v>
      </c>
      <c r="G67" s="15">
        <v>10.92</v>
      </c>
      <c r="H67" s="15">
        <v>10.7</v>
      </c>
      <c r="I67" s="14"/>
      <c r="J67" s="15">
        <v>11.18</v>
      </c>
      <c r="K67" s="15">
        <v>11.61</v>
      </c>
      <c r="L67" s="15">
        <v>12.31</v>
      </c>
      <c r="M67" s="54"/>
      <c r="N67" s="15">
        <v>70.224069588000006</v>
      </c>
      <c r="O67" s="15">
        <v>28.831438390999999</v>
      </c>
      <c r="P67" s="15" t="s">
        <v>29</v>
      </c>
      <c r="Q67" s="16" t="s">
        <v>29</v>
      </c>
      <c r="R67" s="37" t="s">
        <v>580</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115</v>
      </c>
      <c r="D68" s="17" t="s">
        <v>116</v>
      </c>
      <c r="E68" s="17">
        <v>3</v>
      </c>
      <c r="F68" s="14">
        <v>7.33</v>
      </c>
      <c r="G68" s="14">
        <v>5.33</v>
      </c>
      <c r="H68" s="14">
        <v>3.33</v>
      </c>
      <c r="I68" s="14"/>
      <c r="J68" s="14">
        <v>7.6</v>
      </c>
      <c r="K68" s="14">
        <v>11.59</v>
      </c>
      <c r="L68" s="14">
        <v>18.059999999999999</v>
      </c>
      <c r="M68" s="54"/>
      <c r="N68" s="14">
        <v>18.244969315999999</v>
      </c>
      <c r="O68" s="31">
        <v>72.585343173999988</v>
      </c>
      <c r="P68" s="31" t="s">
        <v>26</v>
      </c>
      <c r="Q68" s="17" t="s">
        <v>26</v>
      </c>
      <c r="R68" s="38" t="s">
        <v>581</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117</v>
      </c>
      <c r="D69" s="16" t="s">
        <v>582</v>
      </c>
      <c r="E69" s="16">
        <v>6</v>
      </c>
      <c r="F69" s="15">
        <v>14.94</v>
      </c>
      <c r="G69" s="15">
        <v>13.64</v>
      </c>
      <c r="H69" s="15">
        <v>12.34</v>
      </c>
      <c r="I69" s="14"/>
      <c r="J69" s="15">
        <v>15.28</v>
      </c>
      <c r="K69" s="15">
        <v>17.87</v>
      </c>
      <c r="L69" s="15">
        <v>22.07</v>
      </c>
      <c r="M69" s="54"/>
      <c r="N69" s="15">
        <v>42.948418642999997</v>
      </c>
      <c r="O69" s="15">
        <v>1.4633986087000002</v>
      </c>
      <c r="P69" s="15" t="s">
        <v>29</v>
      </c>
      <c r="Q69" s="16" t="s">
        <v>26</v>
      </c>
      <c r="R69" s="37" t="s">
        <v>583</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117</v>
      </c>
      <c r="D70" s="17" t="s">
        <v>118</v>
      </c>
      <c r="E70" s="17">
        <v>0</v>
      </c>
      <c r="F70" s="14">
        <v>10.15</v>
      </c>
      <c r="G70" s="14">
        <v>9.14</v>
      </c>
      <c r="H70" s="14">
        <v>8.1300000000000008</v>
      </c>
      <c r="I70" s="14"/>
      <c r="J70" s="14">
        <v>10.34</v>
      </c>
      <c r="K70" s="14">
        <v>12.35</v>
      </c>
      <c r="L70" s="14">
        <v>15.61</v>
      </c>
      <c r="M70" s="54"/>
      <c r="N70" s="14">
        <v>19.602240427000002</v>
      </c>
      <c r="O70" s="31">
        <v>136.56063052000002</v>
      </c>
      <c r="P70" s="31" t="s">
        <v>26</v>
      </c>
      <c r="Q70" s="17" t="s">
        <v>26</v>
      </c>
      <c r="R70" s="38" t="s">
        <v>584</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585</v>
      </c>
      <c r="D71" s="16" t="s">
        <v>586</v>
      </c>
      <c r="E71" s="16">
        <v>7</v>
      </c>
      <c r="F71" s="15">
        <v>82.22</v>
      </c>
      <c r="G71" s="15">
        <v>68.31</v>
      </c>
      <c r="H71" s="15">
        <v>54.41</v>
      </c>
      <c r="I71" s="14"/>
      <c r="J71" s="15">
        <v>95.93</v>
      </c>
      <c r="K71" s="15">
        <v>123.73</v>
      </c>
      <c r="L71" s="15">
        <v>168.72</v>
      </c>
      <c r="M71" s="54"/>
      <c r="N71" s="15">
        <v>47.258511497000001</v>
      </c>
      <c r="O71" s="15">
        <v>1.2092621761</v>
      </c>
      <c r="P71" s="15" t="s">
        <v>29</v>
      </c>
      <c r="Q71" s="16" t="s">
        <v>29</v>
      </c>
      <c r="R71" s="37" t="s">
        <v>587</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119</v>
      </c>
      <c r="D72" s="17" t="s">
        <v>120</v>
      </c>
      <c r="E72" s="17">
        <v>10</v>
      </c>
      <c r="F72" s="14">
        <v>76.06</v>
      </c>
      <c r="G72" s="14">
        <v>70.900000000000006</v>
      </c>
      <c r="H72" s="14">
        <v>65.75</v>
      </c>
      <c r="I72" s="14"/>
      <c r="J72" s="14">
        <v>78.099999999999994</v>
      </c>
      <c r="K72" s="14">
        <v>88.4</v>
      </c>
      <c r="L72" s="14">
        <v>105.08</v>
      </c>
      <c r="M72" s="54"/>
      <c r="N72" s="14">
        <v>71.888952703000001</v>
      </c>
      <c r="O72" s="31">
        <v>2.0878735155999997</v>
      </c>
      <c r="P72" s="31" t="s">
        <v>29</v>
      </c>
      <c r="Q72" s="17" t="s">
        <v>29</v>
      </c>
      <c r="R72" s="38" t="s">
        <v>588</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121</v>
      </c>
      <c r="D73" s="16" t="s">
        <v>122</v>
      </c>
      <c r="E73" s="16">
        <v>0</v>
      </c>
      <c r="F73" s="15">
        <v>2.06</v>
      </c>
      <c r="G73" s="15">
        <v>1.62</v>
      </c>
      <c r="H73" s="15">
        <v>1.19</v>
      </c>
      <c r="I73" s="14"/>
      <c r="J73" s="15">
        <v>2.16</v>
      </c>
      <c r="K73" s="15">
        <v>3.02</v>
      </c>
      <c r="L73" s="15">
        <v>4.41</v>
      </c>
      <c r="M73" s="54"/>
      <c r="N73" s="15">
        <v>39.686424459000001</v>
      </c>
      <c r="O73" s="15">
        <v>58.041075565</v>
      </c>
      <c r="P73" s="15" t="s">
        <v>26</v>
      </c>
      <c r="Q73" s="16" t="s">
        <v>26</v>
      </c>
      <c r="R73" s="37" t="s">
        <v>589</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509</v>
      </c>
      <c r="D74" s="17" t="s">
        <v>510</v>
      </c>
      <c r="E74" s="17">
        <v>6</v>
      </c>
      <c r="F74" s="14">
        <v>30.42</v>
      </c>
      <c r="G74" s="14">
        <v>25.58</v>
      </c>
      <c r="H74" s="14">
        <v>20.74</v>
      </c>
      <c r="I74" s="14"/>
      <c r="J74" s="14">
        <v>44.3</v>
      </c>
      <c r="K74" s="14">
        <v>53.97</v>
      </c>
      <c r="L74" s="14">
        <v>69.62</v>
      </c>
      <c r="M74" s="54"/>
      <c r="N74" s="14">
        <v>58.664697019999998</v>
      </c>
      <c r="O74" s="31">
        <v>4.3864096069999992</v>
      </c>
      <c r="P74" s="31" t="s">
        <v>26</v>
      </c>
      <c r="Q74" s="17" t="s">
        <v>29</v>
      </c>
      <c r="R74" s="38" t="s">
        <v>590</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123</v>
      </c>
      <c r="D75" s="16" t="s">
        <v>124</v>
      </c>
      <c r="E75" s="16">
        <v>3</v>
      </c>
      <c r="F75" s="15" t="s">
        <v>125</v>
      </c>
      <c r="G75" s="15" t="s">
        <v>125</v>
      </c>
      <c r="H75" s="15" t="s">
        <v>125</v>
      </c>
      <c r="I75" s="14"/>
      <c r="J75" s="15" t="s">
        <v>125</v>
      </c>
      <c r="K75" s="15" t="s">
        <v>125</v>
      </c>
      <c r="L75" s="15" t="s">
        <v>125</v>
      </c>
      <c r="M75" s="54"/>
      <c r="N75" s="15" t="s">
        <v>125</v>
      </c>
      <c r="O75" s="15" t="s">
        <v>125</v>
      </c>
      <c r="P75" s="15" t="s">
        <v>125</v>
      </c>
      <c r="Q75" s="16" t="s">
        <v>125</v>
      </c>
      <c r="R75" s="37" t="s">
        <v>126</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127</v>
      </c>
      <c r="D76" s="17" t="s">
        <v>128</v>
      </c>
      <c r="E76" s="17">
        <v>6</v>
      </c>
      <c r="F76" s="14">
        <v>54.04</v>
      </c>
      <c r="G76" s="14">
        <v>48.23</v>
      </c>
      <c r="H76" s="14">
        <v>42.43</v>
      </c>
      <c r="I76" s="14"/>
      <c r="J76" s="14">
        <v>55.85</v>
      </c>
      <c r="K76" s="14">
        <v>67.45</v>
      </c>
      <c r="L76" s="14">
        <v>86.22</v>
      </c>
      <c r="M76" s="54"/>
      <c r="N76" s="14">
        <v>25.589287318</v>
      </c>
      <c r="O76" s="31">
        <v>236.37609825999999</v>
      </c>
      <c r="P76" s="31" t="s">
        <v>29</v>
      </c>
      <c r="Q76" s="17" t="s">
        <v>26</v>
      </c>
      <c r="R76" s="38" t="s">
        <v>591</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129</v>
      </c>
      <c r="D77" s="16" t="s">
        <v>130</v>
      </c>
      <c r="E77" s="16">
        <v>2</v>
      </c>
      <c r="F77" s="15">
        <v>13.72</v>
      </c>
      <c r="G77" s="15">
        <v>12.65</v>
      </c>
      <c r="H77" s="15">
        <v>11.58</v>
      </c>
      <c r="I77" s="14"/>
      <c r="J77" s="15">
        <v>14</v>
      </c>
      <c r="K77" s="15">
        <v>16.13</v>
      </c>
      <c r="L77" s="15">
        <v>19.600000000000001</v>
      </c>
      <c r="M77" s="54"/>
      <c r="N77" s="15">
        <v>33.281406533000002</v>
      </c>
      <c r="O77" s="15">
        <v>226.69086451999999</v>
      </c>
      <c r="P77" s="15" t="s">
        <v>26</v>
      </c>
      <c r="Q77" s="16" t="s">
        <v>26</v>
      </c>
      <c r="R77" s="37" t="s">
        <v>592</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518</v>
      </c>
      <c r="D78" s="17" t="s">
        <v>519</v>
      </c>
      <c r="E78" s="17">
        <v>4</v>
      </c>
      <c r="F78" s="14">
        <v>194.04</v>
      </c>
      <c r="G78" s="14">
        <v>131.61000000000001</v>
      </c>
      <c r="H78" s="14">
        <v>69.19</v>
      </c>
      <c r="I78" s="14"/>
      <c r="J78" s="14">
        <v>211.26</v>
      </c>
      <c r="K78" s="14">
        <v>336.1</v>
      </c>
      <c r="L78" s="14">
        <v>538.11</v>
      </c>
      <c r="M78" s="54"/>
      <c r="N78" s="14">
        <v>45.282750415999999</v>
      </c>
      <c r="O78" s="31">
        <v>1.4217148208999999</v>
      </c>
      <c r="P78" s="31" t="s">
        <v>29</v>
      </c>
      <c r="Q78" s="17" t="s">
        <v>26</v>
      </c>
      <c r="R78" s="38" t="s">
        <v>593</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131</v>
      </c>
      <c r="D79" s="16" t="s">
        <v>132</v>
      </c>
      <c r="E79" s="16">
        <v>3</v>
      </c>
      <c r="F79" s="15">
        <v>3.18</v>
      </c>
      <c r="G79" s="15">
        <v>2.41</v>
      </c>
      <c r="H79" s="15">
        <v>1.65</v>
      </c>
      <c r="I79" s="14"/>
      <c r="J79" s="15">
        <v>3.39</v>
      </c>
      <c r="K79" s="15">
        <v>4.91</v>
      </c>
      <c r="L79" s="15">
        <v>7.37</v>
      </c>
      <c r="M79" s="54"/>
      <c r="N79" s="15">
        <v>43.046861812000003</v>
      </c>
      <c r="O79" s="15">
        <v>92.180121651999997</v>
      </c>
      <c r="P79" s="15" t="s">
        <v>26</v>
      </c>
      <c r="Q79" s="16" t="s">
        <v>26</v>
      </c>
      <c r="R79" s="37" t="s">
        <v>594</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133</v>
      </c>
      <c r="D80" s="17" t="s">
        <v>134</v>
      </c>
      <c r="E80" s="17">
        <v>2</v>
      </c>
      <c r="F80" s="14">
        <v>41.71</v>
      </c>
      <c r="G80" s="14">
        <v>37.76</v>
      </c>
      <c r="H80" s="14">
        <v>33.82</v>
      </c>
      <c r="I80" s="14"/>
      <c r="J80" s="14">
        <v>42.56</v>
      </c>
      <c r="K80" s="14">
        <v>50.44</v>
      </c>
      <c r="L80" s="14">
        <v>63.19</v>
      </c>
      <c r="M80" s="54"/>
      <c r="N80" s="14">
        <v>36.628201560000001</v>
      </c>
      <c r="O80" s="31">
        <v>65.007406087000007</v>
      </c>
      <c r="P80" s="31" t="s">
        <v>26</v>
      </c>
      <c r="Q80" s="17" t="s">
        <v>26</v>
      </c>
      <c r="R80" s="38" t="s">
        <v>595</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135</v>
      </c>
      <c r="D81" s="16" t="s">
        <v>136</v>
      </c>
      <c r="E81" s="16">
        <v>9</v>
      </c>
      <c r="F81" s="15">
        <v>5.83</v>
      </c>
      <c r="G81" s="15">
        <v>5.18</v>
      </c>
      <c r="H81" s="15">
        <v>4.53</v>
      </c>
      <c r="I81" s="14"/>
      <c r="J81" s="15">
        <v>6.17</v>
      </c>
      <c r="K81" s="15">
        <v>7.46</v>
      </c>
      <c r="L81" s="15">
        <v>9.5500000000000007</v>
      </c>
      <c r="M81" s="54"/>
      <c r="N81" s="15">
        <v>61.868754672000001</v>
      </c>
      <c r="O81" s="15">
        <v>45.871541739000001</v>
      </c>
      <c r="P81" s="15" t="s">
        <v>29</v>
      </c>
      <c r="Q81" s="16" t="s">
        <v>29</v>
      </c>
      <c r="R81" s="37" t="s">
        <v>596</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137</v>
      </c>
      <c r="D82" s="17" t="s">
        <v>138</v>
      </c>
      <c r="E82" s="17">
        <v>7</v>
      </c>
      <c r="F82" s="14">
        <v>31.17</v>
      </c>
      <c r="G82" s="14">
        <v>28.9</v>
      </c>
      <c r="H82" s="14">
        <v>26.64</v>
      </c>
      <c r="I82" s="14"/>
      <c r="J82" s="14">
        <v>35.22</v>
      </c>
      <c r="K82" s="14">
        <v>39.74</v>
      </c>
      <c r="L82" s="14">
        <v>47.06</v>
      </c>
      <c r="M82" s="54"/>
      <c r="N82" s="14">
        <v>53.750990629</v>
      </c>
      <c r="O82" s="31">
        <v>107.28931908</v>
      </c>
      <c r="P82" s="31" t="s">
        <v>26</v>
      </c>
      <c r="Q82" s="17" t="s">
        <v>29</v>
      </c>
      <c r="R82" s="38" t="s">
        <v>597</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139</v>
      </c>
      <c r="D83" s="16" t="s">
        <v>140</v>
      </c>
      <c r="E83" s="16">
        <v>6</v>
      </c>
      <c r="F83" s="15">
        <v>1.43</v>
      </c>
      <c r="G83" s="15">
        <v>0.96</v>
      </c>
      <c r="H83" s="15">
        <v>0.49</v>
      </c>
      <c r="I83" s="14"/>
      <c r="J83" s="15">
        <v>2.57</v>
      </c>
      <c r="K83" s="15">
        <v>3.5</v>
      </c>
      <c r="L83" s="15">
        <v>5.01</v>
      </c>
      <c r="M83" s="54"/>
      <c r="N83" s="15">
        <v>61.806137390000004</v>
      </c>
      <c r="O83" s="15">
        <v>22.985105522000001</v>
      </c>
      <c r="P83" s="15" t="s">
        <v>26</v>
      </c>
      <c r="Q83" s="16" t="s">
        <v>29</v>
      </c>
      <c r="R83" s="37" t="s">
        <v>598</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141</v>
      </c>
      <c r="D84" s="17" t="s">
        <v>142</v>
      </c>
      <c r="E84" s="17">
        <v>6</v>
      </c>
      <c r="F84" s="14">
        <v>21.21</v>
      </c>
      <c r="G84" s="14">
        <v>18.55</v>
      </c>
      <c r="H84" s="14">
        <v>15.89</v>
      </c>
      <c r="I84" s="14"/>
      <c r="J84" s="14">
        <v>28.36</v>
      </c>
      <c r="K84" s="14">
        <v>33.67</v>
      </c>
      <c r="L84" s="14">
        <v>42.27</v>
      </c>
      <c r="M84" s="54"/>
      <c r="N84" s="14">
        <v>56.487918743000002</v>
      </c>
      <c r="O84" s="31">
        <v>138.63676257</v>
      </c>
      <c r="P84" s="31" t="s">
        <v>26</v>
      </c>
      <c r="Q84" s="17" t="s">
        <v>29</v>
      </c>
      <c r="R84" s="38" t="s">
        <v>599</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141</v>
      </c>
      <c r="D85" s="16" t="s">
        <v>143</v>
      </c>
      <c r="E85" s="16">
        <v>6</v>
      </c>
      <c r="F85" s="15">
        <v>20.309999999999999</v>
      </c>
      <c r="G85" s="15">
        <v>17.91</v>
      </c>
      <c r="H85" s="15">
        <v>15.52</v>
      </c>
      <c r="I85" s="14"/>
      <c r="J85" s="15">
        <v>25.89</v>
      </c>
      <c r="K85" s="15">
        <v>30.67</v>
      </c>
      <c r="L85" s="15">
        <v>38.42</v>
      </c>
      <c r="M85" s="54"/>
      <c r="N85" s="15">
        <v>54.772090136999999</v>
      </c>
      <c r="O85" s="15">
        <v>9.0028673478000005</v>
      </c>
      <c r="P85" s="15" t="s">
        <v>26</v>
      </c>
      <c r="Q85" s="16" t="s">
        <v>29</v>
      </c>
      <c r="R85" s="37" t="s">
        <v>600</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144</v>
      </c>
      <c r="D86" s="17" t="s">
        <v>145</v>
      </c>
      <c r="E86" s="17">
        <v>0</v>
      </c>
      <c r="F86" s="14">
        <v>2.14</v>
      </c>
      <c r="G86" s="14">
        <v>1.66</v>
      </c>
      <c r="H86" s="14">
        <v>1.18</v>
      </c>
      <c r="I86" s="14"/>
      <c r="J86" s="14">
        <v>2.2599999999999998</v>
      </c>
      <c r="K86" s="14">
        <v>3.21</v>
      </c>
      <c r="L86" s="14">
        <v>4.76</v>
      </c>
      <c r="M86" s="54"/>
      <c r="N86" s="14">
        <v>27.190670515000001</v>
      </c>
      <c r="O86" s="31">
        <v>3.3218380000000001</v>
      </c>
      <c r="P86" s="31" t="s">
        <v>26</v>
      </c>
      <c r="Q86" s="17" t="s">
        <v>26</v>
      </c>
      <c r="R86" s="38" t="s">
        <v>601</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602</v>
      </c>
      <c r="D87" s="16" t="s">
        <v>603</v>
      </c>
      <c r="E87" s="16">
        <v>3</v>
      </c>
      <c r="F87" s="15">
        <v>120.55</v>
      </c>
      <c r="G87" s="15">
        <v>93.47</v>
      </c>
      <c r="H87" s="15">
        <v>66.400000000000006</v>
      </c>
      <c r="I87" s="14"/>
      <c r="J87" s="15">
        <v>122.58</v>
      </c>
      <c r="K87" s="15">
        <v>176.72</v>
      </c>
      <c r="L87" s="15">
        <v>264.33999999999997</v>
      </c>
      <c r="M87" s="54"/>
      <c r="N87" s="15">
        <v>40.378819485999998</v>
      </c>
      <c r="O87" s="15">
        <v>1.5072925974</v>
      </c>
      <c r="P87" s="15" t="s">
        <v>29</v>
      </c>
      <c r="Q87" s="16" t="s">
        <v>26</v>
      </c>
      <c r="R87" s="37" t="s">
        <v>604</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605</v>
      </c>
      <c r="D88" s="17" t="s">
        <v>606</v>
      </c>
      <c r="E88" s="17">
        <v>7</v>
      </c>
      <c r="F88" s="14">
        <v>2210</v>
      </c>
      <c r="G88" s="14">
        <v>1677.39</v>
      </c>
      <c r="H88" s="14">
        <v>1144.78</v>
      </c>
      <c r="I88" s="14"/>
      <c r="J88" s="14">
        <v>2652.52</v>
      </c>
      <c r="K88" s="14">
        <v>3717.73</v>
      </c>
      <c r="L88" s="14">
        <v>5441.37</v>
      </c>
      <c r="M88" s="54"/>
      <c r="N88" s="14">
        <v>46.248425363000003</v>
      </c>
      <c r="O88" s="31">
        <v>2.4239208196000002</v>
      </c>
      <c r="P88" s="31" t="s">
        <v>29</v>
      </c>
      <c r="Q88" s="17" t="s">
        <v>29</v>
      </c>
      <c r="R88" s="38" t="s">
        <v>607</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146</v>
      </c>
      <c r="D89" s="16" t="s">
        <v>147</v>
      </c>
      <c r="E89" s="16">
        <v>10</v>
      </c>
      <c r="F89" s="15">
        <v>18.8</v>
      </c>
      <c r="G89" s="15">
        <v>18.16</v>
      </c>
      <c r="H89" s="15">
        <v>17.53</v>
      </c>
      <c r="I89" s="14"/>
      <c r="J89" s="15">
        <v>19.190000000000001</v>
      </c>
      <c r="K89" s="15">
        <v>20.45</v>
      </c>
      <c r="L89" s="15">
        <v>22.49</v>
      </c>
      <c r="M89" s="54"/>
      <c r="N89" s="15">
        <v>72.079075520000004</v>
      </c>
      <c r="O89" s="15">
        <v>8.2598019564999987</v>
      </c>
      <c r="P89" s="15" t="s">
        <v>29</v>
      </c>
      <c r="Q89" s="16" t="s">
        <v>29</v>
      </c>
      <c r="R89" s="37" t="s">
        <v>608</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148</v>
      </c>
      <c r="D90" s="17" t="s">
        <v>149</v>
      </c>
      <c r="E90" s="17">
        <v>2</v>
      </c>
      <c r="F90" s="14">
        <v>4.92</v>
      </c>
      <c r="G90" s="14">
        <v>4.47</v>
      </c>
      <c r="H90" s="14">
        <v>4.0199999999999996</v>
      </c>
      <c r="I90" s="14"/>
      <c r="J90" s="14">
        <v>5.04</v>
      </c>
      <c r="K90" s="14">
        <v>5.93</v>
      </c>
      <c r="L90" s="14">
        <v>7.38</v>
      </c>
      <c r="M90" s="54"/>
      <c r="N90" s="14">
        <v>43.845231075999997</v>
      </c>
      <c r="O90" s="31">
        <v>8.7394953478000001</v>
      </c>
      <c r="P90" s="31" t="s">
        <v>26</v>
      </c>
      <c r="Q90" s="17" t="s">
        <v>26</v>
      </c>
      <c r="R90" s="38" t="s">
        <v>609</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150</v>
      </c>
      <c r="D91" s="16" t="s">
        <v>151</v>
      </c>
      <c r="E91" s="16">
        <v>2</v>
      </c>
      <c r="F91" s="15">
        <v>11.15</v>
      </c>
      <c r="G91" s="15">
        <v>9.7200000000000006</v>
      </c>
      <c r="H91" s="15">
        <v>8.3000000000000007</v>
      </c>
      <c r="I91" s="14"/>
      <c r="J91" s="15">
        <v>11.43</v>
      </c>
      <c r="K91" s="15">
        <v>14.27</v>
      </c>
      <c r="L91" s="15">
        <v>18.88</v>
      </c>
      <c r="M91" s="54"/>
      <c r="N91" s="15">
        <v>40.949210477000001</v>
      </c>
      <c r="O91" s="15">
        <v>8.541517130399999</v>
      </c>
      <c r="P91" s="15" t="s">
        <v>26</v>
      </c>
      <c r="Q91" s="16" t="s">
        <v>26</v>
      </c>
      <c r="R91" s="37" t="s">
        <v>610</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152</v>
      </c>
      <c r="D92" s="17" t="s">
        <v>153</v>
      </c>
      <c r="E92" s="17">
        <v>2</v>
      </c>
      <c r="F92" s="14">
        <v>10.4</v>
      </c>
      <c r="G92" s="14">
        <v>8.8699999999999992</v>
      </c>
      <c r="H92" s="14">
        <v>7.34</v>
      </c>
      <c r="I92" s="14"/>
      <c r="J92" s="14">
        <v>10.65</v>
      </c>
      <c r="K92" s="14">
        <v>13.7</v>
      </c>
      <c r="L92" s="14">
        <v>18.64</v>
      </c>
      <c r="M92" s="54"/>
      <c r="N92" s="14">
        <v>35.198700654</v>
      </c>
      <c r="O92" s="31">
        <v>84.994244390999995</v>
      </c>
      <c r="P92" s="31" t="s">
        <v>26</v>
      </c>
      <c r="Q92" s="17" t="s">
        <v>26</v>
      </c>
      <c r="R92" s="38" t="s">
        <v>611</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154</v>
      </c>
      <c r="D93" s="16" t="s">
        <v>155</v>
      </c>
      <c r="E93" s="16">
        <v>2</v>
      </c>
      <c r="F93" s="15">
        <v>5.99</v>
      </c>
      <c r="G93" s="15">
        <v>4.68</v>
      </c>
      <c r="H93" s="15">
        <v>3.37</v>
      </c>
      <c r="I93" s="14"/>
      <c r="J93" s="15">
        <v>6.12</v>
      </c>
      <c r="K93" s="15">
        <v>8.73</v>
      </c>
      <c r="L93" s="15">
        <v>12.96</v>
      </c>
      <c r="M93" s="54"/>
      <c r="N93" s="15">
        <v>38.333669018000002</v>
      </c>
      <c r="O93" s="15">
        <v>33.437036999999997</v>
      </c>
      <c r="P93" s="15" t="s">
        <v>26</v>
      </c>
      <c r="Q93" s="16" t="s">
        <v>26</v>
      </c>
      <c r="R93" s="37" t="s">
        <v>612</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156</v>
      </c>
      <c r="D94" s="17" t="s">
        <v>157</v>
      </c>
      <c r="E94" s="17">
        <v>10</v>
      </c>
      <c r="F94" s="14">
        <v>213.45</v>
      </c>
      <c r="G94" s="14">
        <v>188.3</v>
      </c>
      <c r="H94" s="14">
        <v>163.16</v>
      </c>
      <c r="I94" s="14"/>
      <c r="J94" s="14">
        <v>223.07</v>
      </c>
      <c r="K94" s="14">
        <v>273.35000000000002</v>
      </c>
      <c r="L94" s="14">
        <v>354.71</v>
      </c>
      <c r="M94" s="54"/>
      <c r="N94" s="14">
        <v>68.401632434999996</v>
      </c>
      <c r="O94" s="31">
        <v>8.4765717234999993</v>
      </c>
      <c r="P94" s="31" t="s">
        <v>29</v>
      </c>
      <c r="Q94" s="17" t="s">
        <v>29</v>
      </c>
      <c r="R94" s="38" t="s">
        <v>613</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158</v>
      </c>
      <c r="D95" s="16" t="s">
        <v>159</v>
      </c>
      <c r="E95" s="16">
        <v>4</v>
      </c>
      <c r="F95" s="15">
        <v>150</v>
      </c>
      <c r="G95" s="15" t="s">
        <v>125</v>
      </c>
      <c r="H95" s="15" t="s">
        <v>125</v>
      </c>
      <c r="I95" s="14"/>
      <c r="J95" s="15" t="s">
        <v>125</v>
      </c>
      <c r="K95" s="15" t="s">
        <v>125</v>
      </c>
      <c r="L95" s="15" t="s">
        <v>125</v>
      </c>
      <c r="M95" s="54"/>
      <c r="N95" s="15">
        <v>94.064508982000007</v>
      </c>
      <c r="O95" s="15">
        <v>1.0764285713999999</v>
      </c>
      <c r="P95" s="15" t="s">
        <v>26</v>
      </c>
      <c r="Q95" s="16" t="s">
        <v>29</v>
      </c>
      <c r="R95" s="37" t="s">
        <v>125</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160</v>
      </c>
      <c r="D96" s="17" t="s">
        <v>161</v>
      </c>
      <c r="E96" s="17">
        <v>7</v>
      </c>
      <c r="F96" s="14">
        <v>100.63</v>
      </c>
      <c r="G96" s="14">
        <v>89.82</v>
      </c>
      <c r="H96" s="14">
        <v>79.02</v>
      </c>
      <c r="I96" s="14"/>
      <c r="J96" s="14">
        <v>102.79</v>
      </c>
      <c r="K96" s="14">
        <v>124.39</v>
      </c>
      <c r="L96" s="14">
        <v>159.34</v>
      </c>
      <c r="M96" s="54"/>
      <c r="N96" s="14">
        <v>79.209114267000004</v>
      </c>
      <c r="O96" s="31">
        <v>489.05826770000004</v>
      </c>
      <c r="P96" s="31" t="s">
        <v>29</v>
      </c>
      <c r="Q96" s="17" t="s">
        <v>29</v>
      </c>
      <c r="R96" s="38" t="s">
        <v>614</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162</v>
      </c>
      <c r="D97" s="16" t="s">
        <v>163</v>
      </c>
      <c r="E97" s="16">
        <v>3</v>
      </c>
      <c r="F97" s="15">
        <v>43.91</v>
      </c>
      <c r="G97" s="15">
        <v>38.89</v>
      </c>
      <c r="H97" s="15">
        <v>33.880000000000003</v>
      </c>
      <c r="I97" s="14"/>
      <c r="J97" s="15">
        <v>45.11</v>
      </c>
      <c r="K97" s="15">
        <v>55.13</v>
      </c>
      <c r="L97" s="15">
        <v>71.349999999999994</v>
      </c>
      <c r="M97" s="54"/>
      <c r="N97" s="15">
        <v>30.551878296000002</v>
      </c>
      <c r="O97" s="15">
        <v>156.51426525999997</v>
      </c>
      <c r="P97" s="15" t="s">
        <v>26</v>
      </c>
      <c r="Q97" s="16" t="s">
        <v>26</v>
      </c>
      <c r="R97" s="37" t="s">
        <v>615</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164</v>
      </c>
      <c r="D98" s="17" t="s">
        <v>165</v>
      </c>
      <c r="E98" s="17">
        <v>6</v>
      </c>
      <c r="F98" s="14">
        <v>24.77</v>
      </c>
      <c r="G98" s="14">
        <v>23.36</v>
      </c>
      <c r="H98" s="14">
        <v>21.95</v>
      </c>
      <c r="I98" s="14"/>
      <c r="J98" s="14">
        <v>25.36</v>
      </c>
      <c r="K98" s="14">
        <v>28.17</v>
      </c>
      <c r="L98" s="14">
        <v>32.729999999999997</v>
      </c>
      <c r="M98" s="54"/>
      <c r="N98" s="14">
        <v>47.198686389000002</v>
      </c>
      <c r="O98" s="31">
        <v>206.67341565000001</v>
      </c>
      <c r="P98" s="31" t="s">
        <v>29</v>
      </c>
      <c r="Q98" s="17" t="s">
        <v>26</v>
      </c>
      <c r="R98" s="38" t="s">
        <v>616</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166</v>
      </c>
      <c r="D99" s="16" t="s">
        <v>167</v>
      </c>
      <c r="E99" s="16">
        <v>0</v>
      </c>
      <c r="F99" s="15">
        <v>27.33</v>
      </c>
      <c r="G99" s="15">
        <v>23.78</v>
      </c>
      <c r="H99" s="15">
        <v>20.23</v>
      </c>
      <c r="I99" s="14"/>
      <c r="J99" s="15">
        <v>28.24</v>
      </c>
      <c r="K99" s="15">
        <v>35.33</v>
      </c>
      <c r="L99" s="15">
        <v>46.81</v>
      </c>
      <c r="M99" s="54"/>
      <c r="N99" s="15">
        <v>19.046204189000001</v>
      </c>
      <c r="O99" s="15">
        <v>129.35761434</v>
      </c>
      <c r="P99" s="15" t="s">
        <v>26</v>
      </c>
      <c r="Q99" s="16" t="s">
        <v>26</v>
      </c>
      <c r="R99" s="37" t="s">
        <v>617</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168</v>
      </c>
      <c r="D100" s="17" t="s">
        <v>169</v>
      </c>
      <c r="E100" s="17">
        <v>3</v>
      </c>
      <c r="F100" s="14">
        <v>34.520000000000003</v>
      </c>
      <c r="G100" s="14">
        <v>30.59</v>
      </c>
      <c r="H100" s="14">
        <v>26.66</v>
      </c>
      <c r="I100" s="14"/>
      <c r="J100" s="14">
        <v>35.340000000000003</v>
      </c>
      <c r="K100" s="14">
        <v>43.19</v>
      </c>
      <c r="L100" s="14">
        <v>55.9</v>
      </c>
      <c r="M100" s="54"/>
      <c r="N100" s="14">
        <v>28.753581764</v>
      </c>
      <c r="O100" s="31">
        <v>318.41827977999998</v>
      </c>
      <c r="P100" s="31" t="s">
        <v>26</v>
      </c>
      <c r="Q100" s="17" t="s">
        <v>26</v>
      </c>
      <c r="R100" s="38" t="s">
        <v>618</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619</v>
      </c>
      <c r="D101" s="16" t="s">
        <v>620</v>
      </c>
      <c r="E101" s="16">
        <v>0</v>
      </c>
      <c r="F101" s="15">
        <v>19.03</v>
      </c>
      <c r="G101" s="15">
        <v>16.239999999999998</v>
      </c>
      <c r="H101" s="15">
        <v>13.46</v>
      </c>
      <c r="I101" s="14"/>
      <c r="J101" s="15">
        <v>20.47</v>
      </c>
      <c r="K101" s="15">
        <v>26.03</v>
      </c>
      <c r="L101" s="15">
        <v>35.03</v>
      </c>
      <c r="M101" s="54"/>
      <c r="N101" s="15">
        <v>23.716745648</v>
      </c>
      <c r="O101" s="15">
        <v>1.4969036087000001</v>
      </c>
      <c r="P101" s="15" t="s">
        <v>26</v>
      </c>
      <c r="Q101" s="16" t="s">
        <v>26</v>
      </c>
      <c r="R101" s="37" t="s">
        <v>621</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170</v>
      </c>
      <c r="D102" s="17" t="s">
        <v>171</v>
      </c>
      <c r="E102" s="17">
        <v>0</v>
      </c>
      <c r="F102" s="14">
        <v>4.2300000000000004</v>
      </c>
      <c r="G102" s="14">
        <v>3.4</v>
      </c>
      <c r="H102" s="14">
        <v>2.58</v>
      </c>
      <c r="I102" s="14"/>
      <c r="J102" s="14">
        <v>4.3899999999999997</v>
      </c>
      <c r="K102" s="14">
        <v>6.03</v>
      </c>
      <c r="L102" s="14">
        <v>8.68</v>
      </c>
      <c r="M102" s="54"/>
      <c r="N102" s="14">
        <v>30.430581462999999</v>
      </c>
      <c r="O102" s="31">
        <v>3.8247175216999998</v>
      </c>
      <c r="P102" s="31" t="s">
        <v>26</v>
      </c>
      <c r="Q102" s="17" t="s">
        <v>26</v>
      </c>
      <c r="R102" s="38" t="s">
        <v>622</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172</v>
      </c>
      <c r="D103" s="16" t="s">
        <v>173</v>
      </c>
      <c r="E103" s="16">
        <v>2</v>
      </c>
      <c r="F103" s="15">
        <v>10.39</v>
      </c>
      <c r="G103" s="15">
        <v>8.5399999999999991</v>
      </c>
      <c r="H103" s="15">
        <v>6.69</v>
      </c>
      <c r="I103" s="14"/>
      <c r="J103" s="15">
        <v>10.62</v>
      </c>
      <c r="K103" s="15">
        <v>14.31</v>
      </c>
      <c r="L103" s="15">
        <v>20.29</v>
      </c>
      <c r="M103" s="54"/>
      <c r="N103" s="15">
        <v>42.465628017999997</v>
      </c>
      <c r="O103" s="15">
        <v>21.215689478000002</v>
      </c>
      <c r="P103" s="15" t="s">
        <v>26</v>
      </c>
      <c r="Q103" s="16" t="s">
        <v>26</v>
      </c>
      <c r="R103" s="37" t="s">
        <v>623</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174</v>
      </c>
      <c r="D104" s="17" t="s">
        <v>175</v>
      </c>
      <c r="E104" s="17">
        <v>3</v>
      </c>
      <c r="F104" s="14">
        <v>4.82</v>
      </c>
      <c r="G104" s="14">
        <v>3.72</v>
      </c>
      <c r="H104" s="14">
        <v>2.63</v>
      </c>
      <c r="I104" s="14"/>
      <c r="J104" s="14">
        <v>4.95</v>
      </c>
      <c r="K104" s="14">
        <v>7.13</v>
      </c>
      <c r="L104" s="14">
        <v>10.67</v>
      </c>
      <c r="M104" s="54"/>
      <c r="N104" s="14">
        <v>18.874257201999999</v>
      </c>
      <c r="O104" s="31">
        <v>5.4299570435</v>
      </c>
      <c r="P104" s="31" t="s">
        <v>26</v>
      </c>
      <c r="Q104" s="17" t="s">
        <v>26</v>
      </c>
      <c r="R104" s="38" t="s">
        <v>624</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176</v>
      </c>
      <c r="D105" s="16" t="s">
        <v>177</v>
      </c>
      <c r="E105" s="16">
        <v>10</v>
      </c>
      <c r="F105" s="15">
        <v>18.2</v>
      </c>
      <c r="G105" s="15">
        <v>16.559999999999999</v>
      </c>
      <c r="H105" s="15">
        <v>14.92</v>
      </c>
      <c r="I105" s="14"/>
      <c r="J105" s="15">
        <v>19.3</v>
      </c>
      <c r="K105" s="15">
        <v>22.57</v>
      </c>
      <c r="L105" s="15">
        <v>27.88</v>
      </c>
      <c r="M105" s="54"/>
      <c r="N105" s="15">
        <v>69.766558176999993</v>
      </c>
      <c r="O105" s="15">
        <v>62.397748217</v>
      </c>
      <c r="P105" s="15" t="s">
        <v>29</v>
      </c>
      <c r="Q105" s="16" t="s">
        <v>29</v>
      </c>
      <c r="R105" s="37" t="s">
        <v>625</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178</v>
      </c>
      <c r="D106" s="17" t="s">
        <v>179</v>
      </c>
      <c r="E106" s="17">
        <v>10</v>
      </c>
      <c r="F106" s="14">
        <v>22.15</v>
      </c>
      <c r="G106" s="14">
        <v>20.9</v>
      </c>
      <c r="H106" s="14">
        <v>19.649999999999999</v>
      </c>
      <c r="I106" s="14"/>
      <c r="J106" s="14">
        <v>22.91</v>
      </c>
      <c r="K106" s="14">
        <v>25.4</v>
      </c>
      <c r="L106" s="14">
        <v>29.44</v>
      </c>
      <c r="M106" s="54"/>
      <c r="N106" s="14">
        <v>73.304744241999998</v>
      </c>
      <c r="O106" s="31">
        <v>4.8420789129999999</v>
      </c>
      <c r="P106" s="31" t="s">
        <v>29</v>
      </c>
      <c r="Q106" s="17" t="s">
        <v>29</v>
      </c>
      <c r="R106" s="38" t="s">
        <v>626</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466</v>
      </c>
      <c r="D107" s="16" t="s">
        <v>467</v>
      </c>
      <c r="E107" s="16">
        <v>10</v>
      </c>
      <c r="F107" s="15">
        <v>116</v>
      </c>
      <c r="G107" s="15">
        <v>106.72</v>
      </c>
      <c r="H107" s="15">
        <v>97.44</v>
      </c>
      <c r="I107" s="14"/>
      <c r="J107" s="15">
        <v>121.67</v>
      </c>
      <c r="K107" s="15">
        <v>140.22</v>
      </c>
      <c r="L107" s="15">
        <v>170.24</v>
      </c>
      <c r="M107" s="54"/>
      <c r="N107" s="15">
        <v>58.896926753999999</v>
      </c>
      <c r="O107" s="15">
        <v>1.4451533796</v>
      </c>
      <c r="P107" s="15" t="s">
        <v>29</v>
      </c>
      <c r="Q107" s="16" t="s">
        <v>29</v>
      </c>
      <c r="R107" s="37" t="s">
        <v>627</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180</v>
      </c>
      <c r="D108" s="17" t="s">
        <v>181</v>
      </c>
      <c r="E108" s="17">
        <v>3</v>
      </c>
      <c r="F108" s="14">
        <v>22.83</v>
      </c>
      <c r="G108" s="14">
        <v>20.99</v>
      </c>
      <c r="H108" s="14">
        <v>19.149999999999999</v>
      </c>
      <c r="I108" s="14"/>
      <c r="J108" s="14">
        <v>24.77</v>
      </c>
      <c r="K108" s="14">
        <v>28.44</v>
      </c>
      <c r="L108" s="14">
        <v>34.39</v>
      </c>
      <c r="M108" s="54"/>
      <c r="N108" s="14">
        <v>30.314672832999999</v>
      </c>
      <c r="O108" s="31">
        <v>227.49866396000002</v>
      </c>
      <c r="P108" s="31" t="s">
        <v>29</v>
      </c>
      <c r="Q108" s="17" t="s">
        <v>26</v>
      </c>
      <c r="R108" s="38" t="s">
        <v>628</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182</v>
      </c>
      <c r="D109" s="16" t="s">
        <v>183</v>
      </c>
      <c r="E109" s="16">
        <v>3</v>
      </c>
      <c r="F109" s="15">
        <v>10.29</v>
      </c>
      <c r="G109" s="15">
        <v>9.51</v>
      </c>
      <c r="H109" s="15">
        <v>8.73</v>
      </c>
      <c r="I109" s="14"/>
      <c r="J109" s="15">
        <v>11.11</v>
      </c>
      <c r="K109" s="15">
        <v>12.66</v>
      </c>
      <c r="L109" s="15">
        <v>15.18</v>
      </c>
      <c r="M109" s="54"/>
      <c r="N109" s="15">
        <v>35.224886157999997</v>
      </c>
      <c r="O109" s="15">
        <v>88.424365782999999</v>
      </c>
      <c r="P109" s="15" t="s">
        <v>29</v>
      </c>
      <c r="Q109" s="16" t="s">
        <v>26</v>
      </c>
      <c r="R109" s="37" t="s">
        <v>629</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184</v>
      </c>
      <c r="D110" s="17" t="s">
        <v>185</v>
      </c>
      <c r="E110" s="17">
        <v>2</v>
      </c>
      <c r="F110" s="14">
        <v>11.28</v>
      </c>
      <c r="G110" s="14">
        <v>9.41</v>
      </c>
      <c r="H110" s="14">
        <v>7.55</v>
      </c>
      <c r="I110" s="14"/>
      <c r="J110" s="14">
        <v>11.61</v>
      </c>
      <c r="K110" s="14">
        <v>15.33</v>
      </c>
      <c r="L110" s="14">
        <v>21.35</v>
      </c>
      <c r="M110" s="54"/>
      <c r="N110" s="14">
        <v>48.620331276000002</v>
      </c>
      <c r="O110" s="31">
        <v>36.607639782999996</v>
      </c>
      <c r="P110" s="31" t="s">
        <v>26</v>
      </c>
      <c r="Q110" s="17" t="s">
        <v>26</v>
      </c>
      <c r="R110" s="38" t="s">
        <v>630</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186</v>
      </c>
      <c r="D111" s="16" t="s">
        <v>187</v>
      </c>
      <c r="E111" s="16">
        <v>0</v>
      </c>
      <c r="F111" s="15">
        <v>3.5</v>
      </c>
      <c r="G111" s="15">
        <v>3.09</v>
      </c>
      <c r="H111" s="15">
        <v>2.69</v>
      </c>
      <c r="I111" s="14"/>
      <c r="J111" s="15">
        <v>3.57</v>
      </c>
      <c r="K111" s="15">
        <v>4.37</v>
      </c>
      <c r="L111" s="15">
        <v>5.67</v>
      </c>
      <c r="M111" s="54"/>
      <c r="N111" s="15">
        <v>41.676288411000002</v>
      </c>
      <c r="O111" s="15">
        <v>11.750247391</v>
      </c>
      <c r="P111" s="15" t="s">
        <v>26</v>
      </c>
      <c r="Q111" s="16" t="s">
        <v>26</v>
      </c>
      <c r="R111" s="37" t="s">
        <v>631</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188</v>
      </c>
      <c r="D112" s="17" t="s">
        <v>189</v>
      </c>
      <c r="E112" s="17">
        <v>7</v>
      </c>
      <c r="F112" s="14">
        <v>3.87</v>
      </c>
      <c r="G112" s="14">
        <v>3.4</v>
      </c>
      <c r="H112" s="14">
        <v>2.94</v>
      </c>
      <c r="I112" s="14"/>
      <c r="J112" s="14">
        <v>4.92</v>
      </c>
      <c r="K112" s="14">
        <v>5.84</v>
      </c>
      <c r="L112" s="14">
        <v>7.33</v>
      </c>
      <c r="M112" s="54"/>
      <c r="N112" s="14">
        <v>56.186072848999999</v>
      </c>
      <c r="O112" s="31">
        <v>20.944880347999998</v>
      </c>
      <c r="P112" s="31" t="s">
        <v>26</v>
      </c>
      <c r="Q112" s="17" t="s">
        <v>29</v>
      </c>
      <c r="R112" s="38" t="s">
        <v>632</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190</v>
      </c>
      <c r="D113" s="16" t="s">
        <v>191</v>
      </c>
      <c r="E113" s="16">
        <v>0</v>
      </c>
      <c r="F113" s="15">
        <v>8.24</v>
      </c>
      <c r="G113" s="15">
        <v>6.7</v>
      </c>
      <c r="H113" s="15">
        <v>5.17</v>
      </c>
      <c r="I113" s="14"/>
      <c r="J113" s="15">
        <v>8.57</v>
      </c>
      <c r="K113" s="15">
        <v>11.63</v>
      </c>
      <c r="L113" s="15">
        <v>16.579999999999998</v>
      </c>
      <c r="M113" s="54"/>
      <c r="N113" s="15">
        <v>23.578866441999999</v>
      </c>
      <c r="O113" s="15">
        <v>18.708525783000002</v>
      </c>
      <c r="P113" s="15" t="s">
        <v>26</v>
      </c>
      <c r="Q113" s="16" t="s">
        <v>26</v>
      </c>
      <c r="R113" s="37" t="s">
        <v>633</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192</v>
      </c>
      <c r="D114" s="17" t="s">
        <v>193</v>
      </c>
      <c r="E114" s="17">
        <v>0</v>
      </c>
      <c r="F114" s="14" t="s">
        <v>125</v>
      </c>
      <c r="G114" s="14" t="s">
        <v>125</v>
      </c>
      <c r="H114" s="14" t="s">
        <v>125</v>
      </c>
      <c r="I114" s="14"/>
      <c r="J114" s="14" t="s">
        <v>125</v>
      </c>
      <c r="K114" s="14" t="s">
        <v>125</v>
      </c>
      <c r="L114" s="14" t="s">
        <v>125</v>
      </c>
      <c r="M114" s="54"/>
      <c r="N114" s="14" t="s">
        <v>125</v>
      </c>
      <c r="O114" s="31" t="s">
        <v>125</v>
      </c>
      <c r="P114" s="31" t="s">
        <v>125</v>
      </c>
      <c r="Q114" s="17" t="s">
        <v>125</v>
      </c>
      <c r="R114" s="38" t="s">
        <v>126</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634</v>
      </c>
      <c r="D115" s="16" t="s">
        <v>635</v>
      </c>
      <c r="E115" s="16">
        <v>1</v>
      </c>
      <c r="F115" s="15">
        <v>1.78</v>
      </c>
      <c r="G115" s="15">
        <v>1.5</v>
      </c>
      <c r="H115" s="15">
        <v>1.22</v>
      </c>
      <c r="I115" s="14"/>
      <c r="J115" s="15">
        <v>1.85</v>
      </c>
      <c r="K115" s="15">
        <v>2.4</v>
      </c>
      <c r="L115" s="15">
        <v>3.29</v>
      </c>
      <c r="M115" s="54"/>
      <c r="N115" s="15">
        <v>37.581033079999997</v>
      </c>
      <c r="O115" s="15">
        <v>1.1404967391</v>
      </c>
      <c r="P115" s="15" t="s">
        <v>26</v>
      </c>
      <c r="Q115" s="16" t="s">
        <v>26</v>
      </c>
      <c r="R115" s="37" t="s">
        <v>636</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479</v>
      </c>
      <c r="D116" s="17" t="s">
        <v>480</v>
      </c>
      <c r="E116" s="17">
        <v>7</v>
      </c>
      <c r="F116" s="14">
        <v>3.31</v>
      </c>
      <c r="G116" s="14">
        <v>2.97</v>
      </c>
      <c r="H116" s="14">
        <v>2.64</v>
      </c>
      <c r="I116" s="14"/>
      <c r="J116" s="14">
        <v>3.98</v>
      </c>
      <c r="K116" s="14">
        <v>4.6399999999999997</v>
      </c>
      <c r="L116" s="14">
        <v>5.71</v>
      </c>
      <c r="M116" s="54"/>
      <c r="N116" s="14">
        <v>60.938539175000003</v>
      </c>
      <c r="O116" s="31">
        <v>5.1230092609</v>
      </c>
      <c r="P116" s="31" t="s">
        <v>26</v>
      </c>
      <c r="Q116" s="17" t="s">
        <v>29</v>
      </c>
      <c r="R116" s="38" t="s">
        <v>637</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194</v>
      </c>
      <c r="D117" s="16" t="s">
        <v>195</v>
      </c>
      <c r="E117" s="16">
        <v>2</v>
      </c>
      <c r="F117" s="15">
        <v>20.63</v>
      </c>
      <c r="G117" s="15">
        <v>19.350000000000001</v>
      </c>
      <c r="H117" s="15">
        <v>18.079999999999998</v>
      </c>
      <c r="I117" s="14"/>
      <c r="J117" s="15">
        <v>21.1</v>
      </c>
      <c r="K117" s="15">
        <v>23.64</v>
      </c>
      <c r="L117" s="15">
        <v>27.76</v>
      </c>
      <c r="M117" s="54"/>
      <c r="N117" s="15">
        <v>41.546135423000003</v>
      </c>
      <c r="O117" s="15">
        <v>68.706955825999998</v>
      </c>
      <c r="P117" s="15" t="s">
        <v>26</v>
      </c>
      <c r="Q117" s="16" t="s">
        <v>26</v>
      </c>
      <c r="R117" s="37" t="s">
        <v>638</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196</v>
      </c>
      <c r="D118" s="17" t="s">
        <v>197</v>
      </c>
      <c r="E118" s="17">
        <v>0</v>
      </c>
      <c r="F118" s="14">
        <v>22.93</v>
      </c>
      <c r="G118" s="14">
        <v>20.61</v>
      </c>
      <c r="H118" s="14">
        <v>18.29</v>
      </c>
      <c r="I118" s="14"/>
      <c r="J118" s="14">
        <v>23.79</v>
      </c>
      <c r="K118" s="14">
        <v>28.42</v>
      </c>
      <c r="L118" s="14">
        <v>35.909999999999997</v>
      </c>
      <c r="M118" s="54"/>
      <c r="N118" s="14">
        <v>32.857941445999998</v>
      </c>
      <c r="O118" s="31">
        <v>47.991901609000003</v>
      </c>
      <c r="P118" s="31" t="s">
        <v>26</v>
      </c>
      <c r="Q118" s="17" t="s">
        <v>26</v>
      </c>
      <c r="R118" s="38" t="s">
        <v>639</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198</v>
      </c>
      <c r="D119" s="16" t="s">
        <v>199</v>
      </c>
      <c r="E119" s="16">
        <v>3</v>
      </c>
      <c r="F119" s="15">
        <v>78.739999999999995</v>
      </c>
      <c r="G119" s="15">
        <v>57.36</v>
      </c>
      <c r="H119" s="15">
        <v>35.99</v>
      </c>
      <c r="I119" s="14"/>
      <c r="J119" s="15">
        <v>84.47</v>
      </c>
      <c r="K119" s="15">
        <v>127.21</v>
      </c>
      <c r="L119" s="15">
        <v>196.37</v>
      </c>
      <c r="M119" s="54"/>
      <c r="N119" s="15">
        <v>39.582904694</v>
      </c>
      <c r="O119" s="15">
        <v>33.070947399999994</v>
      </c>
      <c r="P119" s="15" t="s">
        <v>29</v>
      </c>
      <c r="Q119" s="16" t="s">
        <v>26</v>
      </c>
      <c r="R119" s="37" t="s">
        <v>640</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200</v>
      </c>
      <c r="D120" s="17" t="s">
        <v>201</v>
      </c>
      <c r="E120" s="17">
        <v>9</v>
      </c>
      <c r="F120" s="14">
        <v>14.27</v>
      </c>
      <c r="G120" s="14">
        <v>13.17</v>
      </c>
      <c r="H120" s="14">
        <v>12.08</v>
      </c>
      <c r="I120" s="14"/>
      <c r="J120" s="14">
        <v>15.65</v>
      </c>
      <c r="K120" s="14">
        <v>17.829999999999998</v>
      </c>
      <c r="L120" s="14">
        <v>21.37</v>
      </c>
      <c r="M120" s="54"/>
      <c r="N120" s="14">
        <v>56.453876649000001</v>
      </c>
      <c r="O120" s="31">
        <v>23.388423609</v>
      </c>
      <c r="P120" s="31" t="s">
        <v>29</v>
      </c>
      <c r="Q120" s="17" t="s">
        <v>29</v>
      </c>
      <c r="R120" s="38" t="s">
        <v>641</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202</v>
      </c>
      <c r="D121" s="16" t="s">
        <v>203</v>
      </c>
      <c r="E121" s="16">
        <v>3</v>
      </c>
      <c r="F121" s="15">
        <v>26.84</v>
      </c>
      <c r="G121" s="15">
        <v>21.44</v>
      </c>
      <c r="H121" s="15">
        <v>16.04</v>
      </c>
      <c r="I121" s="14"/>
      <c r="J121" s="15">
        <v>27.89</v>
      </c>
      <c r="K121" s="15">
        <v>38.68</v>
      </c>
      <c r="L121" s="15">
        <v>56.14</v>
      </c>
      <c r="M121" s="54"/>
      <c r="N121" s="15">
        <v>49.14395768</v>
      </c>
      <c r="O121" s="15">
        <v>66.712828333000004</v>
      </c>
      <c r="P121" s="15" t="s">
        <v>26</v>
      </c>
      <c r="Q121" s="16" t="s">
        <v>26</v>
      </c>
      <c r="R121" s="37" t="s">
        <v>642</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204</v>
      </c>
      <c r="D122" s="17" t="s">
        <v>205</v>
      </c>
      <c r="E122" s="17">
        <v>0</v>
      </c>
      <c r="F122" s="14">
        <v>8.98</v>
      </c>
      <c r="G122" s="14">
        <v>8.35</v>
      </c>
      <c r="H122" s="14">
        <v>7.73</v>
      </c>
      <c r="I122" s="14"/>
      <c r="J122" s="14">
        <v>9.27</v>
      </c>
      <c r="K122" s="14">
        <v>10.51</v>
      </c>
      <c r="L122" s="14">
        <v>12.52</v>
      </c>
      <c r="M122" s="54"/>
      <c r="N122" s="14">
        <v>40.275515175999999</v>
      </c>
      <c r="O122" s="31">
        <v>7.3113999129999998</v>
      </c>
      <c r="P122" s="31" t="s">
        <v>26</v>
      </c>
      <c r="Q122" s="17" t="s">
        <v>26</v>
      </c>
      <c r="R122" s="38" t="s">
        <v>643</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206</v>
      </c>
      <c r="D123" s="16" t="s">
        <v>207</v>
      </c>
      <c r="E123" s="16">
        <v>0</v>
      </c>
      <c r="F123" s="15">
        <v>7.69</v>
      </c>
      <c r="G123" s="15">
        <v>7.21</v>
      </c>
      <c r="H123" s="15">
        <v>6.74</v>
      </c>
      <c r="I123" s="14"/>
      <c r="J123" s="15">
        <v>7.87</v>
      </c>
      <c r="K123" s="15">
        <v>8.81</v>
      </c>
      <c r="L123" s="15">
        <v>10.34</v>
      </c>
      <c r="M123" s="54"/>
      <c r="N123" s="15">
        <v>38.726066408999998</v>
      </c>
      <c r="O123" s="15">
        <v>4.3526042608999997</v>
      </c>
      <c r="P123" s="15" t="s">
        <v>26</v>
      </c>
      <c r="Q123" s="16" t="s">
        <v>26</v>
      </c>
      <c r="R123" s="37" t="s">
        <v>644</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208</v>
      </c>
      <c r="D124" s="17" t="s">
        <v>209</v>
      </c>
      <c r="E124" s="17">
        <v>0</v>
      </c>
      <c r="F124" s="14">
        <v>49.53</v>
      </c>
      <c r="G124" s="14">
        <v>46.36</v>
      </c>
      <c r="H124" s="14">
        <v>43.19</v>
      </c>
      <c r="I124" s="14"/>
      <c r="J124" s="14">
        <v>51.66</v>
      </c>
      <c r="K124" s="14">
        <v>57.99</v>
      </c>
      <c r="L124" s="14">
        <v>68.239999999999995</v>
      </c>
      <c r="M124" s="54"/>
      <c r="N124" s="14">
        <v>36.697615202999998</v>
      </c>
      <c r="O124" s="31">
        <v>30.457289652</v>
      </c>
      <c r="P124" s="31" t="s">
        <v>26</v>
      </c>
      <c r="Q124" s="17" t="s">
        <v>26</v>
      </c>
      <c r="R124" s="38" t="s">
        <v>645</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210</v>
      </c>
      <c r="D125" s="16" t="s">
        <v>211</v>
      </c>
      <c r="E125" s="16">
        <v>2</v>
      </c>
      <c r="F125" s="15">
        <v>25.43</v>
      </c>
      <c r="G125" s="15">
        <v>23.36</v>
      </c>
      <c r="H125" s="15">
        <v>21.3</v>
      </c>
      <c r="I125" s="14"/>
      <c r="J125" s="15">
        <v>25.8</v>
      </c>
      <c r="K125" s="15">
        <v>29.92</v>
      </c>
      <c r="L125" s="15">
        <v>36.590000000000003</v>
      </c>
      <c r="M125" s="54"/>
      <c r="N125" s="15">
        <v>35.564492295000001</v>
      </c>
      <c r="O125" s="15">
        <v>95.302611608999996</v>
      </c>
      <c r="P125" s="15" t="s">
        <v>26</v>
      </c>
      <c r="Q125" s="16" t="s">
        <v>26</v>
      </c>
      <c r="R125" s="37" t="s">
        <v>646</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212</v>
      </c>
      <c r="D126" s="17" t="s">
        <v>468</v>
      </c>
      <c r="E126" s="17">
        <v>3</v>
      </c>
      <c r="F126" s="14">
        <v>12.63</v>
      </c>
      <c r="G126" s="14">
        <v>11.88</v>
      </c>
      <c r="H126" s="14">
        <v>11.14</v>
      </c>
      <c r="I126" s="14"/>
      <c r="J126" s="14">
        <v>12.9</v>
      </c>
      <c r="K126" s="14">
        <v>14.38</v>
      </c>
      <c r="L126" s="14">
        <v>16.79</v>
      </c>
      <c r="M126" s="54"/>
      <c r="N126" s="14">
        <v>32.786122786999996</v>
      </c>
      <c r="O126" s="31">
        <v>1.5946111739</v>
      </c>
      <c r="P126" s="31" t="s">
        <v>26</v>
      </c>
      <c r="Q126" s="17" t="s">
        <v>26</v>
      </c>
      <c r="R126" s="38" t="s">
        <v>647</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212</v>
      </c>
      <c r="D127" s="16" t="s">
        <v>213</v>
      </c>
      <c r="E127" s="16">
        <v>2</v>
      </c>
      <c r="F127" s="15">
        <v>12.29</v>
      </c>
      <c r="G127" s="15">
        <v>11.39</v>
      </c>
      <c r="H127" s="15">
        <v>10.5</v>
      </c>
      <c r="I127" s="14"/>
      <c r="J127" s="15">
        <v>12.58</v>
      </c>
      <c r="K127" s="15">
        <v>14.36</v>
      </c>
      <c r="L127" s="15">
        <v>17.239999999999998</v>
      </c>
      <c r="M127" s="54"/>
      <c r="N127" s="15">
        <v>24.568756609000001</v>
      </c>
      <c r="O127" s="15">
        <v>268.39588465000003</v>
      </c>
      <c r="P127" s="15" t="s">
        <v>26</v>
      </c>
      <c r="Q127" s="16" t="s">
        <v>26</v>
      </c>
      <c r="R127" s="37" t="s">
        <v>648</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214</v>
      </c>
      <c r="D128" s="17" t="s">
        <v>215</v>
      </c>
      <c r="E128" s="17">
        <v>6</v>
      </c>
      <c r="F128" s="14">
        <v>41.11</v>
      </c>
      <c r="G128" s="14">
        <v>38.49</v>
      </c>
      <c r="H128" s="14">
        <v>35.880000000000003</v>
      </c>
      <c r="I128" s="14"/>
      <c r="J128" s="14">
        <v>42.03</v>
      </c>
      <c r="K128" s="14">
        <v>47.25</v>
      </c>
      <c r="L128" s="14">
        <v>55.69</v>
      </c>
      <c r="M128" s="54"/>
      <c r="N128" s="14">
        <v>29.613259677999999</v>
      </c>
      <c r="O128" s="31">
        <v>80.904153651999991</v>
      </c>
      <c r="P128" s="31" t="s">
        <v>29</v>
      </c>
      <c r="Q128" s="17" t="s">
        <v>26</v>
      </c>
      <c r="R128" s="38" t="s">
        <v>649</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214</v>
      </c>
      <c r="D129" s="16" t="s">
        <v>216</v>
      </c>
      <c r="E129" s="16">
        <v>3</v>
      </c>
      <c r="F129" s="15">
        <v>38.159999999999997</v>
      </c>
      <c r="G129" s="15">
        <v>35.21</v>
      </c>
      <c r="H129" s="15">
        <v>32.270000000000003</v>
      </c>
      <c r="I129" s="14"/>
      <c r="J129" s="15">
        <v>39</v>
      </c>
      <c r="K129" s="15">
        <v>44.88</v>
      </c>
      <c r="L129" s="15">
        <v>54.4</v>
      </c>
      <c r="M129" s="54"/>
      <c r="N129" s="15">
        <v>29.642354794999999</v>
      </c>
      <c r="O129" s="15">
        <v>928.30681196</v>
      </c>
      <c r="P129" s="15" t="s">
        <v>26</v>
      </c>
      <c r="Q129" s="16" t="s">
        <v>26</v>
      </c>
      <c r="R129" s="37" t="s">
        <v>650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217</v>
      </c>
      <c r="D130" s="17" t="s">
        <v>218</v>
      </c>
      <c r="E130" s="17">
        <v>7</v>
      </c>
      <c r="F130" s="14">
        <v>2.1</v>
      </c>
      <c r="G130" s="14">
        <v>1.62</v>
      </c>
      <c r="H130" s="14">
        <v>1.1499999999999999</v>
      </c>
      <c r="I130" s="14"/>
      <c r="J130" s="14">
        <v>3.4</v>
      </c>
      <c r="K130" s="14">
        <v>4.34</v>
      </c>
      <c r="L130" s="14">
        <v>5.86</v>
      </c>
      <c r="M130" s="54"/>
      <c r="N130" s="14">
        <v>74.765470477999997</v>
      </c>
      <c r="O130" s="31">
        <v>1.9304928261000001</v>
      </c>
      <c r="P130" s="31" t="s">
        <v>26</v>
      </c>
      <c r="Q130" s="17" t="s">
        <v>29</v>
      </c>
      <c r="R130" s="38" t="s">
        <v>651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219</v>
      </c>
      <c r="D131" s="16" t="s">
        <v>220</v>
      </c>
      <c r="E131" s="16">
        <v>7</v>
      </c>
      <c r="F131" s="15">
        <v>70.819999999999993</v>
      </c>
      <c r="G131" s="15">
        <v>63.19</v>
      </c>
      <c r="H131" s="15">
        <v>55.56</v>
      </c>
      <c r="I131" s="14"/>
      <c r="J131" s="15">
        <v>83.95</v>
      </c>
      <c r="K131" s="15">
        <v>99.2</v>
      </c>
      <c r="L131" s="15">
        <v>123.9</v>
      </c>
      <c r="M131" s="54"/>
      <c r="N131" s="15">
        <v>61.312221301999998</v>
      </c>
      <c r="O131" s="15">
        <v>77.548350678999995</v>
      </c>
      <c r="P131" s="15" t="s">
        <v>26</v>
      </c>
      <c r="Q131" s="16" t="s">
        <v>29</v>
      </c>
      <c r="R131" s="37" t="s">
        <v>652</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221</v>
      </c>
      <c r="D132" s="17" t="s">
        <v>222</v>
      </c>
      <c r="E132" s="17">
        <v>3</v>
      </c>
      <c r="F132" s="14">
        <v>10.01</v>
      </c>
      <c r="G132" s="14">
        <v>8.7100000000000009</v>
      </c>
      <c r="H132" s="14">
        <v>7.41</v>
      </c>
      <c r="I132" s="14"/>
      <c r="J132" s="14">
        <v>10.3</v>
      </c>
      <c r="K132" s="14">
        <v>12.89</v>
      </c>
      <c r="L132" s="14">
        <v>17.079999999999998</v>
      </c>
      <c r="M132" s="54"/>
      <c r="N132" s="14">
        <v>34.921795517</v>
      </c>
      <c r="O132" s="31">
        <v>35.303735348000004</v>
      </c>
      <c r="P132" s="31" t="s">
        <v>29</v>
      </c>
      <c r="Q132" s="17" t="s">
        <v>26</v>
      </c>
      <c r="R132" s="38" t="s">
        <v>653</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223</v>
      </c>
      <c r="D133" s="16" t="s">
        <v>224</v>
      </c>
      <c r="E133" s="16">
        <v>7</v>
      </c>
      <c r="F133" s="15">
        <v>183.82</v>
      </c>
      <c r="G133" s="15">
        <v>169.48</v>
      </c>
      <c r="H133" s="15">
        <v>155.15</v>
      </c>
      <c r="I133" s="14"/>
      <c r="J133" s="15">
        <v>190.96</v>
      </c>
      <c r="K133" s="15">
        <v>219.62</v>
      </c>
      <c r="L133" s="15">
        <v>266</v>
      </c>
      <c r="M133" s="54"/>
      <c r="N133" s="15">
        <v>51.778129739999997</v>
      </c>
      <c r="O133" s="15">
        <v>8.3746851157000002</v>
      </c>
      <c r="P133" s="15" t="s">
        <v>29</v>
      </c>
      <c r="Q133" s="16" t="s">
        <v>29</v>
      </c>
      <c r="R133" s="37" t="s">
        <v>654</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225</v>
      </c>
      <c r="D134" s="17" t="s">
        <v>226</v>
      </c>
      <c r="E134" s="17">
        <v>3</v>
      </c>
      <c r="F134" s="14">
        <v>5.16</v>
      </c>
      <c r="G134" s="14">
        <v>3.98</v>
      </c>
      <c r="H134" s="14">
        <v>2.81</v>
      </c>
      <c r="I134" s="14"/>
      <c r="J134" s="14">
        <v>5.4</v>
      </c>
      <c r="K134" s="14">
        <v>7.74</v>
      </c>
      <c r="L134" s="14">
        <v>11.53</v>
      </c>
      <c r="M134" s="54"/>
      <c r="N134" s="14">
        <v>46.508583035000001</v>
      </c>
      <c r="O134" s="31">
        <v>4.4457764783</v>
      </c>
      <c r="P134" s="31" t="s">
        <v>26</v>
      </c>
      <c r="Q134" s="17" t="s">
        <v>26</v>
      </c>
      <c r="R134" s="38" t="s">
        <v>655</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227</v>
      </c>
      <c r="D135" s="16" t="s">
        <v>228</v>
      </c>
      <c r="E135" s="16">
        <v>1</v>
      </c>
      <c r="F135" s="15">
        <v>5.62</v>
      </c>
      <c r="G135" s="15">
        <v>4.7300000000000004</v>
      </c>
      <c r="H135" s="15">
        <v>3.85</v>
      </c>
      <c r="I135" s="14"/>
      <c r="J135" s="15">
        <v>5.78</v>
      </c>
      <c r="K135" s="15">
        <v>7.54</v>
      </c>
      <c r="L135" s="15">
        <v>10.4</v>
      </c>
      <c r="M135" s="54"/>
      <c r="N135" s="15">
        <v>22.920269229999999</v>
      </c>
      <c r="O135" s="15">
        <v>6.0352344347999995</v>
      </c>
      <c r="P135" s="15" t="s">
        <v>26</v>
      </c>
      <c r="Q135" s="16" t="s">
        <v>26</v>
      </c>
      <c r="R135" s="37" t="s">
        <v>656</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229</v>
      </c>
      <c r="D136" s="17" t="s">
        <v>230</v>
      </c>
      <c r="E136" s="17">
        <v>9</v>
      </c>
      <c r="F136" s="14">
        <v>3.57</v>
      </c>
      <c r="G136" s="14">
        <v>3.38</v>
      </c>
      <c r="H136" s="14">
        <v>3.19</v>
      </c>
      <c r="I136" s="14"/>
      <c r="J136" s="14">
        <v>3.84</v>
      </c>
      <c r="K136" s="14">
        <v>4.21</v>
      </c>
      <c r="L136" s="14">
        <v>4.82</v>
      </c>
      <c r="M136" s="54"/>
      <c r="N136" s="14">
        <v>54.965874372000002</v>
      </c>
      <c r="O136" s="31">
        <v>2.0594165652000003</v>
      </c>
      <c r="P136" s="31" t="s">
        <v>29</v>
      </c>
      <c r="Q136" s="17" t="s">
        <v>29</v>
      </c>
      <c r="R136" s="38" t="s">
        <v>657</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229</v>
      </c>
      <c r="D137" s="16" t="s">
        <v>231</v>
      </c>
      <c r="E137" s="16">
        <v>2</v>
      </c>
      <c r="F137" s="15">
        <v>3.47</v>
      </c>
      <c r="G137" s="15">
        <v>3.28</v>
      </c>
      <c r="H137" s="15">
        <v>3.09</v>
      </c>
      <c r="I137" s="14"/>
      <c r="J137" s="15">
        <v>3.55</v>
      </c>
      <c r="K137" s="15">
        <v>3.92</v>
      </c>
      <c r="L137" s="15">
        <v>4.53</v>
      </c>
      <c r="M137" s="54"/>
      <c r="N137" s="15">
        <v>50.277924216000002</v>
      </c>
      <c r="O137" s="15">
        <v>11.053585651999999</v>
      </c>
      <c r="P137" s="15" t="s">
        <v>26</v>
      </c>
      <c r="Q137" s="16" t="s">
        <v>26</v>
      </c>
      <c r="R137" s="37" t="s">
        <v>658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229</v>
      </c>
      <c r="D138" s="17" t="s">
        <v>232</v>
      </c>
      <c r="E138" s="17">
        <v>2</v>
      </c>
      <c r="F138" s="14">
        <v>17.43</v>
      </c>
      <c r="G138" s="14">
        <v>16.45</v>
      </c>
      <c r="H138" s="14">
        <v>15.47</v>
      </c>
      <c r="I138" s="14"/>
      <c r="J138" s="14">
        <v>17.84</v>
      </c>
      <c r="K138" s="14">
        <v>19.79</v>
      </c>
      <c r="L138" s="14">
        <v>22.96</v>
      </c>
      <c r="M138" s="54"/>
      <c r="N138" s="14">
        <v>51.582128154999999</v>
      </c>
      <c r="O138" s="31">
        <v>88.152996564999995</v>
      </c>
      <c r="P138" s="31" t="s">
        <v>26</v>
      </c>
      <c r="Q138" s="17" t="s">
        <v>26</v>
      </c>
      <c r="R138" s="38" t="s">
        <v>659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660</v>
      </c>
      <c r="D139" s="16" t="s">
        <v>661</v>
      </c>
      <c r="E139" s="16">
        <v>7</v>
      </c>
      <c r="F139" s="15">
        <v>35.86</v>
      </c>
      <c r="G139" s="15">
        <v>28.42</v>
      </c>
      <c r="H139" s="15">
        <v>20.98</v>
      </c>
      <c r="I139" s="14"/>
      <c r="J139" s="15">
        <v>51.59</v>
      </c>
      <c r="K139" s="15">
        <v>66.459999999999994</v>
      </c>
      <c r="L139" s="15">
        <v>90.53</v>
      </c>
      <c r="M139" s="54"/>
      <c r="N139" s="15">
        <v>44.478399949999996</v>
      </c>
      <c r="O139" s="15">
        <v>1.3577261</v>
      </c>
      <c r="P139" s="15" t="s">
        <v>29</v>
      </c>
      <c r="Q139" s="16" t="s">
        <v>29</v>
      </c>
      <c r="R139" s="37" t="s">
        <v>662</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233</v>
      </c>
      <c r="D140" s="17" t="s">
        <v>234</v>
      </c>
      <c r="E140" s="17">
        <v>2</v>
      </c>
      <c r="F140" s="14">
        <v>9.4</v>
      </c>
      <c r="G140" s="14">
        <v>7.39</v>
      </c>
      <c r="H140" s="14">
        <v>5.38</v>
      </c>
      <c r="I140" s="14"/>
      <c r="J140" s="14">
        <v>9.66</v>
      </c>
      <c r="K140" s="14">
        <v>13.67</v>
      </c>
      <c r="L140" s="14">
        <v>20.170000000000002</v>
      </c>
      <c r="M140" s="54"/>
      <c r="N140" s="14">
        <v>41.218920666999999</v>
      </c>
      <c r="O140" s="31">
        <v>5.4777476521999997</v>
      </c>
      <c r="P140" s="31" t="s">
        <v>26</v>
      </c>
      <c r="Q140" s="17" t="s">
        <v>26</v>
      </c>
      <c r="R140" s="38" t="s">
        <v>663</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235</v>
      </c>
      <c r="D141" s="16" t="s">
        <v>236</v>
      </c>
      <c r="E141" s="16">
        <v>1</v>
      </c>
      <c r="F141" s="15">
        <v>3.05</v>
      </c>
      <c r="G141" s="15">
        <v>2.0699999999999998</v>
      </c>
      <c r="H141" s="15">
        <v>1.0900000000000001</v>
      </c>
      <c r="I141" s="14"/>
      <c r="J141" s="15">
        <v>3.25</v>
      </c>
      <c r="K141" s="15">
        <v>5.2</v>
      </c>
      <c r="L141" s="15">
        <v>8.36</v>
      </c>
      <c r="M141" s="54"/>
      <c r="N141" s="15">
        <v>42.490205604000003</v>
      </c>
      <c r="O141" s="15">
        <v>8.4366852608999992</v>
      </c>
      <c r="P141" s="15" t="s">
        <v>26</v>
      </c>
      <c r="Q141" s="16" t="s">
        <v>26</v>
      </c>
      <c r="R141" s="37" t="s">
        <v>664</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237</v>
      </c>
      <c r="D142" s="17" t="s">
        <v>238</v>
      </c>
      <c r="E142" s="17">
        <v>3</v>
      </c>
      <c r="F142" s="14">
        <v>32.17</v>
      </c>
      <c r="G142" s="14">
        <v>25.83</v>
      </c>
      <c r="H142" s="14">
        <v>19.489999999999998</v>
      </c>
      <c r="I142" s="14"/>
      <c r="J142" s="14">
        <v>33.590000000000003</v>
      </c>
      <c r="K142" s="14">
        <v>46.26</v>
      </c>
      <c r="L142" s="14">
        <v>66.78</v>
      </c>
      <c r="M142" s="54"/>
      <c r="N142" s="14">
        <v>19.282513692999999</v>
      </c>
      <c r="O142" s="31">
        <v>329.10391642999997</v>
      </c>
      <c r="P142" s="31" t="s">
        <v>26</v>
      </c>
      <c r="Q142" s="17" t="s">
        <v>26</v>
      </c>
      <c r="R142" s="38" t="s">
        <v>665</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237</v>
      </c>
      <c r="D143" s="16" t="s">
        <v>239</v>
      </c>
      <c r="E143" s="16">
        <v>0</v>
      </c>
      <c r="F143" s="15">
        <v>31.5</v>
      </c>
      <c r="G143" s="15">
        <v>25.57</v>
      </c>
      <c r="H143" s="15">
        <v>19.64</v>
      </c>
      <c r="I143" s="14"/>
      <c r="J143" s="15">
        <v>32.729999999999997</v>
      </c>
      <c r="K143" s="15">
        <v>44.58</v>
      </c>
      <c r="L143" s="15">
        <v>63.75</v>
      </c>
      <c r="M143" s="54"/>
      <c r="N143" s="15">
        <v>19.173983354000001</v>
      </c>
      <c r="O143" s="15">
        <v>4.8043918695999999</v>
      </c>
      <c r="P143" s="15" t="s">
        <v>26</v>
      </c>
      <c r="Q143" s="16" t="s">
        <v>26</v>
      </c>
      <c r="R143" s="37" t="s">
        <v>666</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240</v>
      </c>
      <c r="D144" s="17" t="s">
        <v>241</v>
      </c>
      <c r="E144" s="17">
        <v>3</v>
      </c>
      <c r="F144" s="14">
        <v>22.76</v>
      </c>
      <c r="G144" s="14">
        <v>20.8</v>
      </c>
      <c r="H144" s="14">
        <v>18.850000000000001</v>
      </c>
      <c r="I144" s="14"/>
      <c r="J144" s="14">
        <v>23.89</v>
      </c>
      <c r="K144" s="14">
        <v>27.79</v>
      </c>
      <c r="L144" s="14">
        <v>34.1</v>
      </c>
      <c r="M144" s="54"/>
      <c r="N144" s="14">
        <v>29.072152521</v>
      </c>
      <c r="O144" s="31">
        <v>10.553052391</v>
      </c>
      <c r="P144" s="31" t="s">
        <v>26</v>
      </c>
      <c r="Q144" s="17" t="s">
        <v>26</v>
      </c>
      <c r="R144" s="38" t="s">
        <v>667</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242</v>
      </c>
      <c r="D145" s="16" t="s">
        <v>243</v>
      </c>
      <c r="E145" s="16">
        <v>2</v>
      </c>
      <c r="F145" s="15">
        <v>10.61</v>
      </c>
      <c r="G145" s="15">
        <v>9</v>
      </c>
      <c r="H145" s="15">
        <v>7.4</v>
      </c>
      <c r="I145" s="14"/>
      <c r="J145" s="15">
        <v>10.95</v>
      </c>
      <c r="K145" s="15">
        <v>14.15</v>
      </c>
      <c r="L145" s="15">
        <v>19.34</v>
      </c>
      <c r="M145" s="54"/>
      <c r="N145" s="15">
        <v>16.133276364</v>
      </c>
      <c r="O145" s="15">
        <v>227.07926461000002</v>
      </c>
      <c r="P145" s="15" t="s">
        <v>26</v>
      </c>
      <c r="Q145" s="16" t="s">
        <v>26</v>
      </c>
      <c r="R145" s="37" t="s">
        <v>668</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244</v>
      </c>
      <c r="D146" s="17" t="s">
        <v>245</v>
      </c>
      <c r="E146" s="17">
        <v>6</v>
      </c>
      <c r="F146" s="14">
        <v>3.8</v>
      </c>
      <c r="G146" s="14">
        <v>3.55</v>
      </c>
      <c r="H146" s="14">
        <v>3.31</v>
      </c>
      <c r="I146" s="14"/>
      <c r="J146" s="14">
        <v>4.26</v>
      </c>
      <c r="K146" s="14">
        <v>4.74</v>
      </c>
      <c r="L146" s="14">
        <v>5.52</v>
      </c>
      <c r="M146" s="54"/>
      <c r="N146" s="14">
        <v>54.460232369000003</v>
      </c>
      <c r="O146" s="31">
        <v>13.191877565</v>
      </c>
      <c r="P146" s="31" t="s">
        <v>26</v>
      </c>
      <c r="Q146" s="17" t="s">
        <v>29</v>
      </c>
      <c r="R146" s="38" t="s">
        <v>669</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246</v>
      </c>
      <c r="D147" s="16" t="s">
        <v>247</v>
      </c>
      <c r="E147" s="16">
        <v>0</v>
      </c>
      <c r="F147" s="15">
        <v>16.96</v>
      </c>
      <c r="G147" s="15">
        <v>14.5</v>
      </c>
      <c r="H147" s="15">
        <v>12.05</v>
      </c>
      <c r="I147" s="14"/>
      <c r="J147" s="15">
        <v>17.39</v>
      </c>
      <c r="K147" s="15">
        <v>22.29</v>
      </c>
      <c r="L147" s="15">
        <v>30.23</v>
      </c>
      <c r="M147" s="54"/>
      <c r="N147" s="15">
        <v>47.359571017999997</v>
      </c>
      <c r="O147" s="15">
        <v>11.136538087000002</v>
      </c>
      <c r="P147" s="15" t="s">
        <v>26</v>
      </c>
      <c r="Q147" s="16" t="s">
        <v>26</v>
      </c>
      <c r="R147" s="37" t="s">
        <v>670</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248</v>
      </c>
      <c r="D148" s="17" t="s">
        <v>249</v>
      </c>
      <c r="E148" s="17">
        <v>0</v>
      </c>
      <c r="F148" s="14">
        <v>4.05</v>
      </c>
      <c r="G148" s="14">
        <v>2.2200000000000002</v>
      </c>
      <c r="H148" s="14">
        <v>0.39</v>
      </c>
      <c r="I148" s="14"/>
      <c r="J148" s="14">
        <v>4.43</v>
      </c>
      <c r="K148" s="14">
        <v>8.08</v>
      </c>
      <c r="L148" s="14">
        <v>13.99</v>
      </c>
      <c r="M148" s="54"/>
      <c r="N148" s="14">
        <v>35.044602492000003</v>
      </c>
      <c r="O148" s="31">
        <v>89.71251073900001</v>
      </c>
      <c r="P148" s="31" t="s">
        <v>26</v>
      </c>
      <c r="Q148" s="17" t="s">
        <v>26</v>
      </c>
      <c r="R148" s="38" t="s">
        <v>671</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250</v>
      </c>
      <c r="D149" s="16" t="s">
        <v>251</v>
      </c>
      <c r="E149" s="16">
        <v>2</v>
      </c>
      <c r="F149" s="15">
        <v>3.87</v>
      </c>
      <c r="G149" s="15">
        <v>2.99</v>
      </c>
      <c r="H149" s="15">
        <v>2.12</v>
      </c>
      <c r="I149" s="14"/>
      <c r="J149" s="15">
        <v>3.93</v>
      </c>
      <c r="K149" s="15">
        <v>5.67</v>
      </c>
      <c r="L149" s="15">
        <v>8.5</v>
      </c>
      <c r="M149" s="54"/>
      <c r="N149" s="15">
        <v>19.967497510000001</v>
      </c>
      <c r="O149" s="15">
        <v>8.8118363913</v>
      </c>
      <c r="P149" s="15" t="s">
        <v>26</v>
      </c>
      <c r="Q149" s="16" t="s">
        <v>26</v>
      </c>
      <c r="R149" s="37" t="s">
        <v>672</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250</v>
      </c>
      <c r="D150" s="17" t="s">
        <v>252</v>
      </c>
      <c r="E150" s="17">
        <v>2</v>
      </c>
      <c r="F150" s="14">
        <v>4.09</v>
      </c>
      <c r="G150" s="14">
        <v>3.16</v>
      </c>
      <c r="H150" s="14">
        <v>2.23</v>
      </c>
      <c r="I150" s="14"/>
      <c r="J150" s="14">
        <v>4.1900000000000004</v>
      </c>
      <c r="K150" s="14">
        <v>6.04</v>
      </c>
      <c r="L150" s="14">
        <v>9.0399999999999991</v>
      </c>
      <c r="M150" s="54"/>
      <c r="N150" s="14">
        <v>24.724490684999999</v>
      </c>
      <c r="O150" s="31">
        <v>62.509585303999998</v>
      </c>
      <c r="P150" s="31" t="s">
        <v>26</v>
      </c>
      <c r="Q150" s="17" t="s">
        <v>26</v>
      </c>
      <c r="R150" s="38" t="s">
        <v>673</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253</v>
      </c>
      <c r="D151" s="16" t="s">
        <v>12</v>
      </c>
      <c r="E151" s="16">
        <v>6</v>
      </c>
      <c r="F151" s="15">
        <v>16.09</v>
      </c>
      <c r="G151" s="15">
        <v>14.38</v>
      </c>
      <c r="H151" s="15">
        <v>12.68</v>
      </c>
      <c r="I151" s="14"/>
      <c r="J151" s="15">
        <v>20</v>
      </c>
      <c r="K151" s="15">
        <v>23.4</v>
      </c>
      <c r="L151" s="15">
        <v>28.91</v>
      </c>
      <c r="M151" s="54"/>
      <c r="N151" s="15">
        <v>63.702471928999998</v>
      </c>
      <c r="O151" s="15">
        <v>110.50346526</v>
      </c>
      <c r="P151" s="15" t="s">
        <v>26</v>
      </c>
      <c r="Q151" s="16" t="s">
        <v>29</v>
      </c>
      <c r="R151" s="37" t="s">
        <v>674</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254</v>
      </c>
      <c r="D152" s="17" t="s">
        <v>255</v>
      </c>
      <c r="E152" s="17">
        <v>10</v>
      </c>
      <c r="F152" s="14">
        <v>118.05</v>
      </c>
      <c r="G152" s="14">
        <v>85.25</v>
      </c>
      <c r="H152" s="14">
        <v>52.46</v>
      </c>
      <c r="I152" s="14"/>
      <c r="J152" s="14">
        <v>171.11</v>
      </c>
      <c r="K152" s="14">
        <v>236.69</v>
      </c>
      <c r="L152" s="14">
        <v>342.83</v>
      </c>
      <c r="M152" s="54"/>
      <c r="N152" s="14">
        <v>60.104274896</v>
      </c>
      <c r="O152" s="31">
        <v>3.7901924761000001</v>
      </c>
      <c r="P152" s="31" t="s">
        <v>29</v>
      </c>
      <c r="Q152" s="17" t="s">
        <v>29</v>
      </c>
      <c r="R152" s="38" t="s">
        <v>675</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256</v>
      </c>
      <c r="D153" s="16" t="s">
        <v>257</v>
      </c>
      <c r="E153" s="16">
        <v>9</v>
      </c>
      <c r="F153" s="15">
        <v>4.8499999999999996</v>
      </c>
      <c r="G153" s="15">
        <v>4.26</v>
      </c>
      <c r="H153" s="15">
        <v>3.67</v>
      </c>
      <c r="I153" s="14"/>
      <c r="J153" s="15">
        <v>5.5</v>
      </c>
      <c r="K153" s="15">
        <v>6.67</v>
      </c>
      <c r="L153" s="15">
        <v>8.57</v>
      </c>
      <c r="M153" s="54"/>
      <c r="N153" s="15">
        <v>54.290724384999997</v>
      </c>
      <c r="O153" s="15">
        <v>10.058989260000001</v>
      </c>
      <c r="P153" s="15" t="s">
        <v>29</v>
      </c>
      <c r="Q153" s="16" t="s">
        <v>29</v>
      </c>
      <c r="R153" s="37" t="s">
        <v>676</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491</v>
      </c>
      <c r="D154" s="17" t="s">
        <v>492</v>
      </c>
      <c r="E154" s="17">
        <v>0</v>
      </c>
      <c r="F154" s="14">
        <v>2.74</v>
      </c>
      <c r="G154" s="14">
        <v>2.4500000000000002</v>
      </c>
      <c r="H154" s="14">
        <v>2.17</v>
      </c>
      <c r="I154" s="14"/>
      <c r="J154" s="14">
        <v>2.82</v>
      </c>
      <c r="K154" s="14">
        <v>3.38</v>
      </c>
      <c r="L154" s="14">
        <v>4.29</v>
      </c>
      <c r="M154" s="54"/>
      <c r="N154" s="14">
        <v>38.949247227000001</v>
      </c>
      <c r="O154" s="31">
        <v>1.1192213913</v>
      </c>
      <c r="P154" s="31" t="s">
        <v>26</v>
      </c>
      <c r="Q154" s="17" t="s">
        <v>26</v>
      </c>
      <c r="R154" s="38" t="s">
        <v>677</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258</v>
      </c>
      <c r="D155" s="16" t="s">
        <v>259</v>
      </c>
      <c r="E155" s="16">
        <v>9</v>
      </c>
      <c r="F155" s="15">
        <v>76.2</v>
      </c>
      <c r="G155" s="15">
        <v>69.260000000000005</v>
      </c>
      <c r="H155" s="15">
        <v>62.33</v>
      </c>
      <c r="I155" s="14"/>
      <c r="J155" s="15">
        <v>83.78</v>
      </c>
      <c r="K155" s="15">
        <v>97.64</v>
      </c>
      <c r="L155" s="15">
        <v>120.07</v>
      </c>
      <c r="M155" s="54"/>
      <c r="N155" s="15">
        <v>60.022271134</v>
      </c>
      <c r="O155" s="15">
        <v>45.712386115000001</v>
      </c>
      <c r="P155" s="15" t="s">
        <v>29</v>
      </c>
      <c r="Q155" s="16" t="s">
        <v>29</v>
      </c>
      <c r="R155" s="37" t="s">
        <v>678</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260</v>
      </c>
      <c r="D156" s="17" t="s">
        <v>261</v>
      </c>
      <c r="E156" s="17">
        <v>4</v>
      </c>
      <c r="F156" s="14">
        <v>60.64</v>
      </c>
      <c r="G156" s="14">
        <v>51.28</v>
      </c>
      <c r="H156" s="14">
        <v>41.92</v>
      </c>
      <c r="I156" s="14"/>
      <c r="J156" s="14">
        <v>83.49</v>
      </c>
      <c r="K156" s="14">
        <v>102.2</v>
      </c>
      <c r="L156" s="14">
        <v>132.47999999999999</v>
      </c>
      <c r="M156" s="54"/>
      <c r="N156" s="14">
        <v>67.907176715000006</v>
      </c>
      <c r="O156" s="31">
        <v>1.8652071739</v>
      </c>
      <c r="P156" s="31" t="s">
        <v>26</v>
      </c>
      <c r="Q156" s="17" t="s">
        <v>29</v>
      </c>
      <c r="R156" s="38" t="s">
        <v>679</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262</v>
      </c>
      <c r="D157" s="16" t="s">
        <v>263</v>
      </c>
      <c r="E157" s="16">
        <v>0</v>
      </c>
      <c r="F157" s="15">
        <v>99.09</v>
      </c>
      <c r="G157" s="15">
        <v>90.05</v>
      </c>
      <c r="H157" s="15">
        <v>81.010000000000005</v>
      </c>
      <c r="I157" s="14"/>
      <c r="J157" s="15">
        <v>102.27</v>
      </c>
      <c r="K157" s="15">
        <v>120.34</v>
      </c>
      <c r="L157" s="15">
        <v>149.58000000000001</v>
      </c>
      <c r="M157" s="54"/>
      <c r="N157" s="15">
        <v>33.953440393000001</v>
      </c>
      <c r="O157" s="15">
        <v>36.168509918999995</v>
      </c>
      <c r="P157" s="15" t="s">
        <v>26</v>
      </c>
      <c r="Q157" s="16" t="s">
        <v>26</v>
      </c>
      <c r="R157" s="37" t="s">
        <v>680</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264</v>
      </c>
      <c r="D158" s="17" t="s">
        <v>265</v>
      </c>
      <c r="E158" s="17">
        <v>1</v>
      </c>
      <c r="F158" s="14">
        <v>31.96</v>
      </c>
      <c r="G158" s="14">
        <v>30.36</v>
      </c>
      <c r="H158" s="14">
        <v>28.76</v>
      </c>
      <c r="I158" s="14"/>
      <c r="J158" s="14">
        <v>33.04</v>
      </c>
      <c r="K158" s="14">
        <v>36.229999999999997</v>
      </c>
      <c r="L158" s="14">
        <v>41.4</v>
      </c>
      <c r="M158" s="54"/>
      <c r="N158" s="14">
        <v>46.155104739999999</v>
      </c>
      <c r="O158" s="31">
        <v>8.9793276522000003</v>
      </c>
      <c r="P158" s="31" t="s">
        <v>26</v>
      </c>
      <c r="Q158" s="17" t="s">
        <v>26</v>
      </c>
      <c r="R158" s="38" t="s">
        <v>681</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266</v>
      </c>
      <c r="D159" s="16" t="s">
        <v>267</v>
      </c>
      <c r="E159" s="16">
        <v>7</v>
      </c>
      <c r="F159" s="15">
        <v>788.79</v>
      </c>
      <c r="G159" s="15">
        <v>566.25</v>
      </c>
      <c r="H159" s="15">
        <v>343.72</v>
      </c>
      <c r="I159" s="14"/>
      <c r="J159" s="15">
        <v>1082.96</v>
      </c>
      <c r="K159" s="15">
        <v>1528.02</v>
      </c>
      <c r="L159" s="15">
        <v>2248.1799999999998</v>
      </c>
      <c r="M159" s="54"/>
      <c r="N159" s="15">
        <v>54.114934433999998</v>
      </c>
      <c r="O159" s="15">
        <v>123.64934289</v>
      </c>
      <c r="P159" s="15" t="s">
        <v>29</v>
      </c>
      <c r="Q159" s="16" t="s">
        <v>29</v>
      </c>
      <c r="R159" s="37" t="s">
        <v>682</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268</v>
      </c>
      <c r="D160" s="17" t="s">
        <v>269</v>
      </c>
      <c r="E160" s="17">
        <v>7</v>
      </c>
      <c r="F160" s="14">
        <v>102.62</v>
      </c>
      <c r="G160" s="14">
        <v>92.22</v>
      </c>
      <c r="H160" s="14">
        <v>81.83</v>
      </c>
      <c r="I160" s="14"/>
      <c r="J160" s="14">
        <v>108.94</v>
      </c>
      <c r="K160" s="14">
        <v>129.72</v>
      </c>
      <c r="L160" s="14">
        <v>163.36000000000001</v>
      </c>
      <c r="M160" s="54"/>
      <c r="N160" s="14">
        <v>60.594513284000001</v>
      </c>
      <c r="O160" s="31">
        <v>48.503268871000003</v>
      </c>
      <c r="P160" s="31" t="s">
        <v>29</v>
      </c>
      <c r="Q160" s="17" t="s">
        <v>29</v>
      </c>
      <c r="R160" s="38" t="s">
        <v>683</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270</v>
      </c>
      <c r="D161" s="16" t="s">
        <v>271</v>
      </c>
      <c r="E161" s="16">
        <v>9</v>
      </c>
      <c r="F161" s="15">
        <v>15.59</v>
      </c>
      <c r="G161" s="15">
        <v>14.47</v>
      </c>
      <c r="H161" s="15">
        <v>13.36</v>
      </c>
      <c r="I161" s="14"/>
      <c r="J161" s="15">
        <v>15.94</v>
      </c>
      <c r="K161" s="15">
        <v>18.16</v>
      </c>
      <c r="L161" s="15">
        <v>21.76</v>
      </c>
      <c r="M161" s="54"/>
      <c r="N161" s="15">
        <v>53.074249711</v>
      </c>
      <c r="O161" s="15">
        <v>10.970253956000001</v>
      </c>
      <c r="P161" s="15" t="s">
        <v>29</v>
      </c>
      <c r="Q161" s="16" t="s">
        <v>29</v>
      </c>
      <c r="R161" s="37" t="s">
        <v>684</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272</v>
      </c>
      <c r="D162" s="17" t="s">
        <v>273</v>
      </c>
      <c r="E162" s="17">
        <v>6</v>
      </c>
      <c r="F162" s="14">
        <v>3.34</v>
      </c>
      <c r="G162" s="14">
        <v>2.87</v>
      </c>
      <c r="H162" s="14">
        <v>2.41</v>
      </c>
      <c r="I162" s="14"/>
      <c r="J162" s="14">
        <v>4.46</v>
      </c>
      <c r="K162" s="14">
        <v>5.38</v>
      </c>
      <c r="L162" s="14">
        <v>6.87</v>
      </c>
      <c r="M162" s="54"/>
      <c r="N162" s="14">
        <v>59.003538624999997</v>
      </c>
      <c r="O162" s="31">
        <v>43.450687825999999</v>
      </c>
      <c r="P162" s="31" t="s">
        <v>26</v>
      </c>
      <c r="Q162" s="17" t="s">
        <v>29</v>
      </c>
      <c r="R162" s="38" t="s">
        <v>685</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274</v>
      </c>
      <c r="D163" s="16" t="s">
        <v>275</v>
      </c>
      <c r="E163" s="16">
        <v>5</v>
      </c>
      <c r="F163" s="15">
        <v>2.89</v>
      </c>
      <c r="G163" s="15">
        <v>2.57</v>
      </c>
      <c r="H163" s="15">
        <v>2.2599999999999998</v>
      </c>
      <c r="I163" s="14"/>
      <c r="J163" s="15">
        <v>3.79</v>
      </c>
      <c r="K163" s="15">
        <v>4.41</v>
      </c>
      <c r="L163" s="15">
        <v>5.42</v>
      </c>
      <c r="M163" s="54"/>
      <c r="N163" s="15">
        <v>49.610284393999997</v>
      </c>
      <c r="O163" s="15">
        <v>1.8125238695999999</v>
      </c>
      <c r="P163" s="15" t="s">
        <v>26</v>
      </c>
      <c r="Q163" s="16" t="s">
        <v>29</v>
      </c>
      <c r="R163" s="37" t="s">
        <v>686</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687</v>
      </c>
      <c r="D164" s="17" t="s">
        <v>688</v>
      </c>
      <c r="E164" s="17">
        <v>10</v>
      </c>
      <c r="F164" s="14">
        <v>29.56</v>
      </c>
      <c r="G164" s="14">
        <v>19</v>
      </c>
      <c r="H164" s="14">
        <v>8.4499999999999993</v>
      </c>
      <c r="I164" s="14"/>
      <c r="J164" s="14">
        <v>45.2</v>
      </c>
      <c r="K164" s="14">
        <v>66.3</v>
      </c>
      <c r="L164" s="14">
        <v>100.45</v>
      </c>
      <c r="M164" s="54"/>
      <c r="N164" s="14">
        <v>95.312921130000007</v>
      </c>
      <c r="O164" s="31">
        <v>1.6947936848</v>
      </c>
      <c r="P164" s="31" t="s">
        <v>29</v>
      </c>
      <c r="Q164" s="17" t="s">
        <v>29</v>
      </c>
      <c r="R164" s="38" t="s">
        <v>689</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276</v>
      </c>
      <c r="D165" s="16" t="s">
        <v>277</v>
      </c>
      <c r="E165" s="16">
        <v>3</v>
      </c>
      <c r="F165" s="15">
        <v>13.79</v>
      </c>
      <c r="G165" s="15">
        <v>12.48</v>
      </c>
      <c r="H165" s="15">
        <v>11.17</v>
      </c>
      <c r="I165" s="14"/>
      <c r="J165" s="15">
        <v>14.07</v>
      </c>
      <c r="K165" s="15">
        <v>16.68</v>
      </c>
      <c r="L165" s="15">
        <v>20.92</v>
      </c>
      <c r="M165" s="54"/>
      <c r="N165" s="15">
        <v>41.005980676</v>
      </c>
      <c r="O165" s="15">
        <v>108.72678778</v>
      </c>
      <c r="P165" s="15" t="s">
        <v>26</v>
      </c>
      <c r="Q165" s="16" t="s">
        <v>26</v>
      </c>
      <c r="R165" s="37" t="s">
        <v>690</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278</v>
      </c>
      <c r="D166" s="17" t="s">
        <v>279</v>
      </c>
      <c r="E166" s="17">
        <v>2</v>
      </c>
      <c r="F166" s="14">
        <v>22.88</v>
      </c>
      <c r="G166" s="14">
        <v>19.37</v>
      </c>
      <c r="H166" s="14">
        <v>15.87</v>
      </c>
      <c r="I166" s="14"/>
      <c r="J166" s="14">
        <v>23.44</v>
      </c>
      <c r="K166" s="14">
        <v>30.44</v>
      </c>
      <c r="L166" s="14">
        <v>41.78</v>
      </c>
      <c r="M166" s="54"/>
      <c r="N166" s="14">
        <v>36.781326900000003</v>
      </c>
      <c r="O166" s="31">
        <v>26.404358304000002</v>
      </c>
      <c r="P166" s="31" t="s">
        <v>26</v>
      </c>
      <c r="Q166" s="17" t="s">
        <v>26</v>
      </c>
      <c r="R166" s="38" t="s">
        <v>691</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280</v>
      </c>
      <c r="D167" s="16" t="s">
        <v>281</v>
      </c>
      <c r="E167" s="16">
        <v>2</v>
      </c>
      <c r="F167" s="15">
        <v>6.66</v>
      </c>
      <c r="G167" s="15">
        <v>4.17</v>
      </c>
      <c r="H167" s="15">
        <v>1.69</v>
      </c>
      <c r="I167" s="14"/>
      <c r="J167" s="15">
        <v>6.96</v>
      </c>
      <c r="K167" s="15">
        <v>11.92</v>
      </c>
      <c r="L167" s="15">
        <v>19.940000000000001</v>
      </c>
      <c r="M167" s="54"/>
      <c r="N167" s="15">
        <v>28.611441758000002</v>
      </c>
      <c r="O167" s="15">
        <v>35.465895521999997</v>
      </c>
      <c r="P167" s="15" t="s">
        <v>26</v>
      </c>
      <c r="Q167" s="16" t="s">
        <v>26</v>
      </c>
      <c r="R167" s="37" t="s">
        <v>692</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282</v>
      </c>
      <c r="D168" s="17" t="s">
        <v>283</v>
      </c>
      <c r="E168" s="17">
        <v>7</v>
      </c>
      <c r="F168" s="14">
        <v>4.75</v>
      </c>
      <c r="G168" s="14">
        <v>3.6</v>
      </c>
      <c r="H168" s="14">
        <v>2.46</v>
      </c>
      <c r="I168" s="14"/>
      <c r="J168" s="14">
        <v>7.9</v>
      </c>
      <c r="K168" s="14">
        <v>10.18</v>
      </c>
      <c r="L168" s="14">
        <v>13.88</v>
      </c>
      <c r="M168" s="54"/>
      <c r="N168" s="14">
        <v>60.394103088000001</v>
      </c>
      <c r="O168" s="31">
        <v>51.807556347999999</v>
      </c>
      <c r="P168" s="31" t="s">
        <v>26</v>
      </c>
      <c r="Q168" s="17" t="s">
        <v>29</v>
      </c>
      <c r="R168" s="38" t="s">
        <v>693</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284</v>
      </c>
      <c r="D169" s="16" t="s">
        <v>285</v>
      </c>
      <c r="E169" s="16">
        <v>4</v>
      </c>
      <c r="F169" s="15">
        <v>1.66</v>
      </c>
      <c r="G169" s="15">
        <v>1.49</v>
      </c>
      <c r="H169" s="15">
        <v>1.32</v>
      </c>
      <c r="I169" s="14"/>
      <c r="J169" s="15">
        <v>1.81</v>
      </c>
      <c r="K169" s="15">
        <v>2.14</v>
      </c>
      <c r="L169" s="15">
        <v>2.68</v>
      </c>
      <c r="M169" s="54"/>
      <c r="N169" s="15">
        <v>46.603748160999999</v>
      </c>
      <c r="O169" s="15">
        <v>3.5413726522000002</v>
      </c>
      <c r="P169" s="15" t="s">
        <v>29</v>
      </c>
      <c r="Q169" s="16" t="s">
        <v>26</v>
      </c>
      <c r="R169" s="37" t="s">
        <v>694</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286</v>
      </c>
      <c r="D170" s="17" t="s">
        <v>287</v>
      </c>
      <c r="E170" s="17">
        <v>3</v>
      </c>
      <c r="F170" s="14">
        <v>26.15</v>
      </c>
      <c r="G170" s="14">
        <v>23.36</v>
      </c>
      <c r="H170" s="14">
        <v>20.58</v>
      </c>
      <c r="I170" s="14"/>
      <c r="J170" s="14">
        <v>26.98</v>
      </c>
      <c r="K170" s="14">
        <v>32.54</v>
      </c>
      <c r="L170" s="14">
        <v>41.54</v>
      </c>
      <c r="M170" s="54"/>
      <c r="N170" s="14">
        <v>31.994737363999999</v>
      </c>
      <c r="O170" s="31">
        <v>103.48525487000001</v>
      </c>
      <c r="P170" s="31" t="s">
        <v>26</v>
      </c>
      <c r="Q170" s="17" t="s">
        <v>26</v>
      </c>
      <c r="R170" s="38" t="s">
        <v>695</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288</v>
      </c>
      <c r="D171" s="16" t="s">
        <v>289</v>
      </c>
      <c r="E171" s="16">
        <v>3</v>
      </c>
      <c r="F171" s="15">
        <v>7.56</v>
      </c>
      <c r="G171" s="15">
        <v>6.38</v>
      </c>
      <c r="H171" s="15">
        <v>5.21</v>
      </c>
      <c r="I171" s="14"/>
      <c r="J171" s="15">
        <v>7.75</v>
      </c>
      <c r="K171" s="15">
        <v>10.09</v>
      </c>
      <c r="L171" s="15">
        <v>13.88</v>
      </c>
      <c r="M171" s="54"/>
      <c r="N171" s="15">
        <v>30.306194694999999</v>
      </c>
      <c r="O171" s="15">
        <v>35.159225173999999</v>
      </c>
      <c r="P171" s="15" t="s">
        <v>26</v>
      </c>
      <c r="Q171" s="16" t="s">
        <v>26</v>
      </c>
      <c r="R171" s="37" t="s">
        <v>696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290</v>
      </c>
      <c r="D172" s="17" t="s">
        <v>291</v>
      </c>
      <c r="E172" s="17">
        <v>7</v>
      </c>
      <c r="F172" s="14">
        <v>8.02</v>
      </c>
      <c r="G172" s="14">
        <v>6.71</v>
      </c>
      <c r="H172" s="14">
        <v>5.41</v>
      </c>
      <c r="I172" s="14"/>
      <c r="J172" s="14">
        <v>10.89</v>
      </c>
      <c r="K172" s="14">
        <v>13.49</v>
      </c>
      <c r="L172" s="14">
        <v>17.7</v>
      </c>
      <c r="M172" s="54"/>
      <c r="N172" s="14">
        <v>69.721242985999993</v>
      </c>
      <c r="O172" s="31">
        <v>6.1057184583000002</v>
      </c>
      <c r="P172" s="31" t="s">
        <v>26</v>
      </c>
      <c r="Q172" s="17" t="s">
        <v>29</v>
      </c>
      <c r="R172" s="38" t="s">
        <v>697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292</v>
      </c>
      <c r="D173" s="16" t="s">
        <v>293</v>
      </c>
      <c r="E173" s="16">
        <v>6</v>
      </c>
      <c r="F173" s="15">
        <v>12.22</v>
      </c>
      <c r="G173" s="15">
        <v>10.85</v>
      </c>
      <c r="H173" s="15">
        <v>9.49</v>
      </c>
      <c r="I173" s="14"/>
      <c r="J173" s="15">
        <v>13.88</v>
      </c>
      <c r="K173" s="15">
        <v>16.600000000000001</v>
      </c>
      <c r="L173" s="15">
        <v>21.01</v>
      </c>
      <c r="M173" s="54"/>
      <c r="N173" s="15">
        <v>57.260176016000003</v>
      </c>
      <c r="O173" s="15">
        <v>93.120066276000003</v>
      </c>
      <c r="P173" s="15" t="s">
        <v>26</v>
      </c>
      <c r="Q173" s="16" t="s">
        <v>29</v>
      </c>
      <c r="R173" s="37" t="s">
        <v>698</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294</v>
      </c>
      <c r="D174" s="17" t="s">
        <v>295</v>
      </c>
      <c r="E174" s="17">
        <v>7</v>
      </c>
      <c r="F174" s="14">
        <v>23.34</v>
      </c>
      <c r="G174" s="14">
        <v>21.88</v>
      </c>
      <c r="H174" s="14">
        <v>20.43</v>
      </c>
      <c r="I174" s="14"/>
      <c r="J174" s="14">
        <v>24.75</v>
      </c>
      <c r="K174" s="14">
        <v>27.65</v>
      </c>
      <c r="L174" s="14">
        <v>32.340000000000003</v>
      </c>
      <c r="M174" s="54"/>
      <c r="N174" s="14">
        <v>54.011666554000001</v>
      </c>
      <c r="O174" s="31">
        <v>108.94015991000001</v>
      </c>
      <c r="P174" s="31" t="s">
        <v>29</v>
      </c>
      <c r="Q174" s="17" t="s">
        <v>29</v>
      </c>
      <c r="R174" s="38" t="s">
        <v>699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296</v>
      </c>
      <c r="D175" s="16" t="s">
        <v>297</v>
      </c>
      <c r="E175" s="16">
        <v>5</v>
      </c>
      <c r="F175" s="15">
        <v>9.4499999999999993</v>
      </c>
      <c r="G175" s="15">
        <v>8.82</v>
      </c>
      <c r="H175" s="15">
        <v>8.1999999999999993</v>
      </c>
      <c r="I175" s="14"/>
      <c r="J175" s="15">
        <v>9.64</v>
      </c>
      <c r="K175" s="15">
        <v>10.88</v>
      </c>
      <c r="L175" s="15">
        <v>12.9</v>
      </c>
      <c r="M175" s="54"/>
      <c r="N175" s="15">
        <v>32.650686635</v>
      </c>
      <c r="O175" s="15">
        <v>7.3348269129999997</v>
      </c>
      <c r="P175" s="15" t="s">
        <v>29</v>
      </c>
      <c r="Q175" s="16" t="s">
        <v>26</v>
      </c>
      <c r="R175" s="37" t="s">
        <v>700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298</v>
      </c>
      <c r="D176" s="17" t="s">
        <v>299</v>
      </c>
      <c r="E176" s="17">
        <v>7</v>
      </c>
      <c r="F176" s="14">
        <v>1.04</v>
      </c>
      <c r="G176" s="14">
        <v>0.56999999999999995</v>
      </c>
      <c r="H176" s="14">
        <v>0.1</v>
      </c>
      <c r="I176" s="14"/>
      <c r="J176" s="14">
        <v>2.0499999999999998</v>
      </c>
      <c r="K176" s="14">
        <v>2.98</v>
      </c>
      <c r="L176" s="14">
        <v>4.5</v>
      </c>
      <c r="M176" s="54"/>
      <c r="N176" s="14">
        <v>85.918267255999993</v>
      </c>
      <c r="O176" s="31">
        <v>15.336441564999999</v>
      </c>
      <c r="P176" s="31" t="s">
        <v>26</v>
      </c>
      <c r="Q176" s="17" t="s">
        <v>29</v>
      </c>
      <c r="R176" s="38" t="s">
        <v>701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300</v>
      </c>
      <c r="D177" s="16" t="s">
        <v>301</v>
      </c>
      <c r="E177" s="16">
        <v>6</v>
      </c>
      <c r="F177" s="15">
        <v>118.55</v>
      </c>
      <c r="G177" s="15">
        <v>84.18</v>
      </c>
      <c r="H177" s="15">
        <v>49.81</v>
      </c>
      <c r="I177" s="14"/>
      <c r="J177" s="15">
        <v>208.57</v>
      </c>
      <c r="K177" s="15">
        <v>277.3</v>
      </c>
      <c r="L177" s="15">
        <v>388.53</v>
      </c>
      <c r="M177" s="54"/>
      <c r="N177" s="15">
        <v>52.038606924</v>
      </c>
      <c r="O177" s="15">
        <v>13.715771346</v>
      </c>
      <c r="P177" s="15" t="s">
        <v>26</v>
      </c>
      <c r="Q177" s="16" t="s">
        <v>29</v>
      </c>
      <c r="R177" s="37" t="s">
        <v>702</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493</v>
      </c>
      <c r="D178" s="17" t="s">
        <v>494</v>
      </c>
      <c r="E178" s="17">
        <v>7</v>
      </c>
      <c r="F178" s="14">
        <v>6.67</v>
      </c>
      <c r="G178" s="14">
        <v>6.02</v>
      </c>
      <c r="H178" s="14">
        <v>5.38</v>
      </c>
      <c r="I178" s="14"/>
      <c r="J178" s="14">
        <v>7.79</v>
      </c>
      <c r="K178" s="14">
        <v>9.07</v>
      </c>
      <c r="L178" s="14">
        <v>11.15</v>
      </c>
      <c r="M178" s="54"/>
      <c r="N178" s="14">
        <v>70.625075175000006</v>
      </c>
      <c r="O178" s="31">
        <v>1.5886889565</v>
      </c>
      <c r="P178" s="31" t="s">
        <v>26</v>
      </c>
      <c r="Q178" s="17" t="s">
        <v>29</v>
      </c>
      <c r="R178" s="38" t="s">
        <v>703</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302</v>
      </c>
      <c r="D179" s="16" t="s">
        <v>303</v>
      </c>
      <c r="E179" s="16">
        <v>2</v>
      </c>
      <c r="F179" s="15">
        <v>15.51</v>
      </c>
      <c r="G179" s="15">
        <v>13.7</v>
      </c>
      <c r="H179" s="15">
        <v>11.89</v>
      </c>
      <c r="I179" s="14"/>
      <c r="J179" s="15">
        <v>15.86</v>
      </c>
      <c r="K179" s="15">
        <v>19.47</v>
      </c>
      <c r="L179" s="15">
        <v>25.32</v>
      </c>
      <c r="M179" s="54"/>
      <c r="N179" s="15">
        <v>24.734825894</v>
      </c>
      <c r="O179" s="15">
        <v>45.918614042999998</v>
      </c>
      <c r="P179" s="15" t="s">
        <v>26</v>
      </c>
      <c r="Q179" s="16" t="s">
        <v>26</v>
      </c>
      <c r="R179" s="37" t="s">
        <v>704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304</v>
      </c>
      <c r="D180" s="17" t="s">
        <v>305</v>
      </c>
      <c r="E180" s="17">
        <v>3</v>
      </c>
      <c r="F180" s="14">
        <v>2.62</v>
      </c>
      <c r="G180" s="14">
        <v>2.1</v>
      </c>
      <c r="H180" s="14">
        <v>1.58</v>
      </c>
      <c r="I180" s="14"/>
      <c r="J180" s="14">
        <v>2.74</v>
      </c>
      <c r="K180" s="14">
        <v>3.77</v>
      </c>
      <c r="L180" s="14">
        <v>5.45</v>
      </c>
      <c r="M180" s="54"/>
      <c r="N180" s="14">
        <v>45.140499149</v>
      </c>
      <c r="O180" s="31">
        <v>11.742490999999999</v>
      </c>
      <c r="P180" s="31" t="s">
        <v>26</v>
      </c>
      <c r="Q180" s="17" t="s">
        <v>26</v>
      </c>
      <c r="R180" s="38" t="s">
        <v>705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306</v>
      </c>
      <c r="D181" s="16" t="s">
        <v>307</v>
      </c>
      <c r="E181" s="16">
        <v>2</v>
      </c>
      <c r="F181" s="15">
        <v>3.28</v>
      </c>
      <c r="G181" s="15">
        <v>2.37</v>
      </c>
      <c r="H181" s="15">
        <v>1.46</v>
      </c>
      <c r="I181" s="14"/>
      <c r="J181" s="15">
        <v>3.39</v>
      </c>
      <c r="K181" s="15">
        <v>5.2</v>
      </c>
      <c r="L181" s="15">
        <v>8.14</v>
      </c>
      <c r="M181" s="54"/>
      <c r="N181" s="15">
        <v>46.370141904999997</v>
      </c>
      <c r="O181" s="15">
        <v>16.680386957</v>
      </c>
      <c r="P181" s="15" t="s">
        <v>26</v>
      </c>
      <c r="Q181" s="16" t="s">
        <v>26</v>
      </c>
      <c r="R181" s="37" t="s">
        <v>706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308</v>
      </c>
      <c r="D182" s="17" t="s">
        <v>309</v>
      </c>
      <c r="E182" s="17">
        <v>9</v>
      </c>
      <c r="F182" s="14">
        <v>293.19</v>
      </c>
      <c r="G182" s="14">
        <v>253.12</v>
      </c>
      <c r="H182" s="14">
        <v>213.06</v>
      </c>
      <c r="I182" s="14"/>
      <c r="J182" s="14">
        <v>313.66000000000003</v>
      </c>
      <c r="K182" s="14">
        <v>393.78</v>
      </c>
      <c r="L182" s="14">
        <v>523.44000000000005</v>
      </c>
      <c r="M182" s="54"/>
      <c r="N182" s="14">
        <v>68.807592438</v>
      </c>
      <c r="O182" s="31">
        <v>12.084324759999999</v>
      </c>
      <c r="P182" s="31" t="s">
        <v>29</v>
      </c>
      <c r="Q182" s="17" t="s">
        <v>29</v>
      </c>
      <c r="R182" s="38" t="s">
        <v>707</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474</v>
      </c>
      <c r="D183" s="16" t="s">
        <v>475</v>
      </c>
      <c r="E183" s="16">
        <v>3</v>
      </c>
      <c r="F183" s="15">
        <v>0.13</v>
      </c>
      <c r="G183" s="15">
        <v>-0.04</v>
      </c>
      <c r="H183" s="15">
        <v>-0.22</v>
      </c>
      <c r="I183" s="14"/>
      <c r="J183" s="15">
        <v>0.18</v>
      </c>
      <c r="K183" s="15">
        <v>0.53</v>
      </c>
      <c r="L183" s="15">
        <v>1.1000000000000001</v>
      </c>
      <c r="M183" s="54"/>
      <c r="N183" s="15">
        <v>40.76955135</v>
      </c>
      <c r="O183" s="15">
        <v>1.6108444347999999</v>
      </c>
      <c r="P183" s="15" t="s">
        <v>26</v>
      </c>
      <c r="Q183" s="16" t="s">
        <v>26</v>
      </c>
      <c r="R183" s="37" t="s">
        <v>708</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310</v>
      </c>
      <c r="D184" s="17" t="s">
        <v>311</v>
      </c>
      <c r="E184" s="17">
        <v>10</v>
      </c>
      <c r="F184" s="14">
        <v>47.68</v>
      </c>
      <c r="G184" s="14">
        <v>43.64</v>
      </c>
      <c r="H184" s="14">
        <v>39.61</v>
      </c>
      <c r="I184" s="14"/>
      <c r="J184" s="14">
        <v>54.37</v>
      </c>
      <c r="K184" s="14">
        <v>62.43</v>
      </c>
      <c r="L184" s="14">
        <v>75.48</v>
      </c>
      <c r="M184" s="54"/>
      <c r="N184" s="14">
        <v>61.113396610000002</v>
      </c>
      <c r="O184" s="31">
        <v>475.75452822</v>
      </c>
      <c r="P184" s="31" t="s">
        <v>29</v>
      </c>
      <c r="Q184" s="17" t="s">
        <v>29</v>
      </c>
      <c r="R184" s="38" t="s">
        <v>709</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310</v>
      </c>
      <c r="D185" s="16" t="s">
        <v>312</v>
      </c>
      <c r="E185" s="16">
        <v>10</v>
      </c>
      <c r="F185" s="15">
        <v>42.84</v>
      </c>
      <c r="G185" s="15">
        <v>39.24</v>
      </c>
      <c r="H185" s="15">
        <v>35.65</v>
      </c>
      <c r="I185" s="14"/>
      <c r="J185" s="15">
        <v>49.02</v>
      </c>
      <c r="K185" s="15">
        <v>56.2</v>
      </c>
      <c r="L185" s="15">
        <v>67.819999999999993</v>
      </c>
      <c r="M185" s="54"/>
      <c r="N185" s="15">
        <v>63.218605406999998</v>
      </c>
      <c r="O185" s="15">
        <v>1697.5082437999999</v>
      </c>
      <c r="P185" s="15" t="s">
        <v>29</v>
      </c>
      <c r="Q185" s="16" t="s">
        <v>29</v>
      </c>
      <c r="R185" s="37" t="s">
        <v>710</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313</v>
      </c>
      <c r="D186" s="17" t="s">
        <v>314</v>
      </c>
      <c r="E186" s="17">
        <v>7</v>
      </c>
      <c r="F186" s="14">
        <v>10.1</v>
      </c>
      <c r="G186" s="14">
        <v>8.89</v>
      </c>
      <c r="H186" s="14">
        <v>7.68</v>
      </c>
      <c r="I186" s="14"/>
      <c r="J186" s="14">
        <v>13</v>
      </c>
      <c r="K186" s="14">
        <v>15.41</v>
      </c>
      <c r="L186" s="14">
        <v>19.329999999999998</v>
      </c>
      <c r="M186" s="54"/>
      <c r="N186" s="14">
        <v>58.377716925000001</v>
      </c>
      <c r="O186" s="31">
        <v>18.087679695999999</v>
      </c>
      <c r="P186" s="31" t="s">
        <v>26</v>
      </c>
      <c r="Q186" s="17" t="s">
        <v>29</v>
      </c>
      <c r="R186" s="38" t="s">
        <v>711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315</v>
      </c>
      <c r="D187" s="16" t="s">
        <v>316</v>
      </c>
      <c r="E187" s="16">
        <v>9</v>
      </c>
      <c r="F187" s="15">
        <v>61.53</v>
      </c>
      <c r="G187" s="15">
        <v>55.52</v>
      </c>
      <c r="H187" s="15">
        <v>49.51</v>
      </c>
      <c r="I187" s="14"/>
      <c r="J187" s="15">
        <v>70.8</v>
      </c>
      <c r="K187" s="15">
        <v>82.81</v>
      </c>
      <c r="L187" s="15">
        <v>102.25</v>
      </c>
      <c r="M187" s="54"/>
      <c r="N187" s="15">
        <v>62.024789317</v>
      </c>
      <c r="O187" s="15">
        <v>402.68354412999997</v>
      </c>
      <c r="P187" s="15" t="s">
        <v>29</v>
      </c>
      <c r="Q187" s="16" t="s">
        <v>29</v>
      </c>
      <c r="R187" s="37" t="s">
        <v>712</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317</v>
      </c>
      <c r="D188" s="17" t="s">
        <v>318</v>
      </c>
      <c r="E188" s="17">
        <v>2</v>
      </c>
      <c r="F188" s="14">
        <v>3.15</v>
      </c>
      <c r="G188" s="14">
        <v>2.84</v>
      </c>
      <c r="H188" s="14">
        <v>2.54</v>
      </c>
      <c r="I188" s="14"/>
      <c r="J188" s="14">
        <v>3.28</v>
      </c>
      <c r="K188" s="14">
        <v>3.88</v>
      </c>
      <c r="L188" s="14">
        <v>4.87</v>
      </c>
      <c r="M188" s="54"/>
      <c r="N188" s="14">
        <v>44.685031051000003</v>
      </c>
      <c r="O188" s="31">
        <v>12.304812825999999</v>
      </c>
      <c r="P188" s="31" t="s">
        <v>26</v>
      </c>
      <c r="Q188" s="17" t="s">
        <v>26</v>
      </c>
      <c r="R188" s="38" t="s">
        <v>713</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319</v>
      </c>
      <c r="D189" s="16" t="s">
        <v>320</v>
      </c>
      <c r="E189" s="16">
        <v>0</v>
      </c>
      <c r="F189" s="15">
        <v>10.1</v>
      </c>
      <c r="G189" s="15">
        <v>8.1199999999999992</v>
      </c>
      <c r="H189" s="15">
        <v>6.15</v>
      </c>
      <c r="I189" s="14"/>
      <c r="J189" s="15">
        <v>10.67</v>
      </c>
      <c r="K189" s="15">
        <v>14.61</v>
      </c>
      <c r="L189" s="15">
        <v>21</v>
      </c>
      <c r="M189" s="54"/>
      <c r="N189" s="15">
        <v>21.924970514000002</v>
      </c>
      <c r="O189" s="15">
        <v>12.756609652</v>
      </c>
      <c r="P189" s="15" t="s">
        <v>26</v>
      </c>
      <c r="Q189" s="16" t="s">
        <v>26</v>
      </c>
      <c r="R189" s="37" t="s">
        <v>714</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321</v>
      </c>
      <c r="D190" s="17" t="s">
        <v>322</v>
      </c>
      <c r="E190" s="17">
        <v>2</v>
      </c>
      <c r="F190" s="14">
        <v>6.77</v>
      </c>
      <c r="G190" s="14">
        <v>4.55</v>
      </c>
      <c r="H190" s="14">
        <v>2.33</v>
      </c>
      <c r="I190" s="14"/>
      <c r="J190" s="14">
        <v>6.95</v>
      </c>
      <c r="K190" s="14">
        <v>11.38</v>
      </c>
      <c r="L190" s="14">
        <v>18.55</v>
      </c>
      <c r="M190" s="54"/>
      <c r="N190" s="14">
        <v>46.740785398</v>
      </c>
      <c r="O190" s="31">
        <v>13.838057869</v>
      </c>
      <c r="P190" s="31" t="s">
        <v>26</v>
      </c>
      <c r="Q190" s="17" t="s">
        <v>26</v>
      </c>
      <c r="R190" s="38" t="s">
        <v>715</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323</v>
      </c>
      <c r="D191" s="16" t="s">
        <v>324</v>
      </c>
      <c r="E191" s="16">
        <v>0</v>
      </c>
      <c r="F191" s="15">
        <v>46.46</v>
      </c>
      <c r="G191" s="15">
        <v>43.47</v>
      </c>
      <c r="H191" s="15">
        <v>40.49</v>
      </c>
      <c r="I191" s="14"/>
      <c r="J191" s="15">
        <v>48.28</v>
      </c>
      <c r="K191" s="15">
        <v>54.24</v>
      </c>
      <c r="L191" s="15">
        <v>63.89</v>
      </c>
      <c r="M191" s="54"/>
      <c r="N191" s="15">
        <v>24.056985919999999</v>
      </c>
      <c r="O191" s="15">
        <v>83.994233303999991</v>
      </c>
      <c r="P191" s="15" t="s">
        <v>26</v>
      </c>
      <c r="Q191" s="16" t="s">
        <v>26</v>
      </c>
      <c r="R191" s="37" t="s">
        <v>716</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338</v>
      </c>
      <c r="D192" s="17" t="s">
        <v>325</v>
      </c>
      <c r="E192" s="17">
        <v>0</v>
      </c>
      <c r="F192" s="14">
        <v>3.18</v>
      </c>
      <c r="G192" s="14">
        <v>2.67</v>
      </c>
      <c r="H192" s="14">
        <v>2.17</v>
      </c>
      <c r="I192" s="14"/>
      <c r="J192" s="14">
        <v>3.44</v>
      </c>
      <c r="K192" s="14">
        <v>4.4400000000000004</v>
      </c>
      <c r="L192" s="14">
        <v>6.06</v>
      </c>
      <c r="M192" s="54"/>
      <c r="N192" s="14">
        <v>36.237370110000001</v>
      </c>
      <c r="O192" s="31">
        <v>2.2312850435000002</v>
      </c>
      <c r="P192" s="31" t="s">
        <v>26</v>
      </c>
      <c r="Q192" s="17" t="s">
        <v>26</v>
      </c>
      <c r="R192" s="38" t="s">
        <v>717</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481</v>
      </c>
      <c r="D193" s="16" t="s">
        <v>326</v>
      </c>
      <c r="E193" s="16">
        <v>2</v>
      </c>
      <c r="F193" s="15">
        <v>16.309999999999999</v>
      </c>
      <c r="G193" s="15">
        <v>14.48</v>
      </c>
      <c r="H193" s="15">
        <v>12.66</v>
      </c>
      <c r="I193" s="14"/>
      <c r="J193" s="15">
        <v>16.649999999999999</v>
      </c>
      <c r="K193" s="15">
        <v>20.29</v>
      </c>
      <c r="L193" s="15">
        <v>26.18</v>
      </c>
      <c r="M193" s="54"/>
      <c r="N193" s="15">
        <v>28.93872279</v>
      </c>
      <c r="O193" s="15">
        <v>8.2229686956999988</v>
      </c>
      <c r="P193" s="15" t="s">
        <v>26</v>
      </c>
      <c r="Q193" s="16" t="s">
        <v>26</v>
      </c>
      <c r="R193" s="37" t="s">
        <v>718</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511</v>
      </c>
      <c r="D194" s="17" t="s">
        <v>327</v>
      </c>
      <c r="E194" s="17">
        <v>4</v>
      </c>
      <c r="F194" s="14">
        <v>1.62</v>
      </c>
      <c r="G194" s="14">
        <v>1.37</v>
      </c>
      <c r="H194" s="14">
        <v>1.1299999999999999</v>
      </c>
      <c r="I194" s="14"/>
      <c r="J194" s="14">
        <v>2.14</v>
      </c>
      <c r="K194" s="14">
        <v>2.62</v>
      </c>
      <c r="L194" s="14">
        <v>3.4</v>
      </c>
      <c r="M194" s="54"/>
      <c r="N194" s="14">
        <v>53.382216876999998</v>
      </c>
      <c r="O194" s="31">
        <v>4.8806927390999997</v>
      </c>
      <c r="P194" s="31" t="s">
        <v>26</v>
      </c>
      <c r="Q194" s="17" t="s">
        <v>29</v>
      </c>
      <c r="R194" s="38" t="s">
        <v>719</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500</v>
      </c>
      <c r="D195" s="16" t="s">
        <v>328</v>
      </c>
      <c r="E195" s="16">
        <v>3</v>
      </c>
      <c r="F195" s="15">
        <v>0.98</v>
      </c>
      <c r="G195" s="15">
        <v>0.56999999999999995</v>
      </c>
      <c r="H195" s="15">
        <v>0.17</v>
      </c>
      <c r="I195" s="14"/>
      <c r="J195" s="15">
        <v>1.05</v>
      </c>
      <c r="K195" s="15">
        <v>1.85</v>
      </c>
      <c r="L195" s="15">
        <v>3.15</v>
      </c>
      <c r="M195" s="54"/>
      <c r="N195" s="15">
        <v>44.246482223999998</v>
      </c>
      <c r="O195" s="15">
        <v>2.3012389564999998</v>
      </c>
      <c r="P195" s="15" t="s">
        <v>26</v>
      </c>
      <c r="Q195" s="16" t="s">
        <v>26</v>
      </c>
      <c r="R195" s="37" t="s">
        <v>720</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329</v>
      </c>
      <c r="D196" s="17" t="s">
        <v>330</v>
      </c>
      <c r="E196" s="17">
        <v>3</v>
      </c>
      <c r="F196" s="14">
        <v>17.420000000000002</v>
      </c>
      <c r="G196" s="14">
        <v>14.86</v>
      </c>
      <c r="H196" s="14">
        <v>12.3</v>
      </c>
      <c r="I196" s="14"/>
      <c r="J196" s="14">
        <v>17.93</v>
      </c>
      <c r="K196" s="14">
        <v>23.04</v>
      </c>
      <c r="L196" s="14">
        <v>31.33</v>
      </c>
      <c r="M196" s="54"/>
      <c r="N196" s="14">
        <v>42.952667335999998</v>
      </c>
      <c r="O196" s="31">
        <v>193.26155813</v>
      </c>
      <c r="P196" s="31" t="s">
        <v>26</v>
      </c>
      <c r="Q196" s="17" t="s">
        <v>26</v>
      </c>
      <c r="R196" s="38" t="s">
        <v>721</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331</v>
      </c>
      <c r="D197" s="16" t="s">
        <v>332</v>
      </c>
      <c r="E197" s="16">
        <v>1</v>
      </c>
      <c r="F197" s="15">
        <v>0.21</v>
      </c>
      <c r="G197" s="15">
        <v>0.09</v>
      </c>
      <c r="H197" s="15">
        <v>-0.01</v>
      </c>
      <c r="I197" s="14"/>
      <c r="J197" s="15">
        <v>0.23</v>
      </c>
      <c r="K197" s="15">
        <v>0.45</v>
      </c>
      <c r="L197" s="15">
        <v>0.82</v>
      </c>
      <c r="M197" s="54"/>
      <c r="N197" s="15">
        <v>15.501756588999999</v>
      </c>
      <c r="O197" s="15">
        <v>3.9695943913000002</v>
      </c>
      <c r="P197" s="15" t="s">
        <v>26</v>
      </c>
      <c r="Q197" s="16" t="s">
        <v>26</v>
      </c>
      <c r="R197" s="37" t="s">
        <v>722</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476</v>
      </c>
      <c r="D198" s="17" t="s">
        <v>333</v>
      </c>
      <c r="E198" s="17">
        <v>3</v>
      </c>
      <c r="F198" s="14">
        <v>4.62</v>
      </c>
      <c r="G198" s="14">
        <v>4.1399999999999997</v>
      </c>
      <c r="H198" s="14">
        <v>3.67</v>
      </c>
      <c r="I198" s="14"/>
      <c r="J198" s="14">
        <v>4.76</v>
      </c>
      <c r="K198" s="14">
        <v>5.7</v>
      </c>
      <c r="L198" s="14">
        <v>7.23</v>
      </c>
      <c r="M198" s="54"/>
      <c r="N198" s="14">
        <v>42.851095768999997</v>
      </c>
      <c r="O198" s="31">
        <v>9.2882696087000003</v>
      </c>
      <c r="P198" s="31" t="s">
        <v>26</v>
      </c>
      <c r="Q198" s="17" t="s">
        <v>26</v>
      </c>
      <c r="R198" s="38" t="s">
        <v>723</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724</v>
      </c>
      <c r="D199" s="16" t="s">
        <v>486</v>
      </c>
      <c r="E199" s="16">
        <v>3</v>
      </c>
      <c r="F199" s="15">
        <v>0.56999999999999995</v>
      </c>
      <c r="G199" s="15">
        <v>0.44</v>
      </c>
      <c r="H199" s="15">
        <v>0.32</v>
      </c>
      <c r="I199" s="14"/>
      <c r="J199" s="15">
        <v>0.64</v>
      </c>
      <c r="K199" s="15">
        <v>0.88</v>
      </c>
      <c r="L199" s="15">
        <v>1.27</v>
      </c>
      <c r="M199" s="54"/>
      <c r="N199" s="15">
        <v>53.935297138000003</v>
      </c>
      <c r="O199" s="15">
        <v>3.2190465651999998</v>
      </c>
      <c r="P199" s="15" t="s">
        <v>26</v>
      </c>
      <c r="Q199" s="16" t="s">
        <v>26</v>
      </c>
      <c r="R199" s="37" t="s">
        <v>725</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495</v>
      </c>
      <c r="D200" s="17" t="s">
        <v>334</v>
      </c>
      <c r="E200" s="17">
        <v>3</v>
      </c>
      <c r="F200" s="14">
        <v>33.159999999999997</v>
      </c>
      <c r="G200" s="14">
        <v>30.54</v>
      </c>
      <c r="H200" s="14">
        <v>27.93</v>
      </c>
      <c r="I200" s="14"/>
      <c r="J200" s="14">
        <v>33.75</v>
      </c>
      <c r="K200" s="14">
        <v>38.97</v>
      </c>
      <c r="L200" s="14">
        <v>47.43</v>
      </c>
      <c r="M200" s="54"/>
      <c r="N200" s="14">
        <v>48.933542783</v>
      </c>
      <c r="O200" s="31">
        <v>238.37797857000001</v>
      </c>
      <c r="P200" s="31" t="s">
        <v>26</v>
      </c>
      <c r="Q200" s="17" t="s">
        <v>26</v>
      </c>
      <c r="R200" s="38" t="s">
        <v>726</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469</v>
      </c>
      <c r="D201" s="16" t="s">
        <v>335</v>
      </c>
      <c r="E201" s="16">
        <v>2</v>
      </c>
      <c r="F201" s="15">
        <v>6.53</v>
      </c>
      <c r="G201" s="15">
        <v>5.19</v>
      </c>
      <c r="H201" s="15">
        <v>3.86</v>
      </c>
      <c r="I201" s="14"/>
      <c r="J201" s="15">
        <v>6.77</v>
      </c>
      <c r="K201" s="15">
        <v>9.43</v>
      </c>
      <c r="L201" s="15">
        <v>13.74</v>
      </c>
      <c r="M201" s="54"/>
      <c r="N201" s="15">
        <v>21.412708633000001</v>
      </c>
      <c r="O201" s="15">
        <v>9.6711011304000003</v>
      </c>
      <c r="P201" s="15" t="s">
        <v>26</v>
      </c>
      <c r="Q201" s="16" t="s">
        <v>26</v>
      </c>
      <c r="R201" s="37" t="s">
        <v>727</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336</v>
      </c>
      <c r="D202" s="17" t="s">
        <v>337</v>
      </c>
      <c r="E202" s="17">
        <v>6</v>
      </c>
      <c r="F202" s="14">
        <v>13.43</v>
      </c>
      <c r="G202" s="14">
        <v>11.89</v>
      </c>
      <c r="H202" s="14">
        <v>10.35</v>
      </c>
      <c r="I202" s="14"/>
      <c r="J202" s="14">
        <v>17.14</v>
      </c>
      <c r="K202" s="14">
        <v>20.21</v>
      </c>
      <c r="L202" s="14">
        <v>25.19</v>
      </c>
      <c r="M202" s="54"/>
      <c r="N202" s="14">
        <v>53.872861481000001</v>
      </c>
      <c r="O202" s="31">
        <v>169.63835083000001</v>
      </c>
      <c r="P202" s="31" t="s">
        <v>26</v>
      </c>
      <c r="Q202" s="17" t="s">
        <v>29</v>
      </c>
      <c r="R202" s="38" t="s">
        <v>728</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465</v>
      </c>
      <c r="D203" s="16" t="s">
        <v>339</v>
      </c>
      <c r="E203" s="16">
        <v>2</v>
      </c>
      <c r="F203" s="15">
        <v>23.64</v>
      </c>
      <c r="G203" s="15">
        <v>19.95</v>
      </c>
      <c r="H203" s="15">
        <v>16.260000000000002</v>
      </c>
      <c r="I203" s="14"/>
      <c r="J203" s="15">
        <v>24.19</v>
      </c>
      <c r="K203" s="15">
        <v>31.56</v>
      </c>
      <c r="L203" s="15">
        <v>43.48</v>
      </c>
      <c r="M203" s="54"/>
      <c r="N203" s="15">
        <v>22.351503078</v>
      </c>
      <c r="O203" s="15">
        <v>501.15366447999997</v>
      </c>
      <c r="P203" s="15" t="s">
        <v>26</v>
      </c>
      <c r="Q203" s="16" t="s">
        <v>26</v>
      </c>
      <c r="R203" s="37" t="s">
        <v>729</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340</v>
      </c>
      <c r="D204" s="17" t="s">
        <v>730</v>
      </c>
      <c r="E204" s="17">
        <v>1</v>
      </c>
      <c r="F204" s="14">
        <v>6.79</v>
      </c>
      <c r="G204" s="14">
        <v>5.63</v>
      </c>
      <c r="H204" s="14">
        <v>4.47</v>
      </c>
      <c r="I204" s="14"/>
      <c r="J204" s="14">
        <v>7.12</v>
      </c>
      <c r="K204" s="14">
        <v>9.43</v>
      </c>
      <c r="L204" s="14">
        <v>13.18</v>
      </c>
      <c r="M204" s="54"/>
      <c r="N204" s="14">
        <v>35.761266059</v>
      </c>
      <c r="O204" s="31">
        <v>1.0926223043000001</v>
      </c>
      <c r="P204" s="31" t="s">
        <v>26</v>
      </c>
      <c r="Q204" s="17" t="s">
        <v>26</v>
      </c>
      <c r="R204" s="38" t="s">
        <v>731</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340</v>
      </c>
      <c r="D205" s="16" t="s">
        <v>341</v>
      </c>
      <c r="E205" s="16">
        <v>1</v>
      </c>
      <c r="F205" s="15">
        <v>6.17</v>
      </c>
      <c r="G205" s="15">
        <v>5.42</v>
      </c>
      <c r="H205" s="15">
        <v>4.67</v>
      </c>
      <c r="I205" s="14"/>
      <c r="J205" s="15">
        <v>6.34</v>
      </c>
      <c r="K205" s="15">
        <v>7.83</v>
      </c>
      <c r="L205" s="15">
        <v>10.25</v>
      </c>
      <c r="M205" s="54"/>
      <c r="N205" s="15">
        <v>24.443667931</v>
      </c>
      <c r="O205" s="15">
        <v>9.3142216522000005</v>
      </c>
      <c r="P205" s="15" t="s">
        <v>26</v>
      </c>
      <c r="Q205" s="16" t="s">
        <v>26</v>
      </c>
      <c r="R205" s="37" t="s">
        <v>732</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340</v>
      </c>
      <c r="D206" s="17" t="s">
        <v>342</v>
      </c>
      <c r="E206" s="17">
        <v>3</v>
      </c>
      <c r="F206" s="14">
        <v>31.42</v>
      </c>
      <c r="G206" s="14">
        <v>27.16</v>
      </c>
      <c r="H206" s="14">
        <v>22.91</v>
      </c>
      <c r="I206" s="14"/>
      <c r="J206" s="14">
        <v>32.450000000000003</v>
      </c>
      <c r="K206" s="14">
        <v>40.950000000000003</v>
      </c>
      <c r="L206" s="14">
        <v>54.72</v>
      </c>
      <c r="M206" s="54"/>
      <c r="N206" s="14">
        <v>30.667052712</v>
      </c>
      <c r="O206" s="31">
        <v>35.581008521999998</v>
      </c>
      <c r="P206" s="31" t="s">
        <v>26</v>
      </c>
      <c r="Q206" s="17" t="s">
        <v>26</v>
      </c>
      <c r="R206" s="38" t="s">
        <v>733</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343</v>
      </c>
      <c r="D207" s="16" t="s">
        <v>344</v>
      </c>
      <c r="E207" s="16">
        <v>4</v>
      </c>
      <c r="F207" s="15">
        <v>14.22</v>
      </c>
      <c r="G207" s="15">
        <v>13.17</v>
      </c>
      <c r="H207" s="15">
        <v>12.13</v>
      </c>
      <c r="I207" s="14"/>
      <c r="J207" s="15">
        <v>15.37</v>
      </c>
      <c r="K207" s="15">
        <v>17.45</v>
      </c>
      <c r="L207" s="15">
        <v>20.81</v>
      </c>
      <c r="M207" s="54"/>
      <c r="N207" s="15">
        <v>47.686988976999999</v>
      </c>
      <c r="O207" s="15">
        <v>8.851620521700001</v>
      </c>
      <c r="P207" s="15" t="s">
        <v>26</v>
      </c>
      <c r="Q207" s="16" t="s">
        <v>29</v>
      </c>
      <c r="R207" s="37" t="s">
        <v>734</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343</v>
      </c>
      <c r="D208" s="17" t="s">
        <v>345</v>
      </c>
      <c r="E208" s="17">
        <v>4</v>
      </c>
      <c r="F208" s="14">
        <v>14.24</v>
      </c>
      <c r="G208" s="14">
        <v>13.37</v>
      </c>
      <c r="H208" s="14">
        <v>12.51</v>
      </c>
      <c r="I208" s="14"/>
      <c r="J208" s="14">
        <v>15.64</v>
      </c>
      <c r="K208" s="14">
        <v>17.36</v>
      </c>
      <c r="L208" s="14">
        <v>20.149999999999999</v>
      </c>
      <c r="M208" s="54"/>
      <c r="N208" s="14">
        <v>49.032147088000002</v>
      </c>
      <c r="O208" s="31">
        <v>9.1813981304000016</v>
      </c>
      <c r="P208" s="31" t="s">
        <v>26</v>
      </c>
      <c r="Q208" s="17" t="s">
        <v>29</v>
      </c>
      <c r="R208" s="38" t="s">
        <v>735</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343</v>
      </c>
      <c r="D209" s="16" t="s">
        <v>346</v>
      </c>
      <c r="E209" s="16">
        <v>4</v>
      </c>
      <c r="F209" s="15">
        <v>28.56</v>
      </c>
      <c r="G209" s="15">
        <v>26.7</v>
      </c>
      <c r="H209" s="15">
        <v>24.84</v>
      </c>
      <c r="I209" s="14"/>
      <c r="J209" s="15">
        <v>30.97</v>
      </c>
      <c r="K209" s="15">
        <v>34.68</v>
      </c>
      <c r="L209" s="15">
        <v>40.68</v>
      </c>
      <c r="M209" s="54"/>
      <c r="N209" s="15">
        <v>48.672662928999998</v>
      </c>
      <c r="O209" s="15">
        <v>205.56404257</v>
      </c>
      <c r="P209" s="15" t="s">
        <v>26</v>
      </c>
      <c r="Q209" s="16" t="s">
        <v>29</v>
      </c>
      <c r="R209" s="37" t="s">
        <v>736</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347</v>
      </c>
      <c r="D210" s="17" t="s">
        <v>348</v>
      </c>
      <c r="E210" s="17">
        <v>10</v>
      </c>
      <c r="F210" s="14">
        <v>15.8</v>
      </c>
      <c r="G210" s="14">
        <v>14.32</v>
      </c>
      <c r="H210" s="14">
        <v>12.84</v>
      </c>
      <c r="I210" s="14"/>
      <c r="J210" s="14">
        <v>18.53</v>
      </c>
      <c r="K210" s="14">
        <v>21.48</v>
      </c>
      <c r="L210" s="14">
        <v>26.27</v>
      </c>
      <c r="M210" s="54"/>
      <c r="N210" s="14">
        <v>76.603866053999994</v>
      </c>
      <c r="O210" s="31">
        <v>26.066433870000001</v>
      </c>
      <c r="P210" s="31" t="s">
        <v>29</v>
      </c>
      <c r="Q210" s="17" t="s">
        <v>29</v>
      </c>
      <c r="R210" s="38" t="s">
        <v>737</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501</v>
      </c>
      <c r="D211" s="16" t="s">
        <v>502</v>
      </c>
      <c r="E211" s="16">
        <v>1</v>
      </c>
      <c r="F211" s="15">
        <v>4.3</v>
      </c>
      <c r="G211" s="15">
        <v>3.89</v>
      </c>
      <c r="H211" s="15">
        <v>3.49</v>
      </c>
      <c r="I211" s="14"/>
      <c r="J211" s="15">
        <v>4.45</v>
      </c>
      <c r="K211" s="15">
        <v>5.25</v>
      </c>
      <c r="L211" s="15">
        <v>6.56</v>
      </c>
      <c r="M211" s="54"/>
      <c r="N211" s="15">
        <v>47.820901962000001</v>
      </c>
      <c r="O211" s="15">
        <v>2.0427778261</v>
      </c>
      <c r="P211" s="15" t="s">
        <v>26</v>
      </c>
      <c r="Q211" s="16" t="s">
        <v>26</v>
      </c>
      <c r="R211" s="37" t="s">
        <v>738</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739</v>
      </c>
      <c r="D212" s="17" t="s">
        <v>740</v>
      </c>
      <c r="E212" s="17">
        <v>4</v>
      </c>
      <c r="F212" s="14">
        <v>4200</v>
      </c>
      <c r="G212" s="14">
        <v>3162.94</v>
      </c>
      <c r="H212" s="14">
        <v>2125.88</v>
      </c>
      <c r="I212" s="14"/>
      <c r="J212" s="14">
        <v>4800</v>
      </c>
      <c r="K212" s="14">
        <v>6874.11</v>
      </c>
      <c r="L212" s="14">
        <v>10230.27</v>
      </c>
      <c r="M212" s="54"/>
      <c r="N212" s="14">
        <v>42.386970175000002</v>
      </c>
      <c r="O212" s="31">
        <v>3.2051303508999998</v>
      </c>
      <c r="P212" s="31" t="s">
        <v>29</v>
      </c>
      <c r="Q212" s="17" t="s">
        <v>26</v>
      </c>
      <c r="R212" s="38" t="s">
        <v>741</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349</v>
      </c>
      <c r="D213" s="16" t="s">
        <v>350</v>
      </c>
      <c r="E213" s="16">
        <v>0</v>
      </c>
      <c r="F213" s="15">
        <v>10.68</v>
      </c>
      <c r="G213" s="15">
        <v>9.56</v>
      </c>
      <c r="H213" s="15">
        <v>8.44</v>
      </c>
      <c r="I213" s="14"/>
      <c r="J213" s="15">
        <v>11.04</v>
      </c>
      <c r="K213" s="15">
        <v>13.27</v>
      </c>
      <c r="L213" s="15">
        <v>16.89</v>
      </c>
      <c r="M213" s="54"/>
      <c r="N213" s="15">
        <v>31.07458407</v>
      </c>
      <c r="O213" s="15">
        <v>7.4338794783000006</v>
      </c>
      <c r="P213" s="15" t="s">
        <v>26</v>
      </c>
      <c r="Q213" s="16" t="s">
        <v>26</v>
      </c>
      <c r="R213" s="37" t="s">
        <v>742</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743</v>
      </c>
      <c r="D214" s="17" t="s">
        <v>744</v>
      </c>
      <c r="E214" s="17">
        <v>10</v>
      </c>
      <c r="F214" s="14">
        <v>12.2</v>
      </c>
      <c r="G214" s="14">
        <v>10.43</v>
      </c>
      <c r="H214" s="14">
        <v>8.67</v>
      </c>
      <c r="I214" s="14"/>
      <c r="J214" s="14">
        <v>14.03</v>
      </c>
      <c r="K214" s="14">
        <v>17.55</v>
      </c>
      <c r="L214" s="14">
        <v>23.25</v>
      </c>
      <c r="M214" s="54"/>
      <c r="N214" s="14">
        <v>61.173640120000002</v>
      </c>
      <c r="O214" s="31">
        <v>1.1404397264999999</v>
      </c>
      <c r="P214" s="31" t="s">
        <v>29</v>
      </c>
      <c r="Q214" s="17" t="s">
        <v>29</v>
      </c>
      <c r="R214" s="38" t="s">
        <v>745</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351</v>
      </c>
      <c r="D215" s="16" t="s">
        <v>352</v>
      </c>
      <c r="E215" s="16">
        <v>0</v>
      </c>
      <c r="F215" s="15">
        <v>4.37</v>
      </c>
      <c r="G215" s="15">
        <v>3.4</v>
      </c>
      <c r="H215" s="15">
        <v>2.44</v>
      </c>
      <c r="I215" s="14"/>
      <c r="J215" s="15">
        <v>4.68</v>
      </c>
      <c r="K215" s="15">
        <v>6.6</v>
      </c>
      <c r="L215" s="15">
        <v>9.7100000000000009</v>
      </c>
      <c r="M215" s="54"/>
      <c r="N215" s="15">
        <v>39.004182849999999</v>
      </c>
      <c r="O215" s="15">
        <v>70.184768609000002</v>
      </c>
      <c r="P215" s="15" t="s">
        <v>26</v>
      </c>
      <c r="Q215" s="16" t="s">
        <v>26</v>
      </c>
      <c r="R215" s="37" t="s">
        <v>746</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353</v>
      </c>
      <c r="D216" s="17" t="s">
        <v>354</v>
      </c>
      <c r="E216" s="17">
        <v>1</v>
      </c>
      <c r="F216" s="14">
        <v>5.93</v>
      </c>
      <c r="G216" s="14">
        <v>3.82</v>
      </c>
      <c r="H216" s="14">
        <v>1.72</v>
      </c>
      <c r="I216" s="14"/>
      <c r="J216" s="14">
        <v>6.23</v>
      </c>
      <c r="K216" s="14">
        <v>10.43</v>
      </c>
      <c r="L216" s="14">
        <v>17.239999999999998</v>
      </c>
      <c r="M216" s="54"/>
      <c r="N216" s="14">
        <v>19.32296637</v>
      </c>
      <c r="O216" s="31">
        <v>17.412010696000003</v>
      </c>
      <c r="P216" s="31" t="s">
        <v>26</v>
      </c>
      <c r="Q216" s="17" t="s">
        <v>26</v>
      </c>
      <c r="R216" s="38" t="s">
        <v>747</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355</v>
      </c>
      <c r="D217" s="16" t="s">
        <v>356</v>
      </c>
      <c r="E217" s="16">
        <v>7</v>
      </c>
      <c r="F217" s="15">
        <v>13.85</v>
      </c>
      <c r="G217" s="15">
        <v>12</v>
      </c>
      <c r="H217" s="15">
        <v>10.16</v>
      </c>
      <c r="I217" s="14"/>
      <c r="J217" s="15">
        <v>18.54</v>
      </c>
      <c r="K217" s="15">
        <v>22.22</v>
      </c>
      <c r="L217" s="15">
        <v>28.18</v>
      </c>
      <c r="M217" s="54"/>
      <c r="N217" s="15">
        <v>77.316608121000002</v>
      </c>
      <c r="O217" s="15">
        <v>31.849120696000004</v>
      </c>
      <c r="P217" s="15" t="s">
        <v>26</v>
      </c>
      <c r="Q217" s="16" t="s">
        <v>29</v>
      </c>
      <c r="R217" s="37" t="s">
        <v>748</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357</v>
      </c>
      <c r="D218" s="17" t="s">
        <v>358</v>
      </c>
      <c r="E218" s="17">
        <v>3</v>
      </c>
      <c r="F218" s="14">
        <v>16.600000000000001</v>
      </c>
      <c r="G218" s="14">
        <v>15.07</v>
      </c>
      <c r="H218" s="14">
        <v>13.54</v>
      </c>
      <c r="I218" s="14"/>
      <c r="J218" s="14">
        <v>17.03</v>
      </c>
      <c r="K218" s="14">
        <v>20.079999999999998</v>
      </c>
      <c r="L218" s="14">
        <v>25.02</v>
      </c>
      <c r="M218" s="54"/>
      <c r="N218" s="14">
        <v>22.045135962</v>
      </c>
      <c r="O218" s="31">
        <v>146.66594816999998</v>
      </c>
      <c r="P218" s="31" t="s">
        <v>26</v>
      </c>
      <c r="Q218" s="17" t="s">
        <v>26</v>
      </c>
      <c r="R218" s="38" t="s">
        <v>749</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359</v>
      </c>
      <c r="D219" s="16" t="s">
        <v>360</v>
      </c>
      <c r="E219" s="16">
        <v>4</v>
      </c>
      <c r="F219" s="15">
        <v>47.2</v>
      </c>
      <c r="G219" s="15">
        <v>34.83</v>
      </c>
      <c r="H219" s="15">
        <v>22.46</v>
      </c>
      <c r="I219" s="14"/>
      <c r="J219" s="15">
        <v>75.510000000000005</v>
      </c>
      <c r="K219" s="15">
        <v>100.24</v>
      </c>
      <c r="L219" s="15">
        <v>140.26</v>
      </c>
      <c r="M219" s="54"/>
      <c r="N219" s="15">
        <v>55.679967830000002</v>
      </c>
      <c r="O219" s="15">
        <v>80.937660688000008</v>
      </c>
      <c r="P219" s="15" t="s">
        <v>26</v>
      </c>
      <c r="Q219" s="16" t="s">
        <v>29</v>
      </c>
      <c r="R219" s="37" t="s">
        <v>750</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361</v>
      </c>
      <c r="D220" s="17" t="s">
        <v>362</v>
      </c>
      <c r="E220" s="17">
        <v>2</v>
      </c>
      <c r="F220" s="14">
        <v>47.46</v>
      </c>
      <c r="G220" s="14">
        <v>40.659999999999997</v>
      </c>
      <c r="H220" s="14">
        <v>33.86</v>
      </c>
      <c r="I220" s="14"/>
      <c r="J220" s="14">
        <v>49.29</v>
      </c>
      <c r="K220" s="14">
        <v>62.88</v>
      </c>
      <c r="L220" s="14">
        <v>84.87</v>
      </c>
      <c r="M220" s="54"/>
      <c r="N220" s="14">
        <v>28.750560004</v>
      </c>
      <c r="O220" s="31">
        <v>5.2841011639</v>
      </c>
      <c r="P220" s="31" t="s">
        <v>26</v>
      </c>
      <c r="Q220" s="17" t="s">
        <v>26</v>
      </c>
      <c r="R220" s="38" t="s">
        <v>751</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363</v>
      </c>
      <c r="D221" s="16" t="s">
        <v>364</v>
      </c>
      <c r="E221" s="16">
        <v>6</v>
      </c>
      <c r="F221" s="15">
        <v>6.96</v>
      </c>
      <c r="G221" s="15">
        <v>4.57</v>
      </c>
      <c r="H221" s="15">
        <v>2.1800000000000002</v>
      </c>
      <c r="I221" s="14"/>
      <c r="J221" s="15">
        <v>13.78</v>
      </c>
      <c r="K221" s="15">
        <v>18.55</v>
      </c>
      <c r="L221" s="15">
        <v>26.27</v>
      </c>
      <c r="M221" s="54"/>
      <c r="N221" s="15">
        <v>64.084016747999996</v>
      </c>
      <c r="O221" s="15">
        <v>21.037908951000002</v>
      </c>
      <c r="P221" s="15" t="s">
        <v>26</v>
      </c>
      <c r="Q221" s="16" t="s">
        <v>29</v>
      </c>
      <c r="R221" s="37" t="s">
        <v>752</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365</v>
      </c>
      <c r="D222" s="17" t="s">
        <v>366</v>
      </c>
      <c r="E222" s="17">
        <v>6</v>
      </c>
      <c r="F222" s="14">
        <v>40.520000000000003</v>
      </c>
      <c r="G222" s="14">
        <v>37.58</v>
      </c>
      <c r="H222" s="14">
        <v>34.64</v>
      </c>
      <c r="I222" s="14"/>
      <c r="J222" s="14">
        <v>48.67</v>
      </c>
      <c r="K222" s="14">
        <v>54.54</v>
      </c>
      <c r="L222" s="14">
        <v>64.040000000000006</v>
      </c>
      <c r="M222" s="54"/>
      <c r="N222" s="14">
        <v>60.190939817</v>
      </c>
      <c r="O222" s="31">
        <v>233.74047008999997</v>
      </c>
      <c r="P222" s="31" t="s">
        <v>26</v>
      </c>
      <c r="Q222" s="17" t="s">
        <v>29</v>
      </c>
      <c r="R222" s="38" t="s">
        <v>753</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754</v>
      </c>
      <c r="D223" s="16" t="s">
        <v>755</v>
      </c>
      <c r="E223" s="16">
        <v>3</v>
      </c>
      <c r="F223" s="15">
        <v>3.44</v>
      </c>
      <c r="G223" s="15">
        <v>3.1</v>
      </c>
      <c r="H223" s="15">
        <v>2.77</v>
      </c>
      <c r="I223" s="14"/>
      <c r="J223" s="15">
        <v>3.65</v>
      </c>
      <c r="K223" s="15">
        <v>4.3099999999999996</v>
      </c>
      <c r="L223" s="15">
        <v>5.39</v>
      </c>
      <c r="M223" s="54"/>
      <c r="N223" s="15">
        <v>33.068274803999998</v>
      </c>
      <c r="O223" s="15">
        <v>1.0570949565000001</v>
      </c>
      <c r="P223" s="15" t="s">
        <v>26</v>
      </c>
      <c r="Q223" s="16" t="s">
        <v>26</v>
      </c>
      <c r="R223" s="37" t="s">
        <v>756</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367</v>
      </c>
      <c r="D224" s="17" t="s">
        <v>368</v>
      </c>
      <c r="E224" s="17">
        <v>3</v>
      </c>
      <c r="F224" s="14">
        <v>12.14</v>
      </c>
      <c r="G224" s="14">
        <v>11.46</v>
      </c>
      <c r="H224" s="14">
        <v>10.78</v>
      </c>
      <c r="I224" s="14"/>
      <c r="J224" s="14">
        <v>12.32</v>
      </c>
      <c r="K224" s="14">
        <v>13.67</v>
      </c>
      <c r="L224" s="14">
        <v>15.87</v>
      </c>
      <c r="M224" s="54"/>
      <c r="N224" s="14">
        <v>29.288086442000001</v>
      </c>
      <c r="O224" s="31">
        <v>1.8329461303999999</v>
      </c>
      <c r="P224" s="31" t="s">
        <v>26</v>
      </c>
      <c r="Q224" s="17" t="s">
        <v>26</v>
      </c>
      <c r="R224" s="38" t="s">
        <v>757</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367</v>
      </c>
      <c r="D225" s="16" t="s">
        <v>369</v>
      </c>
      <c r="E225" s="16">
        <v>2</v>
      </c>
      <c r="F225" s="15">
        <v>12.38</v>
      </c>
      <c r="G225" s="15">
        <v>11.63</v>
      </c>
      <c r="H225" s="15">
        <v>10.89</v>
      </c>
      <c r="I225" s="14"/>
      <c r="J225" s="15">
        <v>12.57</v>
      </c>
      <c r="K225" s="15">
        <v>14.05</v>
      </c>
      <c r="L225" s="15">
        <v>16.46</v>
      </c>
      <c r="M225" s="54"/>
      <c r="N225" s="15">
        <v>28.155715230999999</v>
      </c>
      <c r="O225" s="15">
        <v>3.4950071738999999</v>
      </c>
      <c r="P225" s="15" t="s">
        <v>26</v>
      </c>
      <c r="Q225" s="16" t="s">
        <v>26</v>
      </c>
      <c r="R225" s="37" t="s">
        <v>758</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367</v>
      </c>
      <c r="D226" s="17" t="s">
        <v>370</v>
      </c>
      <c r="E226" s="17">
        <v>2</v>
      </c>
      <c r="F226" s="14">
        <v>36.880000000000003</v>
      </c>
      <c r="G226" s="14">
        <v>34.68</v>
      </c>
      <c r="H226" s="14">
        <v>32.49</v>
      </c>
      <c r="I226" s="14"/>
      <c r="J226" s="14">
        <v>37.39</v>
      </c>
      <c r="K226" s="14">
        <v>41.77</v>
      </c>
      <c r="L226" s="14">
        <v>48.88</v>
      </c>
      <c r="M226" s="54"/>
      <c r="N226" s="14">
        <v>33.075380629999998</v>
      </c>
      <c r="O226" s="31">
        <v>86.898220042999995</v>
      </c>
      <c r="P226" s="31" t="s">
        <v>26</v>
      </c>
      <c r="Q226" s="17" t="s">
        <v>26</v>
      </c>
      <c r="R226" s="38" t="s">
        <v>759</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371</v>
      </c>
      <c r="D227" s="16" t="s">
        <v>372</v>
      </c>
      <c r="E227" s="16">
        <v>7</v>
      </c>
      <c r="F227" s="15">
        <v>263.95</v>
      </c>
      <c r="G227" s="15">
        <v>238.32</v>
      </c>
      <c r="H227" s="15">
        <v>212.7</v>
      </c>
      <c r="I227" s="14"/>
      <c r="J227" s="15">
        <v>308.02999999999997</v>
      </c>
      <c r="K227" s="15">
        <v>359.27</v>
      </c>
      <c r="L227" s="15">
        <v>442.18</v>
      </c>
      <c r="M227" s="54"/>
      <c r="N227" s="15">
        <v>46.298074874000001</v>
      </c>
      <c r="O227" s="15">
        <v>36.722477629000004</v>
      </c>
      <c r="P227" s="15" t="s">
        <v>29</v>
      </c>
      <c r="Q227" s="16" t="s">
        <v>29</v>
      </c>
      <c r="R227" s="37" t="s">
        <v>760</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512</v>
      </c>
      <c r="D228" s="17" t="s">
        <v>513</v>
      </c>
      <c r="E228" s="17">
        <v>10</v>
      </c>
      <c r="F228" s="14">
        <v>5</v>
      </c>
      <c r="G228" s="14">
        <v>4.5999999999999996</v>
      </c>
      <c r="H228" s="14">
        <v>4.2</v>
      </c>
      <c r="I228" s="14"/>
      <c r="J228" s="14">
        <v>5.34</v>
      </c>
      <c r="K228" s="14">
        <v>6.13</v>
      </c>
      <c r="L228" s="14">
        <v>7.42</v>
      </c>
      <c r="M228" s="54"/>
      <c r="N228" s="14">
        <v>64.784977893999994</v>
      </c>
      <c r="O228" s="31">
        <v>1.2627329565000001</v>
      </c>
      <c r="P228" s="31" t="s">
        <v>29</v>
      </c>
      <c r="Q228" s="17" t="s">
        <v>29</v>
      </c>
      <c r="R228" s="38" t="s">
        <v>761</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373</v>
      </c>
      <c r="D229" s="16" t="s">
        <v>374</v>
      </c>
      <c r="E229" s="16">
        <v>10</v>
      </c>
      <c r="F229" s="15">
        <v>33.75</v>
      </c>
      <c r="G229" s="15">
        <v>31.74</v>
      </c>
      <c r="H229" s="15">
        <v>29.74</v>
      </c>
      <c r="I229" s="14"/>
      <c r="J229" s="15">
        <v>34.909999999999997</v>
      </c>
      <c r="K229" s="15">
        <v>38.909999999999997</v>
      </c>
      <c r="L229" s="15">
        <v>45.38</v>
      </c>
      <c r="M229" s="54"/>
      <c r="N229" s="15">
        <v>74.921050937999993</v>
      </c>
      <c r="O229" s="15">
        <v>8.6234186955999999</v>
      </c>
      <c r="P229" s="15" t="s">
        <v>29</v>
      </c>
      <c r="Q229" s="16" t="s">
        <v>29</v>
      </c>
      <c r="R229" s="37" t="s">
        <v>762</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375</v>
      </c>
      <c r="D230" s="17" t="s">
        <v>376</v>
      </c>
      <c r="E230" s="17">
        <v>2</v>
      </c>
      <c r="F230" s="14">
        <v>29.59</v>
      </c>
      <c r="G230" s="14">
        <v>26.28</v>
      </c>
      <c r="H230" s="14">
        <v>22.98</v>
      </c>
      <c r="I230" s="14"/>
      <c r="J230" s="14">
        <v>30.11</v>
      </c>
      <c r="K230" s="14">
        <v>36.71</v>
      </c>
      <c r="L230" s="14">
        <v>47.4</v>
      </c>
      <c r="M230" s="54"/>
      <c r="N230" s="14">
        <v>29.331952132000001</v>
      </c>
      <c r="O230" s="31">
        <v>193.03903213000001</v>
      </c>
      <c r="P230" s="31" t="s">
        <v>26</v>
      </c>
      <c r="Q230" s="17" t="s">
        <v>26</v>
      </c>
      <c r="R230" s="38" t="s">
        <v>763</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377</v>
      </c>
      <c r="D231" s="16" t="s">
        <v>378</v>
      </c>
      <c r="E231" s="16">
        <v>7</v>
      </c>
      <c r="F231" s="15">
        <v>31.62</v>
      </c>
      <c r="G231" s="15">
        <v>28.37</v>
      </c>
      <c r="H231" s="15">
        <v>25.13</v>
      </c>
      <c r="I231" s="14"/>
      <c r="J231" s="15">
        <v>37.229999999999997</v>
      </c>
      <c r="K231" s="15">
        <v>43.71</v>
      </c>
      <c r="L231" s="15">
        <v>54.21</v>
      </c>
      <c r="M231" s="54"/>
      <c r="N231" s="15">
        <v>48.581126672000003</v>
      </c>
      <c r="O231" s="15">
        <v>79.051193695999999</v>
      </c>
      <c r="P231" s="15" t="s">
        <v>29</v>
      </c>
      <c r="Q231" s="16" t="s">
        <v>29</v>
      </c>
      <c r="R231" s="37" t="s">
        <v>764</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379</v>
      </c>
      <c r="D232" s="17" t="s">
        <v>380</v>
      </c>
      <c r="E232" s="17">
        <v>6</v>
      </c>
      <c r="F232" s="14">
        <v>54.16</v>
      </c>
      <c r="G232" s="14">
        <v>47.02</v>
      </c>
      <c r="H232" s="14">
        <v>39.880000000000003</v>
      </c>
      <c r="I232" s="14"/>
      <c r="J232" s="14">
        <v>70.430000000000007</v>
      </c>
      <c r="K232" s="14">
        <v>84.7</v>
      </c>
      <c r="L232" s="14">
        <v>107.8</v>
      </c>
      <c r="M232" s="54"/>
      <c r="N232" s="14">
        <v>62.525810988000003</v>
      </c>
      <c r="O232" s="31">
        <v>66.592425321000007</v>
      </c>
      <c r="P232" s="31" t="s">
        <v>26</v>
      </c>
      <c r="Q232" s="17" t="s">
        <v>29</v>
      </c>
      <c r="R232" s="38" t="s">
        <v>765</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766</v>
      </c>
      <c r="D233" s="16" t="s">
        <v>767</v>
      </c>
      <c r="E233" s="16">
        <v>4</v>
      </c>
      <c r="F233" s="15">
        <v>174.88</v>
      </c>
      <c r="G233" s="15">
        <v>160.19</v>
      </c>
      <c r="H233" s="15">
        <v>145.51</v>
      </c>
      <c r="I233" s="14"/>
      <c r="J233" s="15">
        <v>183.26</v>
      </c>
      <c r="K233" s="15">
        <v>212.62</v>
      </c>
      <c r="L233" s="15">
        <v>260.13</v>
      </c>
      <c r="M233" s="54"/>
      <c r="N233" s="15">
        <v>41.105849753999998</v>
      </c>
      <c r="O233" s="15">
        <v>6.5897764565000001</v>
      </c>
      <c r="P233" s="15" t="s">
        <v>29</v>
      </c>
      <c r="Q233" s="16" t="s">
        <v>26</v>
      </c>
      <c r="R233" s="37" t="s">
        <v>768</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381</v>
      </c>
      <c r="D234" s="17" t="s">
        <v>382</v>
      </c>
      <c r="E234" s="17">
        <v>2</v>
      </c>
      <c r="F234" s="14">
        <v>18.04</v>
      </c>
      <c r="G234" s="14">
        <v>15.15</v>
      </c>
      <c r="H234" s="14">
        <v>12.27</v>
      </c>
      <c r="I234" s="14"/>
      <c r="J234" s="14">
        <v>18.59</v>
      </c>
      <c r="K234" s="14">
        <v>24.35</v>
      </c>
      <c r="L234" s="14">
        <v>33.69</v>
      </c>
      <c r="M234" s="54"/>
      <c r="N234" s="14">
        <v>36.139977627</v>
      </c>
      <c r="O234" s="31">
        <v>192.46159439000002</v>
      </c>
      <c r="P234" s="31" t="s">
        <v>26</v>
      </c>
      <c r="Q234" s="17" t="s">
        <v>26</v>
      </c>
      <c r="R234" s="38" t="s">
        <v>769</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383</v>
      </c>
      <c r="D235" s="16" t="s">
        <v>384</v>
      </c>
      <c r="E235" s="16">
        <v>6</v>
      </c>
      <c r="F235" s="15">
        <v>31.39</v>
      </c>
      <c r="G235" s="15">
        <v>28.34</v>
      </c>
      <c r="H235" s="15">
        <v>25.29</v>
      </c>
      <c r="I235" s="14"/>
      <c r="J235" s="15">
        <v>36.61</v>
      </c>
      <c r="K235" s="15">
        <v>42.7</v>
      </c>
      <c r="L235" s="15">
        <v>52.55</v>
      </c>
      <c r="M235" s="54"/>
      <c r="N235" s="15">
        <v>63.787840746999997</v>
      </c>
      <c r="O235" s="15">
        <v>133.30846952000002</v>
      </c>
      <c r="P235" s="15" t="s">
        <v>26</v>
      </c>
      <c r="Q235" s="16" t="s">
        <v>29</v>
      </c>
      <c r="R235" s="37" t="s">
        <v>770</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385</v>
      </c>
      <c r="D236" s="17" t="s">
        <v>386</v>
      </c>
      <c r="E236" s="17">
        <v>0</v>
      </c>
      <c r="F236" s="14">
        <v>12.85</v>
      </c>
      <c r="G236" s="14">
        <v>11.8</v>
      </c>
      <c r="H236" s="14">
        <v>10.75</v>
      </c>
      <c r="I236" s="14"/>
      <c r="J236" s="14">
        <v>13.24</v>
      </c>
      <c r="K236" s="14">
        <v>15.33</v>
      </c>
      <c r="L236" s="14">
        <v>18.72</v>
      </c>
      <c r="M236" s="54"/>
      <c r="N236" s="14">
        <v>19.843359573000001</v>
      </c>
      <c r="O236" s="31">
        <v>7.3476205216999997</v>
      </c>
      <c r="P236" s="31" t="s">
        <v>26</v>
      </c>
      <c r="Q236" s="17" t="s">
        <v>26</v>
      </c>
      <c r="R236" s="38" t="s">
        <v>771</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503</v>
      </c>
      <c r="D237" s="16" t="s">
        <v>504</v>
      </c>
      <c r="E237" s="16">
        <v>7</v>
      </c>
      <c r="F237" s="15">
        <v>4.33</v>
      </c>
      <c r="G237" s="15">
        <v>3.68</v>
      </c>
      <c r="H237" s="15">
        <v>3.03</v>
      </c>
      <c r="I237" s="14"/>
      <c r="J237" s="15">
        <v>5.95</v>
      </c>
      <c r="K237" s="15">
        <v>7.24</v>
      </c>
      <c r="L237" s="15">
        <v>9.34</v>
      </c>
      <c r="M237" s="54"/>
      <c r="N237" s="15">
        <v>64.326829966000005</v>
      </c>
      <c r="O237" s="15">
        <v>1.3589033477999999</v>
      </c>
      <c r="P237" s="15" t="s">
        <v>26</v>
      </c>
      <c r="Q237" s="16" t="s">
        <v>29</v>
      </c>
      <c r="R237" s="37" t="s">
        <v>772</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387</v>
      </c>
      <c r="D238" s="17" t="s">
        <v>388</v>
      </c>
      <c r="E238" s="17">
        <v>3</v>
      </c>
      <c r="F238" s="14">
        <v>14.34</v>
      </c>
      <c r="G238" s="14">
        <v>13.04</v>
      </c>
      <c r="H238" s="14">
        <v>11.75</v>
      </c>
      <c r="I238" s="14"/>
      <c r="J238" s="14">
        <v>15.35</v>
      </c>
      <c r="K238" s="14">
        <v>17.93</v>
      </c>
      <c r="L238" s="14">
        <v>22.11</v>
      </c>
      <c r="M238" s="54"/>
      <c r="N238" s="14">
        <v>36.798601808000001</v>
      </c>
      <c r="O238" s="31">
        <v>12.83003613</v>
      </c>
      <c r="P238" s="31" t="s">
        <v>29</v>
      </c>
      <c r="Q238" s="17" t="s">
        <v>26</v>
      </c>
      <c r="R238" s="38" t="s">
        <v>773</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389</v>
      </c>
      <c r="D239" s="16" t="s">
        <v>390</v>
      </c>
      <c r="E239" s="16">
        <v>10</v>
      </c>
      <c r="F239" s="15">
        <v>33.44</v>
      </c>
      <c r="G239" s="15">
        <v>30.1</v>
      </c>
      <c r="H239" s="15">
        <v>26.76</v>
      </c>
      <c r="I239" s="14"/>
      <c r="J239" s="15">
        <v>34.31</v>
      </c>
      <c r="K239" s="15">
        <v>40.98</v>
      </c>
      <c r="L239" s="15">
        <v>51.78</v>
      </c>
      <c r="M239" s="54"/>
      <c r="N239" s="15">
        <v>66.063610310000001</v>
      </c>
      <c r="O239" s="15">
        <v>290.22867248</v>
      </c>
      <c r="P239" s="15" t="s">
        <v>29</v>
      </c>
      <c r="Q239" s="16" t="s">
        <v>29</v>
      </c>
      <c r="R239" s="37" t="s">
        <v>774</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391</v>
      </c>
      <c r="D240" s="17" t="s">
        <v>392</v>
      </c>
      <c r="E240" s="17">
        <v>0</v>
      </c>
      <c r="F240" s="14">
        <v>4.45</v>
      </c>
      <c r="G240" s="14">
        <v>3.6</v>
      </c>
      <c r="H240" s="14">
        <v>2.76</v>
      </c>
      <c r="I240" s="14"/>
      <c r="J240" s="14">
        <v>4.59</v>
      </c>
      <c r="K240" s="14">
        <v>6.27</v>
      </c>
      <c r="L240" s="14">
        <v>9</v>
      </c>
      <c r="M240" s="54"/>
      <c r="N240" s="14">
        <v>20.922938647999999</v>
      </c>
      <c r="O240" s="31">
        <v>5.2234985651999999</v>
      </c>
      <c r="P240" s="31" t="s">
        <v>26</v>
      </c>
      <c r="Q240" s="17" t="s">
        <v>26</v>
      </c>
      <c r="R240" s="38" t="s">
        <v>775</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393</v>
      </c>
      <c r="D241" s="16" t="s">
        <v>394</v>
      </c>
      <c r="E241" s="16">
        <v>3</v>
      </c>
      <c r="F241" s="15">
        <v>57.11</v>
      </c>
      <c r="G241" s="15">
        <v>54.65</v>
      </c>
      <c r="H241" s="15">
        <v>52.19</v>
      </c>
      <c r="I241" s="14"/>
      <c r="J241" s="15">
        <v>58.53</v>
      </c>
      <c r="K241" s="15">
        <v>63.44</v>
      </c>
      <c r="L241" s="15">
        <v>71.39</v>
      </c>
      <c r="M241" s="54"/>
      <c r="N241" s="15">
        <v>34.241583876999997</v>
      </c>
      <c r="O241" s="15">
        <v>10.229048651999999</v>
      </c>
      <c r="P241" s="15" t="s">
        <v>26</v>
      </c>
      <c r="Q241" s="16" t="s">
        <v>26</v>
      </c>
      <c r="R241" s="37" t="s">
        <v>776</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395</v>
      </c>
      <c r="D242" s="17" t="s">
        <v>396</v>
      </c>
      <c r="E242" s="17">
        <v>0</v>
      </c>
      <c r="F242" s="14">
        <v>5.44</v>
      </c>
      <c r="G242" s="14">
        <v>3.73</v>
      </c>
      <c r="H242" s="14">
        <v>2.0299999999999998</v>
      </c>
      <c r="I242" s="14"/>
      <c r="J242" s="14">
        <v>5.71</v>
      </c>
      <c r="K242" s="14">
        <v>9.11</v>
      </c>
      <c r="L242" s="14">
        <v>14.62</v>
      </c>
      <c r="M242" s="54"/>
      <c r="N242" s="14">
        <v>14.564729942</v>
      </c>
      <c r="O242" s="31">
        <v>4.1129786522000007</v>
      </c>
      <c r="P242" s="31" t="s">
        <v>26</v>
      </c>
      <c r="Q242" s="17" t="s">
        <v>26</v>
      </c>
      <c r="R242" s="38" t="s">
        <v>777</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395</v>
      </c>
      <c r="D243" s="16" t="s">
        <v>397</v>
      </c>
      <c r="E243" s="16">
        <v>0</v>
      </c>
      <c r="F243" s="15">
        <v>6.15</v>
      </c>
      <c r="G243" s="15">
        <v>4.28</v>
      </c>
      <c r="H243" s="15">
        <v>2.42</v>
      </c>
      <c r="I243" s="14"/>
      <c r="J243" s="15">
        <v>6.46</v>
      </c>
      <c r="K243" s="15">
        <v>10.18</v>
      </c>
      <c r="L243" s="15">
        <v>16.21</v>
      </c>
      <c r="M243" s="54"/>
      <c r="N243" s="15">
        <v>15.059254268</v>
      </c>
      <c r="O243" s="15">
        <v>72.345753000000002</v>
      </c>
      <c r="P243" s="15" t="s">
        <v>26</v>
      </c>
      <c r="Q243" s="16" t="s">
        <v>26</v>
      </c>
      <c r="R243" s="37" t="s">
        <v>778</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398</v>
      </c>
      <c r="D244" s="17" t="s">
        <v>399</v>
      </c>
      <c r="E244" s="17">
        <v>3</v>
      </c>
      <c r="F244" s="14">
        <v>71.760000000000005</v>
      </c>
      <c r="G244" s="14">
        <v>66.290000000000006</v>
      </c>
      <c r="H244" s="14">
        <v>60.83</v>
      </c>
      <c r="I244" s="14"/>
      <c r="J244" s="14">
        <v>73.849999999999994</v>
      </c>
      <c r="K244" s="14">
        <v>84.77</v>
      </c>
      <c r="L244" s="14">
        <v>102.46</v>
      </c>
      <c r="M244" s="54"/>
      <c r="N244" s="14">
        <v>46.106128368999997</v>
      </c>
      <c r="O244" s="31">
        <v>1260.5181373999999</v>
      </c>
      <c r="P244" s="31" t="s">
        <v>26</v>
      </c>
      <c r="Q244" s="17" t="s">
        <v>26</v>
      </c>
      <c r="R244" s="38" t="s">
        <v>779</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400</v>
      </c>
      <c r="D245" s="16" t="s">
        <v>401</v>
      </c>
      <c r="E245" s="16">
        <v>3</v>
      </c>
      <c r="F245" s="15">
        <v>16.309999999999999</v>
      </c>
      <c r="G245" s="15">
        <v>14.93</v>
      </c>
      <c r="H245" s="15">
        <v>13.55</v>
      </c>
      <c r="I245" s="14"/>
      <c r="J245" s="15">
        <v>17.11</v>
      </c>
      <c r="K245" s="15">
        <v>19.86</v>
      </c>
      <c r="L245" s="15">
        <v>24.31</v>
      </c>
      <c r="M245" s="54"/>
      <c r="N245" s="15">
        <v>49.663070263000002</v>
      </c>
      <c r="O245" s="15">
        <v>4.3232888260999998</v>
      </c>
      <c r="P245" s="15" t="s">
        <v>26</v>
      </c>
      <c r="Q245" s="16" t="s">
        <v>26</v>
      </c>
      <c r="R245" s="37" t="s">
        <v>780</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402</v>
      </c>
      <c r="D246" s="17" t="s">
        <v>403</v>
      </c>
      <c r="E246" s="17">
        <v>0</v>
      </c>
      <c r="F246" s="14">
        <v>2.71</v>
      </c>
      <c r="G246" s="14">
        <v>2.1</v>
      </c>
      <c r="H246" s="14">
        <v>1.49</v>
      </c>
      <c r="I246" s="14"/>
      <c r="J246" s="14">
        <v>2.84</v>
      </c>
      <c r="K246" s="14">
        <v>4.05</v>
      </c>
      <c r="L246" s="14">
        <v>6.01</v>
      </c>
      <c r="M246" s="54"/>
      <c r="N246" s="14">
        <v>24.526504274000001</v>
      </c>
      <c r="O246" s="31">
        <v>34.123517391</v>
      </c>
      <c r="P246" s="31" t="s">
        <v>26</v>
      </c>
      <c r="Q246" s="17" t="s">
        <v>26</v>
      </c>
      <c r="R246" s="38" t="s">
        <v>781</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404</v>
      </c>
      <c r="D247" s="16" t="s">
        <v>405</v>
      </c>
      <c r="E247" s="16">
        <v>10</v>
      </c>
      <c r="F247" s="15">
        <v>34.26</v>
      </c>
      <c r="G247" s="15">
        <v>31.32</v>
      </c>
      <c r="H247" s="15">
        <v>28.39</v>
      </c>
      <c r="I247" s="14"/>
      <c r="J247" s="15">
        <v>36.630000000000003</v>
      </c>
      <c r="K247" s="15">
        <v>42.49</v>
      </c>
      <c r="L247" s="15">
        <v>51.98</v>
      </c>
      <c r="M247" s="54"/>
      <c r="N247" s="15">
        <v>65.182255924000003</v>
      </c>
      <c r="O247" s="15">
        <v>293.02311421999997</v>
      </c>
      <c r="P247" s="15" t="s">
        <v>29</v>
      </c>
      <c r="Q247" s="16" t="s">
        <v>29</v>
      </c>
      <c r="R247" s="37" t="s">
        <v>782</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496</v>
      </c>
      <c r="D248" s="17" t="s">
        <v>497</v>
      </c>
      <c r="E248" s="17">
        <v>9</v>
      </c>
      <c r="F248" s="14">
        <v>94.02</v>
      </c>
      <c r="G248" s="14">
        <v>87.54</v>
      </c>
      <c r="H248" s="14">
        <v>81.06</v>
      </c>
      <c r="I248" s="14"/>
      <c r="J248" s="14">
        <v>96.49</v>
      </c>
      <c r="K248" s="14">
        <v>109.44</v>
      </c>
      <c r="L248" s="14">
        <v>130.41</v>
      </c>
      <c r="M248" s="54"/>
      <c r="N248" s="14">
        <v>56.703378047999998</v>
      </c>
      <c r="O248" s="31">
        <v>3.0011713438999998</v>
      </c>
      <c r="P248" s="31" t="s">
        <v>29</v>
      </c>
      <c r="Q248" s="17" t="s">
        <v>29</v>
      </c>
      <c r="R248" s="38" t="s">
        <v>783</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406</v>
      </c>
      <c r="D249" s="16" t="s">
        <v>407</v>
      </c>
      <c r="E249" s="16">
        <v>6</v>
      </c>
      <c r="F249" s="15">
        <v>12.83</v>
      </c>
      <c r="G249" s="15">
        <v>11.65</v>
      </c>
      <c r="H249" s="15">
        <v>10.47</v>
      </c>
      <c r="I249" s="14"/>
      <c r="J249" s="15">
        <v>15.56</v>
      </c>
      <c r="K249" s="15">
        <v>17.91</v>
      </c>
      <c r="L249" s="15">
        <v>21.72</v>
      </c>
      <c r="M249" s="54"/>
      <c r="N249" s="15">
        <v>55.584346840000002</v>
      </c>
      <c r="O249" s="15">
        <v>6.7604944783000001</v>
      </c>
      <c r="P249" s="15" t="s">
        <v>26</v>
      </c>
      <c r="Q249" s="16" t="s">
        <v>29</v>
      </c>
      <c r="R249" s="37" t="s">
        <v>784</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408</v>
      </c>
      <c r="D250" s="17" t="s">
        <v>409</v>
      </c>
      <c r="E250" s="17">
        <v>2</v>
      </c>
      <c r="F250" s="14">
        <v>20.43</v>
      </c>
      <c r="G250" s="14">
        <v>17.72</v>
      </c>
      <c r="H250" s="14">
        <v>15.02</v>
      </c>
      <c r="I250" s="14"/>
      <c r="J250" s="14">
        <v>21.08</v>
      </c>
      <c r="K250" s="14">
        <v>26.48</v>
      </c>
      <c r="L250" s="14">
        <v>35.229999999999997</v>
      </c>
      <c r="M250" s="54"/>
      <c r="N250" s="14">
        <v>35.57527116</v>
      </c>
      <c r="O250" s="31">
        <v>68.220669435000005</v>
      </c>
      <c r="P250" s="31" t="s">
        <v>26</v>
      </c>
      <c r="Q250" s="17" t="s">
        <v>26</v>
      </c>
      <c r="R250" s="38" t="s">
        <v>785</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410</v>
      </c>
      <c r="D251" s="16" t="s">
        <v>411</v>
      </c>
      <c r="E251" s="16">
        <v>3</v>
      </c>
      <c r="F251" s="15">
        <v>13.49</v>
      </c>
      <c r="G251" s="15">
        <v>12.1</v>
      </c>
      <c r="H251" s="15">
        <v>10.71</v>
      </c>
      <c r="I251" s="14"/>
      <c r="J251" s="15">
        <v>13.83</v>
      </c>
      <c r="K251" s="15">
        <v>16.600000000000001</v>
      </c>
      <c r="L251" s="15">
        <v>21.09</v>
      </c>
      <c r="M251" s="54"/>
      <c r="N251" s="15">
        <v>41.212206997999999</v>
      </c>
      <c r="O251" s="15">
        <v>14.601238739000001</v>
      </c>
      <c r="P251" s="15" t="s">
        <v>26</v>
      </c>
      <c r="Q251" s="16" t="s">
        <v>26</v>
      </c>
      <c r="R251" s="37" t="s">
        <v>786</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787</v>
      </c>
      <c r="D252" s="17" t="s">
        <v>788</v>
      </c>
      <c r="E252" s="17">
        <v>7</v>
      </c>
      <c r="F252" s="14">
        <v>36.9</v>
      </c>
      <c r="G252" s="14">
        <v>34.21</v>
      </c>
      <c r="H252" s="14">
        <v>31.53</v>
      </c>
      <c r="I252" s="14"/>
      <c r="J252" s="14">
        <v>42.63</v>
      </c>
      <c r="K252" s="14">
        <v>47.99</v>
      </c>
      <c r="L252" s="14">
        <v>56.67</v>
      </c>
      <c r="M252" s="54"/>
      <c r="N252" s="14">
        <v>63.928837651999999</v>
      </c>
      <c r="O252" s="31">
        <v>1.0980962547999999</v>
      </c>
      <c r="P252" s="31" t="s">
        <v>26</v>
      </c>
      <c r="Q252" s="17" t="s">
        <v>29</v>
      </c>
      <c r="R252" s="38" t="s">
        <v>789</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790</v>
      </c>
      <c r="D253" s="16" t="s">
        <v>791</v>
      </c>
      <c r="E253" s="16">
        <v>9</v>
      </c>
      <c r="F253" s="15">
        <v>35.78</v>
      </c>
      <c r="G253" s="15">
        <v>33.94</v>
      </c>
      <c r="H253" s="15">
        <v>32.1</v>
      </c>
      <c r="I253" s="14"/>
      <c r="J253" s="15">
        <v>37.299999999999997</v>
      </c>
      <c r="K253" s="15">
        <v>40.97</v>
      </c>
      <c r="L253" s="15">
        <v>46.92</v>
      </c>
      <c r="M253" s="54"/>
      <c r="N253" s="15">
        <v>64.588450449000007</v>
      </c>
      <c r="O253" s="15">
        <v>2.9853065474</v>
      </c>
      <c r="P253" s="15" t="s">
        <v>29</v>
      </c>
      <c r="Q253" s="16" t="s">
        <v>29</v>
      </c>
      <c r="R253" s="37" t="s">
        <v>792</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412</v>
      </c>
      <c r="D254" s="17" t="s">
        <v>413</v>
      </c>
      <c r="E254" s="17">
        <v>9</v>
      </c>
      <c r="F254" s="14">
        <v>48.2</v>
      </c>
      <c r="G254" s="14">
        <v>45.43</v>
      </c>
      <c r="H254" s="14">
        <v>42.67</v>
      </c>
      <c r="I254" s="14"/>
      <c r="J254" s="14">
        <v>50.13</v>
      </c>
      <c r="K254" s="14">
        <v>55.65</v>
      </c>
      <c r="L254" s="14">
        <v>64.59</v>
      </c>
      <c r="M254" s="54"/>
      <c r="N254" s="14">
        <v>64.041306891000005</v>
      </c>
      <c r="O254" s="31">
        <v>387.60226552</v>
      </c>
      <c r="P254" s="31" t="s">
        <v>29</v>
      </c>
      <c r="Q254" s="17" t="s">
        <v>29</v>
      </c>
      <c r="R254" s="38" t="s">
        <v>793</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414</v>
      </c>
      <c r="D255" s="16" t="s">
        <v>415</v>
      </c>
      <c r="E255" s="16">
        <v>4</v>
      </c>
      <c r="F255" s="15">
        <v>2380</v>
      </c>
      <c r="G255" s="15">
        <v>1655.61</v>
      </c>
      <c r="H255" s="15">
        <v>931.23</v>
      </c>
      <c r="I255" s="14"/>
      <c r="J255" s="15">
        <v>2604.46</v>
      </c>
      <c r="K255" s="15">
        <v>4053.22</v>
      </c>
      <c r="L255" s="15">
        <v>6397.49</v>
      </c>
      <c r="M255" s="54"/>
      <c r="N255" s="15">
        <v>44.109963618999998</v>
      </c>
      <c r="O255" s="15">
        <v>6.3230076470000007</v>
      </c>
      <c r="P255" s="15" t="s">
        <v>29</v>
      </c>
      <c r="Q255" s="16" t="s">
        <v>26</v>
      </c>
      <c r="R255" s="37" t="s">
        <v>794</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416</v>
      </c>
      <c r="D256" s="17" t="s">
        <v>417</v>
      </c>
      <c r="E256" s="17">
        <v>2</v>
      </c>
      <c r="F256" s="14">
        <v>7.42</v>
      </c>
      <c r="G256" s="14">
        <v>6.79</v>
      </c>
      <c r="H256" s="14">
        <v>6.16</v>
      </c>
      <c r="I256" s="14"/>
      <c r="J256" s="14">
        <v>7.6</v>
      </c>
      <c r="K256" s="14">
        <v>8.85</v>
      </c>
      <c r="L256" s="14">
        <v>10.89</v>
      </c>
      <c r="M256" s="54"/>
      <c r="N256" s="14">
        <v>32.029568302999998</v>
      </c>
      <c r="O256" s="31">
        <v>2.5282750869999999</v>
      </c>
      <c r="P256" s="31" t="s">
        <v>26</v>
      </c>
      <c r="Q256" s="17" t="s">
        <v>26</v>
      </c>
      <c r="R256" s="38" t="s">
        <v>795</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418</v>
      </c>
      <c r="D257" s="16" t="s">
        <v>419</v>
      </c>
      <c r="E257" s="16">
        <v>6</v>
      </c>
      <c r="F257" s="15" t="s">
        <v>125</v>
      </c>
      <c r="G257" s="15" t="s">
        <v>125</v>
      </c>
      <c r="H257" s="15" t="s">
        <v>125</v>
      </c>
      <c r="I257" s="14"/>
      <c r="J257" s="15" t="s">
        <v>125</v>
      </c>
      <c r="K257" s="15" t="s">
        <v>125</v>
      </c>
      <c r="L257" s="15" t="s">
        <v>125</v>
      </c>
      <c r="M257" s="54"/>
      <c r="N257" s="15" t="s">
        <v>125</v>
      </c>
      <c r="O257" s="15" t="s">
        <v>125</v>
      </c>
      <c r="P257" s="15" t="s">
        <v>125</v>
      </c>
      <c r="Q257" s="16" t="s">
        <v>125</v>
      </c>
      <c r="R257" s="37" t="s">
        <v>126</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420</v>
      </c>
      <c r="D258" s="17" t="s">
        <v>421</v>
      </c>
      <c r="E258" s="17">
        <v>3</v>
      </c>
      <c r="F258" s="14">
        <v>7.32</v>
      </c>
      <c r="G258" s="14">
        <v>5.7</v>
      </c>
      <c r="H258" s="14">
        <v>4.09</v>
      </c>
      <c r="I258" s="14"/>
      <c r="J258" s="14">
        <v>7.58</v>
      </c>
      <c r="K258" s="14">
        <v>10.8</v>
      </c>
      <c r="L258" s="14">
        <v>16.02</v>
      </c>
      <c r="M258" s="54"/>
      <c r="N258" s="14">
        <v>35.908392225</v>
      </c>
      <c r="O258" s="31">
        <v>34.297430390999999</v>
      </c>
      <c r="P258" s="31" t="s">
        <v>26</v>
      </c>
      <c r="Q258" s="17" t="s">
        <v>26</v>
      </c>
      <c r="R258" s="38" t="s">
        <v>796</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482</v>
      </c>
      <c r="D259" s="16" t="s">
        <v>483</v>
      </c>
      <c r="E259" s="16">
        <v>7</v>
      </c>
      <c r="F259" s="15">
        <v>10.210000000000001</v>
      </c>
      <c r="G259" s="15">
        <v>9.89</v>
      </c>
      <c r="H259" s="15">
        <v>9.57</v>
      </c>
      <c r="I259" s="14"/>
      <c r="J259" s="15">
        <v>10.57</v>
      </c>
      <c r="K259" s="15">
        <v>11.2</v>
      </c>
      <c r="L259" s="15">
        <v>12.23</v>
      </c>
      <c r="M259" s="54"/>
      <c r="N259" s="15">
        <v>57.166928654000003</v>
      </c>
      <c r="O259" s="15">
        <v>1.6493345461</v>
      </c>
      <c r="P259" s="15" t="s">
        <v>29</v>
      </c>
      <c r="Q259" s="16" t="s">
        <v>29</v>
      </c>
      <c r="R259" s="37" t="s">
        <v>797</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798</v>
      </c>
      <c r="D260" s="17" t="s">
        <v>799</v>
      </c>
      <c r="E260" s="17">
        <v>2</v>
      </c>
      <c r="F260" s="14">
        <v>88.12</v>
      </c>
      <c r="G260" s="14">
        <v>82.55</v>
      </c>
      <c r="H260" s="14">
        <v>76.98</v>
      </c>
      <c r="I260" s="14"/>
      <c r="J260" s="14">
        <v>89.42</v>
      </c>
      <c r="K260" s="14">
        <v>100.55</v>
      </c>
      <c r="L260" s="14">
        <v>118.57</v>
      </c>
      <c r="M260" s="54"/>
      <c r="N260" s="14">
        <v>37.329034821</v>
      </c>
      <c r="O260" s="31">
        <v>7.4549078674000002</v>
      </c>
      <c r="P260" s="31" t="s">
        <v>26</v>
      </c>
      <c r="Q260" s="17" t="s">
        <v>26</v>
      </c>
      <c r="R260" s="38" t="s">
        <v>800</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484</v>
      </c>
      <c r="D261" s="16" t="s">
        <v>485</v>
      </c>
      <c r="E261" s="16">
        <v>2</v>
      </c>
      <c r="F261" s="15">
        <v>115.99</v>
      </c>
      <c r="G261" s="15">
        <v>108.82</v>
      </c>
      <c r="H261" s="15">
        <v>101.65</v>
      </c>
      <c r="I261" s="14"/>
      <c r="J261" s="15">
        <v>117.94</v>
      </c>
      <c r="K261" s="15">
        <v>132.27000000000001</v>
      </c>
      <c r="L261" s="15">
        <v>155.47</v>
      </c>
      <c r="M261" s="54"/>
      <c r="N261" s="15">
        <v>34.091479907999997</v>
      </c>
      <c r="O261" s="15">
        <v>1.1600735960999999</v>
      </c>
      <c r="P261" s="15" t="s">
        <v>26</v>
      </c>
      <c r="Q261" s="16" t="s">
        <v>26</v>
      </c>
      <c r="R261" s="37" t="s">
        <v>801</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477</v>
      </c>
      <c r="D262" s="17" t="s">
        <v>478</v>
      </c>
      <c r="E262" s="17">
        <v>3</v>
      </c>
      <c r="F262" s="14">
        <v>171.77</v>
      </c>
      <c r="G262" s="14">
        <v>161.09</v>
      </c>
      <c r="H262" s="14">
        <v>150.41</v>
      </c>
      <c r="I262" s="14"/>
      <c r="J262" s="14">
        <v>174.66</v>
      </c>
      <c r="K262" s="14">
        <v>196.01</v>
      </c>
      <c r="L262" s="14">
        <v>230.56</v>
      </c>
      <c r="M262" s="54"/>
      <c r="N262" s="14">
        <v>34.956147635999997</v>
      </c>
      <c r="O262" s="31">
        <v>4.5614428739000008</v>
      </c>
      <c r="P262" s="31" t="s">
        <v>26</v>
      </c>
      <c r="Q262" s="17" t="s">
        <v>26</v>
      </c>
      <c r="R262" s="38" t="s">
        <v>802</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422</v>
      </c>
      <c r="D263" s="16" t="s">
        <v>423</v>
      </c>
      <c r="E263" s="16">
        <v>7</v>
      </c>
      <c r="F263" s="15">
        <v>38.5</v>
      </c>
      <c r="G263" s="15">
        <v>35.1</v>
      </c>
      <c r="H263" s="15">
        <v>31.7</v>
      </c>
      <c r="I263" s="14"/>
      <c r="J263" s="15">
        <v>45.82</v>
      </c>
      <c r="K263" s="15">
        <v>52.61</v>
      </c>
      <c r="L263" s="15">
        <v>63.6</v>
      </c>
      <c r="M263" s="54"/>
      <c r="N263" s="15">
        <v>80.381630190999999</v>
      </c>
      <c r="O263" s="15">
        <v>1.7230834265000001</v>
      </c>
      <c r="P263" s="15" t="s">
        <v>26</v>
      </c>
      <c r="Q263" s="16" t="s">
        <v>29</v>
      </c>
      <c r="R263" s="37" t="s">
        <v>803</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470</v>
      </c>
      <c r="D264" s="17" t="s">
        <v>471</v>
      </c>
      <c r="E264" s="17">
        <v>7</v>
      </c>
      <c r="F264" s="14">
        <v>109.17</v>
      </c>
      <c r="G264" s="14">
        <v>105</v>
      </c>
      <c r="H264" s="14">
        <v>100.83</v>
      </c>
      <c r="I264" s="14"/>
      <c r="J264" s="14">
        <v>111.44</v>
      </c>
      <c r="K264" s="14">
        <v>119.77</v>
      </c>
      <c r="L264" s="14">
        <v>133.27000000000001</v>
      </c>
      <c r="M264" s="54"/>
      <c r="N264" s="14">
        <v>59.692561966</v>
      </c>
      <c r="O264" s="31">
        <v>1.3595069835</v>
      </c>
      <c r="P264" s="31" t="s">
        <v>29</v>
      </c>
      <c r="Q264" s="17" t="s">
        <v>29</v>
      </c>
      <c r="R264" s="38" t="s">
        <v>804</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487</v>
      </c>
      <c r="D265" s="16" t="s">
        <v>488</v>
      </c>
      <c r="E265" s="16">
        <v>7</v>
      </c>
      <c r="F265" s="15">
        <v>95.74</v>
      </c>
      <c r="G265" s="15">
        <v>91.81</v>
      </c>
      <c r="H265" s="15">
        <v>87.89</v>
      </c>
      <c r="I265" s="14"/>
      <c r="J265" s="15">
        <v>98.93</v>
      </c>
      <c r="K265" s="15">
        <v>106.77</v>
      </c>
      <c r="L265" s="15">
        <v>119.47</v>
      </c>
      <c r="M265" s="54"/>
      <c r="N265" s="15">
        <v>54.959606331000003</v>
      </c>
      <c r="O265" s="15">
        <v>1.6226838187000001</v>
      </c>
      <c r="P265" s="15" t="s">
        <v>29</v>
      </c>
      <c r="Q265" s="16" t="s">
        <v>29</v>
      </c>
      <c r="R265" s="37" t="s">
        <v>805</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514</v>
      </c>
      <c r="D266" s="17" t="s">
        <v>515</v>
      </c>
      <c r="E266" s="17">
        <v>10</v>
      </c>
      <c r="F266" s="14">
        <v>44.99</v>
      </c>
      <c r="G266" s="14">
        <v>41.83</v>
      </c>
      <c r="H266" s="14">
        <v>38.68</v>
      </c>
      <c r="I266" s="14"/>
      <c r="J266" s="14">
        <v>46.82</v>
      </c>
      <c r="K266" s="14">
        <v>53.12</v>
      </c>
      <c r="L266" s="14">
        <v>63.31</v>
      </c>
      <c r="M266" s="54"/>
      <c r="N266" s="14">
        <v>62.145686065</v>
      </c>
      <c r="O266" s="31">
        <v>1.438433753</v>
      </c>
      <c r="P266" s="31" t="s">
        <v>29</v>
      </c>
      <c r="Q266" s="17" t="s">
        <v>29</v>
      </c>
      <c r="R266" s="38" t="s">
        <v>806</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520</v>
      </c>
      <c r="D267" s="16" t="s">
        <v>521</v>
      </c>
      <c r="E267" s="16">
        <v>10</v>
      </c>
      <c r="F267" s="15">
        <v>47.41</v>
      </c>
      <c r="G267" s="15">
        <v>42.57</v>
      </c>
      <c r="H267" s="15">
        <v>37.729999999999997</v>
      </c>
      <c r="I267" s="14"/>
      <c r="J267" s="15">
        <v>51.46</v>
      </c>
      <c r="K267" s="15">
        <v>61.13</v>
      </c>
      <c r="L267" s="15">
        <v>76.790000000000006</v>
      </c>
      <c r="M267" s="54"/>
      <c r="N267" s="15">
        <v>72.605285593000005</v>
      </c>
      <c r="O267" s="15">
        <v>1.3535651404</v>
      </c>
      <c r="P267" s="15" t="s">
        <v>29</v>
      </c>
      <c r="Q267" s="16" t="s">
        <v>29</v>
      </c>
      <c r="R267" s="37" t="s">
        <v>807</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424</v>
      </c>
      <c r="D268" s="17" t="s">
        <v>425</v>
      </c>
      <c r="E268" s="17">
        <v>7</v>
      </c>
      <c r="F268" s="14">
        <v>75.08</v>
      </c>
      <c r="G268" s="14">
        <v>67.5</v>
      </c>
      <c r="H268" s="14">
        <v>59.93</v>
      </c>
      <c r="I268" s="14"/>
      <c r="J268" s="14">
        <v>92.35</v>
      </c>
      <c r="K268" s="14">
        <v>107.49</v>
      </c>
      <c r="L268" s="14">
        <v>131.99</v>
      </c>
      <c r="M268" s="54"/>
      <c r="N268" s="14">
        <v>81.536584758000004</v>
      </c>
      <c r="O268" s="31">
        <v>6.4624269400000003</v>
      </c>
      <c r="P268" s="31" t="s">
        <v>26</v>
      </c>
      <c r="Q268" s="17" t="s">
        <v>29</v>
      </c>
      <c r="R268" s="38" t="s">
        <v>808</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426</v>
      </c>
      <c r="D269" s="16" t="s">
        <v>427</v>
      </c>
      <c r="E269" s="16">
        <v>7</v>
      </c>
      <c r="F269" s="15">
        <v>28.7</v>
      </c>
      <c r="G269" s="15">
        <v>24.76</v>
      </c>
      <c r="H269" s="15">
        <v>20.82</v>
      </c>
      <c r="I269" s="14"/>
      <c r="J269" s="15">
        <v>35.56</v>
      </c>
      <c r="K269" s="15">
        <v>43.43</v>
      </c>
      <c r="L269" s="15">
        <v>56.17</v>
      </c>
      <c r="M269" s="54"/>
      <c r="N269" s="15">
        <v>80.876581031000001</v>
      </c>
      <c r="O269" s="15">
        <v>3.8033890230000003</v>
      </c>
      <c r="P269" s="15" t="s">
        <v>26</v>
      </c>
      <c r="Q269" s="16" t="s">
        <v>29</v>
      </c>
      <c r="R269" s="37" t="s">
        <v>809</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428</v>
      </c>
      <c r="D270" s="17" t="s">
        <v>429</v>
      </c>
      <c r="E270" s="17">
        <v>7</v>
      </c>
      <c r="F270" s="14">
        <v>43.19</v>
      </c>
      <c r="G270" s="14">
        <v>38.799999999999997</v>
      </c>
      <c r="H270" s="14">
        <v>34.409999999999997</v>
      </c>
      <c r="I270" s="14"/>
      <c r="J270" s="14">
        <v>53</v>
      </c>
      <c r="K270" s="14">
        <v>61.77</v>
      </c>
      <c r="L270" s="14">
        <v>75.97</v>
      </c>
      <c r="M270" s="54"/>
      <c r="N270" s="14">
        <v>80.094199502999999</v>
      </c>
      <c r="O270" s="31">
        <v>8.1332521073999988</v>
      </c>
      <c r="P270" s="31" t="s">
        <v>26</v>
      </c>
      <c r="Q270" s="17" t="s">
        <v>29</v>
      </c>
      <c r="R270" s="38" t="s">
        <v>810</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430</v>
      </c>
      <c r="D271" s="16" t="s">
        <v>431</v>
      </c>
      <c r="E271" s="16">
        <v>7</v>
      </c>
      <c r="F271" s="15">
        <v>35.31</v>
      </c>
      <c r="G271" s="15">
        <v>30.32</v>
      </c>
      <c r="H271" s="15">
        <v>25.34</v>
      </c>
      <c r="I271" s="14"/>
      <c r="J271" s="15">
        <v>43.67</v>
      </c>
      <c r="K271" s="15">
        <v>53.63</v>
      </c>
      <c r="L271" s="15">
        <v>69.75</v>
      </c>
      <c r="M271" s="54"/>
      <c r="N271" s="15">
        <v>44.264399183999998</v>
      </c>
      <c r="O271" s="15">
        <v>3.0572832403999999</v>
      </c>
      <c r="P271" s="15" t="s">
        <v>29</v>
      </c>
      <c r="Q271" s="16" t="s">
        <v>29</v>
      </c>
      <c r="R271" s="37" t="s">
        <v>811</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432</v>
      </c>
      <c r="D272" s="17" t="s">
        <v>433</v>
      </c>
      <c r="E272" s="17">
        <v>7</v>
      </c>
      <c r="F272" s="14">
        <v>150.03</v>
      </c>
      <c r="G272" s="14">
        <v>143.62</v>
      </c>
      <c r="H272" s="14">
        <v>137.21</v>
      </c>
      <c r="I272" s="14"/>
      <c r="J272" s="14">
        <v>154.02000000000001</v>
      </c>
      <c r="K272" s="14">
        <v>166.83</v>
      </c>
      <c r="L272" s="14">
        <v>187.57</v>
      </c>
      <c r="M272" s="54"/>
      <c r="N272" s="14">
        <v>58.354744631999999</v>
      </c>
      <c r="O272" s="31">
        <v>5.9403289256999994</v>
      </c>
      <c r="P272" s="31" t="s">
        <v>29</v>
      </c>
      <c r="Q272" s="17" t="s">
        <v>29</v>
      </c>
      <c r="R272" s="38" t="s">
        <v>812</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434</v>
      </c>
      <c r="D273" s="16" t="s">
        <v>435</v>
      </c>
      <c r="E273" s="16">
        <v>2</v>
      </c>
      <c r="F273" s="15">
        <v>111.36</v>
      </c>
      <c r="G273" s="15">
        <v>100.76</v>
      </c>
      <c r="H273" s="15">
        <v>90.17</v>
      </c>
      <c r="I273" s="14"/>
      <c r="J273" s="15">
        <v>113.66</v>
      </c>
      <c r="K273" s="15">
        <v>134.84</v>
      </c>
      <c r="L273" s="15">
        <v>169.11</v>
      </c>
      <c r="M273" s="54"/>
      <c r="N273" s="15">
        <v>29.248931697</v>
      </c>
      <c r="O273" s="15">
        <v>3.5259645470000001</v>
      </c>
      <c r="P273" s="15" t="s">
        <v>26</v>
      </c>
      <c r="Q273" s="16" t="s">
        <v>26</v>
      </c>
      <c r="R273" s="37" t="s">
        <v>813</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498</v>
      </c>
      <c r="D274" s="17" t="s">
        <v>499</v>
      </c>
      <c r="E274" s="17">
        <v>7</v>
      </c>
      <c r="F274" s="14">
        <v>114.56</v>
      </c>
      <c r="G274" s="14">
        <v>109.48</v>
      </c>
      <c r="H274" s="14">
        <v>104.41</v>
      </c>
      <c r="I274" s="14"/>
      <c r="J274" s="14">
        <v>117.91</v>
      </c>
      <c r="K274" s="14">
        <v>128.05000000000001</v>
      </c>
      <c r="L274" s="14">
        <v>144.46</v>
      </c>
      <c r="M274" s="54"/>
      <c r="N274" s="14">
        <v>60.319087056999997</v>
      </c>
      <c r="O274" s="31">
        <v>1.3303367496</v>
      </c>
      <c r="P274" s="31" t="s">
        <v>29</v>
      </c>
      <c r="Q274" s="17" t="s">
        <v>29</v>
      </c>
      <c r="R274" s="38" t="s">
        <v>814</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815</v>
      </c>
      <c r="D275" s="16" t="s">
        <v>816</v>
      </c>
      <c r="E275" s="16">
        <v>4</v>
      </c>
      <c r="F275" s="15">
        <v>48.22</v>
      </c>
      <c r="G275" s="15">
        <v>46.49</v>
      </c>
      <c r="H275" s="15">
        <v>44.77</v>
      </c>
      <c r="I275" s="14"/>
      <c r="J275" s="15">
        <v>51.38</v>
      </c>
      <c r="K275" s="15">
        <v>54.82</v>
      </c>
      <c r="L275" s="15">
        <v>60.4</v>
      </c>
      <c r="M275" s="54"/>
      <c r="N275" s="15">
        <v>59.791791699000001</v>
      </c>
      <c r="O275" s="15">
        <v>3.9208847665</v>
      </c>
      <c r="P275" s="15" t="s">
        <v>26</v>
      </c>
      <c r="Q275" s="16" t="s">
        <v>29</v>
      </c>
      <c r="R275" s="37" t="s">
        <v>817</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436</v>
      </c>
      <c r="D276" s="17" t="s">
        <v>437</v>
      </c>
      <c r="E276" s="17">
        <v>3</v>
      </c>
      <c r="F276" s="14">
        <v>164.68</v>
      </c>
      <c r="G276" s="14">
        <v>154.27000000000001</v>
      </c>
      <c r="H276" s="14">
        <v>143.87</v>
      </c>
      <c r="I276" s="14"/>
      <c r="J276" s="14">
        <v>167.59</v>
      </c>
      <c r="K276" s="14">
        <v>188.39</v>
      </c>
      <c r="L276" s="14">
        <v>222.05</v>
      </c>
      <c r="M276" s="54"/>
      <c r="N276" s="14">
        <v>35.290302541999999</v>
      </c>
      <c r="O276" s="31">
        <v>500.03952276000001</v>
      </c>
      <c r="P276" s="31" t="s">
        <v>26</v>
      </c>
      <c r="Q276" s="17" t="s">
        <v>26</v>
      </c>
      <c r="R276" s="38" t="s">
        <v>818</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819</v>
      </c>
      <c r="D277" s="16" t="s">
        <v>820</v>
      </c>
      <c r="E277" s="16">
        <v>3</v>
      </c>
      <c r="F277" s="15">
        <v>119.49</v>
      </c>
      <c r="G277" s="15">
        <v>110.78</v>
      </c>
      <c r="H277" s="15">
        <v>102.08</v>
      </c>
      <c r="I277" s="14"/>
      <c r="J277" s="15">
        <v>120.49</v>
      </c>
      <c r="K277" s="15">
        <v>137.88999999999999</v>
      </c>
      <c r="L277" s="15">
        <v>166.06</v>
      </c>
      <c r="M277" s="54"/>
      <c r="N277" s="15">
        <v>32.371228897999998</v>
      </c>
      <c r="O277" s="15">
        <v>2.1114799908999999</v>
      </c>
      <c r="P277" s="15" t="s">
        <v>26</v>
      </c>
      <c r="Q277" s="16" t="s">
        <v>26</v>
      </c>
      <c r="R277" s="37" t="s">
        <v>821</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522</v>
      </c>
      <c r="D278" s="17" t="s">
        <v>523</v>
      </c>
      <c r="E278" s="17">
        <v>2</v>
      </c>
      <c r="F278" s="14">
        <v>140.4</v>
      </c>
      <c r="G278" s="14">
        <v>131.54</v>
      </c>
      <c r="H278" s="14">
        <v>122.68</v>
      </c>
      <c r="I278" s="14"/>
      <c r="J278" s="14">
        <v>142.68</v>
      </c>
      <c r="K278" s="14">
        <v>160.38999999999999</v>
      </c>
      <c r="L278" s="14">
        <v>189.05</v>
      </c>
      <c r="M278" s="54"/>
      <c r="N278" s="14">
        <v>33.991020251999998</v>
      </c>
      <c r="O278" s="31">
        <v>1.4074212983000001</v>
      </c>
      <c r="P278" s="31" t="s">
        <v>26</v>
      </c>
      <c r="Q278" s="17" t="s">
        <v>26</v>
      </c>
      <c r="R278" s="38" t="s">
        <v>822</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438</v>
      </c>
      <c r="D279" s="16" t="s">
        <v>439</v>
      </c>
      <c r="E279" s="16">
        <v>7</v>
      </c>
      <c r="F279" s="15">
        <v>449.13</v>
      </c>
      <c r="G279" s="15">
        <v>428.51</v>
      </c>
      <c r="H279" s="15">
        <v>407.89</v>
      </c>
      <c r="I279" s="14"/>
      <c r="J279" s="15">
        <v>461.49</v>
      </c>
      <c r="K279" s="15">
        <v>502.72</v>
      </c>
      <c r="L279" s="15">
        <v>569.45000000000005</v>
      </c>
      <c r="M279" s="54"/>
      <c r="N279" s="15">
        <v>58.789518139999998</v>
      </c>
      <c r="O279" s="15">
        <v>56.714225104</v>
      </c>
      <c r="P279" s="15" t="s">
        <v>29</v>
      </c>
      <c r="Q279" s="16" t="s">
        <v>29</v>
      </c>
      <c r="R279" s="37" t="s">
        <v>823</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824</v>
      </c>
      <c r="D280" s="17" t="s">
        <v>825</v>
      </c>
      <c r="E280" s="17">
        <v>3</v>
      </c>
      <c r="F280" s="14">
        <v>66.8</v>
      </c>
      <c r="G280" s="14">
        <v>55.55</v>
      </c>
      <c r="H280" s="14">
        <v>44.31</v>
      </c>
      <c r="I280" s="14"/>
      <c r="J280" s="14">
        <v>69.97</v>
      </c>
      <c r="K280" s="14">
        <v>92.45</v>
      </c>
      <c r="L280" s="14">
        <v>128.84</v>
      </c>
      <c r="M280" s="54"/>
      <c r="N280" s="14">
        <v>42.417361321000001</v>
      </c>
      <c r="O280" s="31">
        <v>1.7816930038999998</v>
      </c>
      <c r="P280" s="31" t="s">
        <v>29</v>
      </c>
      <c r="Q280" s="17" t="s">
        <v>26</v>
      </c>
      <c r="R280" s="38" t="s">
        <v>826</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440</v>
      </c>
      <c r="D281" s="16" t="s">
        <v>441</v>
      </c>
      <c r="E281" s="16">
        <v>7</v>
      </c>
      <c r="F281" s="15">
        <v>100.5</v>
      </c>
      <c r="G281" s="15">
        <v>85.68</v>
      </c>
      <c r="H281" s="15">
        <v>70.87</v>
      </c>
      <c r="I281" s="14"/>
      <c r="J281" s="15">
        <v>132.85</v>
      </c>
      <c r="K281" s="15">
        <v>162.47</v>
      </c>
      <c r="L281" s="15">
        <v>210.4</v>
      </c>
      <c r="M281" s="54"/>
      <c r="N281" s="15">
        <v>65.365629784000006</v>
      </c>
      <c r="O281" s="15">
        <v>2.6495056491</v>
      </c>
      <c r="P281" s="15" t="s">
        <v>26</v>
      </c>
      <c r="Q281" s="16" t="s">
        <v>29</v>
      </c>
      <c r="R281" s="37" t="s">
        <v>827</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442</v>
      </c>
      <c r="D282" s="17" t="s">
        <v>443</v>
      </c>
      <c r="E282" s="17">
        <v>3</v>
      </c>
      <c r="F282" s="14">
        <v>99.4</v>
      </c>
      <c r="G282" s="14">
        <v>90.76</v>
      </c>
      <c r="H282" s="14">
        <v>82.13</v>
      </c>
      <c r="I282" s="14"/>
      <c r="J282" s="14">
        <v>101.85</v>
      </c>
      <c r="K282" s="14">
        <v>119.11</v>
      </c>
      <c r="L282" s="14">
        <v>147.05000000000001</v>
      </c>
      <c r="M282" s="54"/>
      <c r="N282" s="14">
        <v>30.355739963000001</v>
      </c>
      <c r="O282" s="31">
        <v>158.31044912000002</v>
      </c>
      <c r="P282" s="31" t="s">
        <v>26</v>
      </c>
      <c r="Q282" s="17" t="s">
        <v>26</v>
      </c>
      <c r="R282" s="38" t="s">
        <v>828</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829</v>
      </c>
      <c r="D283" s="16" t="s">
        <v>830</v>
      </c>
      <c r="E283" s="16">
        <v>7</v>
      </c>
      <c r="F283" s="15">
        <v>57.18</v>
      </c>
      <c r="G283" s="15">
        <v>53.25</v>
      </c>
      <c r="H283" s="15">
        <v>49.33</v>
      </c>
      <c r="I283" s="14"/>
      <c r="J283" s="15">
        <v>63.62</v>
      </c>
      <c r="K283" s="15">
        <v>71.459999999999994</v>
      </c>
      <c r="L283" s="15">
        <v>84.16</v>
      </c>
      <c r="M283" s="54"/>
      <c r="N283" s="15">
        <v>68.737811089999994</v>
      </c>
      <c r="O283" s="15">
        <v>1.0613811361000001</v>
      </c>
      <c r="P283" s="15" t="s">
        <v>26</v>
      </c>
      <c r="Q283" s="16" t="s">
        <v>29</v>
      </c>
      <c r="R283" s="37" t="s">
        <v>831</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444</v>
      </c>
      <c r="D284" s="17" t="s">
        <v>445</v>
      </c>
      <c r="E284" s="17">
        <v>2</v>
      </c>
      <c r="F284" s="14">
        <v>172.96</v>
      </c>
      <c r="G284" s="14">
        <v>162.06</v>
      </c>
      <c r="H284" s="14">
        <v>151.16999999999999</v>
      </c>
      <c r="I284" s="14"/>
      <c r="J284" s="14">
        <v>175.9</v>
      </c>
      <c r="K284" s="14">
        <v>197.68</v>
      </c>
      <c r="L284" s="14">
        <v>232.93</v>
      </c>
      <c r="M284" s="54"/>
      <c r="N284" s="14">
        <v>35.886679540000003</v>
      </c>
      <c r="O284" s="31">
        <v>73.05102738299999</v>
      </c>
      <c r="P284" s="31" t="s">
        <v>26</v>
      </c>
      <c r="Q284" s="17" t="s">
        <v>26</v>
      </c>
      <c r="R284" s="38" t="s">
        <v>832</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446</v>
      </c>
      <c r="D285" s="16" t="s">
        <v>447</v>
      </c>
      <c r="E285" s="16">
        <v>2</v>
      </c>
      <c r="F285" s="15">
        <v>119.9</v>
      </c>
      <c r="G285" s="15">
        <v>112.61</v>
      </c>
      <c r="H285" s="15">
        <v>105.33</v>
      </c>
      <c r="I285" s="14"/>
      <c r="J285" s="15">
        <v>121.66</v>
      </c>
      <c r="K285" s="15">
        <v>136.22</v>
      </c>
      <c r="L285" s="15">
        <v>159.78</v>
      </c>
      <c r="M285" s="54"/>
      <c r="N285" s="15">
        <v>33.959342030999998</v>
      </c>
      <c r="O285" s="15">
        <v>26.255013227999999</v>
      </c>
      <c r="P285" s="15" t="s">
        <v>26</v>
      </c>
      <c r="Q285" s="16" t="s">
        <v>26</v>
      </c>
      <c r="R285" s="37" t="s">
        <v>833</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448</v>
      </c>
      <c r="D286" s="17" t="s">
        <v>449</v>
      </c>
      <c r="E286" s="17">
        <v>10</v>
      </c>
      <c r="F286" s="14">
        <v>75.260000000000005</v>
      </c>
      <c r="G286" s="14">
        <v>71.89</v>
      </c>
      <c r="H286" s="14">
        <v>68.52</v>
      </c>
      <c r="I286" s="14"/>
      <c r="J286" s="14">
        <v>77.2</v>
      </c>
      <c r="K286" s="14">
        <v>83.93</v>
      </c>
      <c r="L286" s="14">
        <v>94.82</v>
      </c>
      <c r="M286" s="54"/>
      <c r="N286" s="14">
        <v>60.008510391000002</v>
      </c>
      <c r="O286" s="31">
        <v>15.50440188</v>
      </c>
      <c r="P286" s="31" t="s">
        <v>29</v>
      </c>
      <c r="Q286" s="17" t="s">
        <v>29</v>
      </c>
      <c r="R286" s="38" t="s">
        <v>834</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450</v>
      </c>
      <c r="D287" s="16" t="s">
        <v>451</v>
      </c>
      <c r="E287" s="16">
        <v>7</v>
      </c>
      <c r="F287" s="15">
        <v>54.68</v>
      </c>
      <c r="G287" s="15">
        <v>52.17</v>
      </c>
      <c r="H287" s="15">
        <v>49.67</v>
      </c>
      <c r="I287" s="14"/>
      <c r="J287" s="15">
        <v>56.08</v>
      </c>
      <c r="K287" s="15">
        <v>61.08</v>
      </c>
      <c r="L287" s="15">
        <v>69.180000000000007</v>
      </c>
      <c r="M287" s="54"/>
      <c r="N287" s="15">
        <v>56.656475581999999</v>
      </c>
      <c r="O287" s="15">
        <v>5.4024203813000007</v>
      </c>
      <c r="P287" s="15" t="s">
        <v>29</v>
      </c>
      <c r="Q287" s="16" t="s">
        <v>29</v>
      </c>
      <c r="R287" s="37" t="s">
        <v>835</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452</v>
      </c>
      <c r="D288" s="17" t="s">
        <v>453</v>
      </c>
      <c r="E288" s="17">
        <v>10</v>
      </c>
      <c r="F288" s="14">
        <v>121.57</v>
      </c>
      <c r="G288" s="14">
        <v>113.31</v>
      </c>
      <c r="H288" s="14">
        <v>105.05</v>
      </c>
      <c r="I288" s="14"/>
      <c r="J288" s="14">
        <v>127.83</v>
      </c>
      <c r="K288" s="14">
        <v>144.34</v>
      </c>
      <c r="L288" s="14">
        <v>171.06</v>
      </c>
      <c r="M288" s="54"/>
      <c r="N288" s="14">
        <v>60.652558241999998</v>
      </c>
      <c r="O288" s="31">
        <v>10.701617144</v>
      </c>
      <c r="P288" s="31" t="s">
        <v>29</v>
      </c>
      <c r="Q288" s="17" t="s">
        <v>29</v>
      </c>
      <c r="R288" s="38" t="s">
        <v>836</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837</v>
      </c>
      <c r="D289" s="16" t="s">
        <v>838</v>
      </c>
      <c r="E289" s="16">
        <v>2</v>
      </c>
      <c r="F289" s="15">
        <v>116.64</v>
      </c>
      <c r="G289" s="15">
        <v>110.37</v>
      </c>
      <c r="H289" s="15">
        <v>104.11</v>
      </c>
      <c r="I289" s="14"/>
      <c r="J289" s="15">
        <v>118.53</v>
      </c>
      <c r="K289" s="15">
        <v>131.05000000000001</v>
      </c>
      <c r="L289" s="15">
        <v>151.32</v>
      </c>
      <c r="M289" s="54"/>
      <c r="N289" s="15">
        <v>29.687388597000002</v>
      </c>
      <c r="O289" s="15">
        <v>1.7240757613000002</v>
      </c>
      <c r="P289" s="15" t="s">
        <v>26</v>
      </c>
      <c r="Q289" s="16" t="s">
        <v>26</v>
      </c>
      <c r="R289" s="37" t="s">
        <v>839</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840</v>
      </c>
      <c r="D290" s="17" t="s">
        <v>841</v>
      </c>
      <c r="E290" s="17">
        <v>3</v>
      </c>
      <c r="F290" s="14">
        <v>72.8</v>
      </c>
      <c r="G290" s="14">
        <v>63.01</v>
      </c>
      <c r="H290" s="14">
        <v>53.23</v>
      </c>
      <c r="I290" s="14"/>
      <c r="J290" s="14">
        <v>74.16</v>
      </c>
      <c r="K290" s="14">
        <v>93.72</v>
      </c>
      <c r="L290" s="14">
        <v>125.38</v>
      </c>
      <c r="M290" s="54"/>
      <c r="N290" s="14">
        <v>28.097776882000002</v>
      </c>
      <c r="O290" s="31">
        <v>1.3858948765000001</v>
      </c>
      <c r="P290" s="31" t="s">
        <v>26</v>
      </c>
      <c r="Q290" s="17" t="s">
        <v>26</v>
      </c>
      <c r="R290" s="38" t="s">
        <v>842</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472</v>
      </c>
      <c r="D291" s="16" t="s">
        <v>473</v>
      </c>
      <c r="E291" s="16">
        <v>3</v>
      </c>
      <c r="F291" s="15">
        <v>137.08000000000001</v>
      </c>
      <c r="G291" s="15">
        <v>128.71</v>
      </c>
      <c r="H291" s="15">
        <v>120.34</v>
      </c>
      <c r="I291" s="14"/>
      <c r="J291" s="15">
        <v>140.49</v>
      </c>
      <c r="K291" s="15">
        <v>157.22</v>
      </c>
      <c r="L291" s="15">
        <v>184.3</v>
      </c>
      <c r="M291" s="54"/>
      <c r="N291" s="15">
        <v>36.022647749000001</v>
      </c>
      <c r="O291" s="15">
        <v>4.7328091622000006</v>
      </c>
      <c r="P291" s="15" t="s">
        <v>26</v>
      </c>
      <c r="Q291" s="16" t="s">
        <v>26</v>
      </c>
      <c r="R291" s="37" t="s">
        <v>843</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505</v>
      </c>
      <c r="D292" s="17" t="s">
        <v>506</v>
      </c>
      <c r="E292" s="17">
        <v>7</v>
      </c>
      <c r="F292" s="14">
        <v>20.14</v>
      </c>
      <c r="G292" s="14">
        <v>18.13</v>
      </c>
      <c r="H292" s="14">
        <v>16.12</v>
      </c>
      <c r="I292" s="14"/>
      <c r="J292" s="14">
        <v>24.77</v>
      </c>
      <c r="K292" s="14">
        <v>28.78</v>
      </c>
      <c r="L292" s="14">
        <v>35.270000000000003</v>
      </c>
      <c r="M292" s="54"/>
      <c r="N292" s="14">
        <v>80.982439365999994</v>
      </c>
      <c r="O292" s="31">
        <v>1.9387614851999999</v>
      </c>
      <c r="P292" s="31" t="s">
        <v>26</v>
      </c>
      <c r="Q292" s="17" t="s">
        <v>29</v>
      </c>
      <c r="R292" s="38" t="s">
        <v>844</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516</v>
      </c>
      <c r="D293" s="16" t="s">
        <v>517</v>
      </c>
      <c r="E293" s="16">
        <v>7</v>
      </c>
      <c r="F293" s="15">
        <v>17.47</v>
      </c>
      <c r="G293" s="15">
        <v>16.71</v>
      </c>
      <c r="H293" s="15">
        <v>15.96</v>
      </c>
      <c r="I293" s="14"/>
      <c r="J293" s="15">
        <v>17.940000000000001</v>
      </c>
      <c r="K293" s="15">
        <v>19.440000000000001</v>
      </c>
      <c r="L293" s="15">
        <v>21.87</v>
      </c>
      <c r="M293" s="54"/>
      <c r="N293" s="15">
        <v>60.097432265000002</v>
      </c>
      <c r="O293" s="15">
        <v>1.4999591757000001</v>
      </c>
      <c r="P293" s="15" t="s">
        <v>29</v>
      </c>
      <c r="Q293" s="16" t="s">
        <v>29</v>
      </c>
      <c r="R293" s="37" t="s">
        <v>845</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454</v>
      </c>
      <c r="D294" s="17" t="s">
        <v>455</v>
      </c>
      <c r="E294" s="17">
        <v>7</v>
      </c>
      <c r="F294" s="14" t="s">
        <v>125</v>
      </c>
      <c r="G294" s="14" t="s">
        <v>125</v>
      </c>
      <c r="H294" s="14" t="s">
        <v>125</v>
      </c>
      <c r="I294" s="14"/>
      <c r="J294" s="14" t="s">
        <v>125</v>
      </c>
      <c r="K294" s="14" t="s">
        <v>125</v>
      </c>
      <c r="L294" s="14" t="s">
        <v>125</v>
      </c>
      <c r="M294" s="54"/>
      <c r="N294" s="14" t="s">
        <v>125</v>
      </c>
      <c r="O294" s="31" t="s">
        <v>125</v>
      </c>
      <c r="P294" s="31" t="s">
        <v>125</v>
      </c>
      <c r="Q294" s="17" t="s">
        <v>125</v>
      </c>
      <c r="R294" s="38" t="s">
        <v>126</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456</v>
      </c>
      <c r="D295" s="16" t="s">
        <v>457</v>
      </c>
      <c r="E295" s="16">
        <v>3</v>
      </c>
      <c r="F295" s="15">
        <v>17.2</v>
      </c>
      <c r="G295" s="15">
        <v>16.09</v>
      </c>
      <c r="H295" s="15">
        <v>14.99</v>
      </c>
      <c r="I295" s="14"/>
      <c r="J295" s="15">
        <v>17.5</v>
      </c>
      <c r="K295" s="15">
        <v>19.7</v>
      </c>
      <c r="L295" s="15">
        <v>23.26</v>
      </c>
      <c r="M295" s="54"/>
      <c r="N295" s="15">
        <v>35.852068408000001</v>
      </c>
      <c r="O295" s="15">
        <v>12.507365253</v>
      </c>
      <c r="P295" s="15" t="s">
        <v>26</v>
      </c>
      <c r="Q295" s="16" t="s">
        <v>26</v>
      </c>
      <c r="R295" s="37" t="s">
        <v>846</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458</v>
      </c>
      <c r="D296" s="17" t="s">
        <v>459</v>
      </c>
      <c r="E296" s="17">
        <v>7</v>
      </c>
      <c r="F296" s="14">
        <v>21.11</v>
      </c>
      <c r="G296" s="14">
        <v>19.920000000000002</v>
      </c>
      <c r="H296" s="14">
        <v>18.73</v>
      </c>
      <c r="I296" s="14"/>
      <c r="J296" s="14">
        <v>22.04</v>
      </c>
      <c r="K296" s="14">
        <v>24.41</v>
      </c>
      <c r="L296" s="14">
        <v>28.25</v>
      </c>
      <c r="M296" s="54"/>
      <c r="N296" s="14">
        <v>53.850801773000001</v>
      </c>
      <c r="O296" s="31">
        <v>18.354085871999999</v>
      </c>
      <c r="P296" s="31" t="s">
        <v>29</v>
      </c>
      <c r="Q296" s="17" t="s">
        <v>29</v>
      </c>
      <c r="R296" s="38" t="s">
        <v>847</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460</v>
      </c>
      <c r="D297" s="16" t="s">
        <v>461</v>
      </c>
      <c r="E297" s="16">
        <v>10</v>
      </c>
      <c r="F297" s="15">
        <v>23.65</v>
      </c>
      <c r="G297" s="15">
        <v>22.32</v>
      </c>
      <c r="H297" s="15">
        <v>20.99</v>
      </c>
      <c r="I297" s="14"/>
      <c r="J297" s="15">
        <v>25.31</v>
      </c>
      <c r="K297" s="15">
        <v>27.96</v>
      </c>
      <c r="L297" s="15">
        <v>32.26</v>
      </c>
      <c r="M297" s="54"/>
      <c r="N297" s="15">
        <v>73.593437528999999</v>
      </c>
      <c r="O297" s="15">
        <v>24.784124898999998</v>
      </c>
      <c r="P297" s="15" t="s">
        <v>29</v>
      </c>
      <c r="Q297" s="16" t="s">
        <v>29</v>
      </c>
      <c r="R297" s="37" t="s">
        <v>848</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462</v>
      </c>
      <c r="D298" s="17" t="s">
        <v>463</v>
      </c>
      <c r="E298" s="17">
        <v>6</v>
      </c>
      <c r="F298" s="14">
        <v>52.62</v>
      </c>
      <c r="G298" s="14">
        <v>49.23</v>
      </c>
      <c r="H298" s="14">
        <v>45.85</v>
      </c>
      <c r="I298" s="14"/>
      <c r="J298" s="14">
        <v>56.95</v>
      </c>
      <c r="K298" s="14">
        <v>63.71</v>
      </c>
      <c r="L298" s="14">
        <v>74.66</v>
      </c>
      <c r="M298" s="54"/>
      <c r="N298" s="14">
        <v>72.419728093000003</v>
      </c>
      <c r="O298" s="31">
        <v>5.5390064086999997</v>
      </c>
      <c r="P298" s="31" t="s">
        <v>26</v>
      </c>
      <c r="Q298" s="17" t="s">
        <v>29</v>
      </c>
      <c r="R298" s="38" t="s">
        <v>849</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524</v>
      </c>
      <c r="D299" s="16" t="s">
        <v>525</v>
      </c>
      <c r="E299" s="16">
        <v>7</v>
      </c>
      <c r="F299" s="15">
        <v>28.99</v>
      </c>
      <c r="G299" s="15">
        <v>26.7</v>
      </c>
      <c r="H299" s="15">
        <v>24.42</v>
      </c>
      <c r="I299" s="14"/>
      <c r="J299" s="15">
        <v>30.59</v>
      </c>
      <c r="K299" s="15">
        <v>35.15</v>
      </c>
      <c r="L299" s="15">
        <v>42.54</v>
      </c>
      <c r="M299" s="54"/>
      <c r="N299" s="15">
        <v>51.154837594999996</v>
      </c>
      <c r="O299" s="15">
        <v>2.4578009677999999</v>
      </c>
      <c r="P299" s="15" t="s">
        <v>29</v>
      </c>
      <c r="Q299" s="16" t="s">
        <v>29</v>
      </c>
      <c r="R299" s="37" t="s">
        <v>850</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851</v>
      </c>
      <c r="D300" s="17" t="s">
        <v>852</v>
      </c>
      <c r="E300" s="17">
        <v>9</v>
      </c>
      <c r="F300" s="14">
        <v>132.01</v>
      </c>
      <c r="G300" s="14">
        <v>116.62</v>
      </c>
      <c r="H300" s="14">
        <v>101.23</v>
      </c>
      <c r="I300" s="14"/>
      <c r="J300" s="14">
        <v>169.59</v>
      </c>
      <c r="K300" s="14">
        <v>200.36</v>
      </c>
      <c r="L300" s="14">
        <v>250.15</v>
      </c>
      <c r="M300" s="54"/>
      <c r="N300" s="14">
        <v>73.603134573999995</v>
      </c>
      <c r="O300" s="31">
        <v>2.2961939438999996</v>
      </c>
      <c r="P300" s="31" t="s">
        <v>29</v>
      </c>
      <c r="Q300" s="17" t="s">
        <v>29</v>
      </c>
      <c r="R300" s="38" t="s">
        <v>853</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baixa pelas médias de 21 e 200 dias, mas começa a dar sinais de repiques de alta. Acima dos 74,96 teria sinal de repique altista mirando resistências nos 77,59 ou 81,86. Já uma perda dos 70,69 traria de volta o sinal de baixa projetando de 69,37 a 68,05.</v>
      </c>
      <c r="F7" s="57">
        <f>_xlfn.XLOOKUP($E5,Tendencias!$D$17:$D$352,Tendencias!$E$17:$E$352)</f>
        <v>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2026-08-19T21:59:36Z</cp:lastPrinted>
  <dcterms:created xsi:type="dcterms:W3CDTF">2020-05-21T15:06:06Z</dcterms:created>
  <dcterms:modified xsi:type="dcterms:W3CDTF">2026-08-19T21:59:37Z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1471643099</vt:lpwstr>
  </property>
  <property fmtid="{D5CDD505-2E9C-101B-9397-08002B2CF9AE}" pid="3" name="EcoUpdateMessage">
    <vt:lpwstr>2026/08/19-21:44:59</vt:lpwstr>
  </property>
  <property fmtid="{D5CDD505-2E9C-101B-9397-08002B2CF9AE}" pid="4" name="EcoUpdateStatus">
    <vt:lpwstr>2026-08-19=BRA:St,ME,Fd,TP;USA:St,ME;ARG:St,ME,TP;MEX:St,ME,Fd;CHL:St,ME;PER:St,ME;SAU:St|2026-08-18=USA:TP;ARG:Fd;MEX:TP;CHL:Fd;COL:St,ME;PER:TP|2021-11-17=CHL:TP|2014-02-26=VEN:St|2002-11-08=JPN:St|2026-08-14=GBR:St,ME|2016-08-18=NNN:St|2026-08-13=COL:Fd|2026-08-17=PER:Fd|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