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3" documentId="8_{C37C0D33-EE5E-462B-8F90-FB1305355163}" xr6:coauthVersionLast="47" xr6:coauthVersionMax="47" xr10:uidLastSave="{89CD26DE-A4C7-447C-A097-570BA9E0CE3B}"/>
  <bookViews>
    <workbookView xWindow="1605" yWindow="16935" windowWidth="24285" windowHeight="1354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<sst xmlns="http://schemas.openxmlformats.org/spreadsheetml/2006/main" count="1405" uniqueCount="808">
  <si>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</si>
  <si>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</si>
  <si>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</si>
  <si>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</si>
  <si>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</si>
  <si>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</si>
  <si>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</si>
  <si>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</si>
  <si>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</si>
  <si>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</si>
  <si>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</si>
  <si>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</si>
  <si>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</si>
  <si>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</si>
  <si>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</si>
  <si>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</si>
  <si>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</si>
  <si>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</si>
  <si>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</si>
  <si>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</si>
  <si>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</si>
  <si>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</si>
  <si>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</si>
  <si>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</si>
  <si>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</si>
  <si>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</si>
  <si>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</si>
  <si>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</si>
  <si>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</si>
  <si>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Alta</t>
  </si>
  <si>
    <t>A1MD34</t>
  </si>
  <si>
    <t>Alibaba Group Holding Ltd</t>
  </si>
  <si>
    <t>BABA34</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</si>
  <si>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</si>
  <si>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</si>
  <si>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</si>
  <si>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</si>
  <si>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</si>
  <si>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</si>
  <si>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</si>
  <si>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</si>
  <si>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</si>
  <si>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</si>
  <si>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</si>
  <si>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</si>
  <si>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</si>
  <si>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</si>
  <si>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</si>
  <si>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</si>
  <si>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</si>
  <si>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</si>
  <si>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</si>
  <si>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</si>
  <si>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</si>
  <si>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</si>
  <si>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</si>
  <si>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</si>
  <si>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</si>
  <si>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</si>
  <si>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</si>
  <si>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</si>
  <si>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</si>
  <si>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</si>
  <si>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</si>
  <si>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</si>
  <si>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</si>
  <si>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</si>
  <si>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</si>
  <si>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</si>
  <si>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</si>
  <si>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</si>
  <si>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</si>
  <si>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</si>
  <si>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</si>
  <si>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</si>
  <si>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</si>
  <si>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</si>
  <si>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</si>
  <si>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</si>
  <si>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</si>
  <si>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</si>
  <si>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</si>
  <si>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</si>
  <si>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</si>
  <si>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</si>
  <si>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</si>
  <si>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</si>
  <si>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</si>
  <si>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</si>
  <si>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</si>
  <si>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</si>
  <si>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</si>
  <si>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</si>
  <si>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</si>
  <si>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</si>
  <si>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</si>
  <si>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</si>
  <si>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</si>
  <si>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</si>
  <si>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</si>
  <si>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</si>
  <si>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</si>
  <si>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</si>
  <si>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</si>
  <si>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</si>
  <si>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</si>
  <si>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</si>
  <si>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</si>
  <si>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</si>
  <si>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</si>
  <si>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</si>
  <si>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</si>
  <si>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</si>
  <si>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</si>
  <si>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</si>
  <si>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</si>
  <si>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</si>
  <si>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</si>
  <si>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</si>
  <si>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</si>
  <si>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</si>
  <si>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</si>
  <si>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</si>
  <si>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</si>
  <si>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</si>
  <si>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</si>
  <si>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</si>
  <si>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</si>
  <si>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</si>
  <si>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</si>
  <si>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</si>
  <si>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</si>
  <si>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</si>
  <si>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</si>
  <si>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</si>
  <si>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</si>
  <si>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</si>
  <si>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</si>
  <si>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</si>
  <si>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</si>
  <si>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</si>
  <si>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</si>
  <si>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</si>
  <si>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</si>
  <si>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</si>
  <si>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</si>
  <si>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</si>
  <si>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</si>
  <si>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</si>
  <si>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</si>
  <si>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</si>
  <si>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</si>
  <si>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</si>
  <si>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</si>
  <si>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</si>
  <si>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</si>
  <si>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</si>
  <si>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</si>
  <si>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</si>
  <si>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</si>
  <si>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</si>
  <si>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</si>
  <si>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</si>
  <si>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</si>
  <si>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</si>
  <si>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</si>
  <si>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</si>
  <si>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</si>
  <si>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</si>
  <si>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</si>
  <si>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</si>
  <si>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</si>
  <si>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</si>
  <si>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</si>
  <si>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</si>
  <si>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</si>
  <si>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</si>
  <si>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</si>
  <si>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</si>
  <si>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</si>
  <si>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</si>
  <si>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</si>
  <si>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</si>
  <si>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</si>
  <si>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</si>
  <si>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</si>
  <si>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</si>
  <si>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</si>
  <si>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</si>
  <si>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</si>
  <si>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</si>
  <si>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</si>
  <si>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</si>
  <si>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</si>
  <si>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</si>
  <si>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</si>
  <si>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</si>
  <si>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</si>
  <si>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</si>
  <si>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</si>
  <si>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</si>
  <si>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</si>
  <si>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</si>
  <si>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</si>
  <si>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</si>
  <si>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</si>
  <si>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</si>
  <si>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</si>
  <si>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</si>
  <si>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</si>
  <si>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</si>
  <si>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</si>
  <si>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</si>
  <si>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</si>
  <si>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</si>
  <si>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</si>
  <si>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</si>
  <si>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</si>
  <si>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</si>
  <si>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</si>
  <si>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</si>
  <si>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</si>
  <si>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</si>
  <si>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</si>
  <si>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</si>
  <si>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</si>
  <si>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</si>
  <si>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</si>
  <si>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</si>
  <si>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</si>
  <si>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</si>
  <si>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</si>
  <si>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</si>
  <si>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</si>
  <si>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</si>
  <si>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</si>
  <si>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</si>
  <si>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</si>
  <si>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</si>
  <si>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</si>
  <si>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</si>
  <si>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</si>
  <si>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</si>
  <si>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</si>
  <si>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</si>
  <si>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</si>
  <si>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</si>
  <si>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</si>
  <si>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</si>
  <si>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</si>
  <si>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</si>
  <si>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</si>
  <si>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</si>
  <si>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</si>
  <si>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</si>
  <si>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</si>
  <si>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</si>
  <si>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</si>
  <si>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</si>
  <si>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</si>
  <si>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</si>
  <si>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</si>
  <si>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</si>
  <si>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</si>
  <si>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</si>
  <si>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</si>
  <si>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</si>
  <si>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</si>
  <si>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</si>
  <si>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</si>
  <si>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</si>
  <si>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</si>
  <si>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</si>
  <si>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</si>
  <si>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</si>
  <si>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</si>
  <si>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</si>
  <si>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</si>
  <si>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</si>
  <si>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</si>
  <si>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</si>
  <si>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</si>
  <si>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</si>
  <si>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</si>
  <si>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</si>
  <si>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</si>
  <si>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</si>
  <si>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</si>
  <si>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</si>
  <si>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</si>
  <si>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</si>
  <si>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</si>
  <si>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</si>
  <si>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</si>
  <si>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</si>
  <si>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</si>
  <si>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</si>
  <si>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</si>
  <si>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</si>
  <si>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</si>
  <si>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</si>
  <si>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</si>
  <si>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</si>
  <si>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</si>
  <si>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</si>
  <si>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</si>
  <si>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</si>
  <si>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</si>
  <si>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</si>
  <si>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</si>
  <si>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</si>
  <si>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</si>
  <si>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</si>
  <si>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</si>
  <si>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</si>
  <si>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</si>
  <si>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</si>
  <si>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</si>
  <si>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</si>
  <si>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</si>
  <si>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</si>
  <si>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</si>
  <si>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</si>
  <si>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Porto Seguro</t>
  </si>
  <si>
    <t>PSSA3</t>
  </si>
  <si>
    <t>Positivo Tec</t>
  </si>
  <si>
    <t>POSI3</t>
  </si>
  <si>
    <t>PRNR3</t>
  </si>
  <si>
    <t>QUAL3</t>
  </si>
  <si>
    <t>LJQQ3</t>
  </si>
  <si>
    <t>RaiaDrogasil</t>
  </si>
  <si>
    <t>RADL3</t>
  </si>
  <si>
    <t>Raizen</t>
  </si>
  <si>
    <t>RAIZ4</t>
  </si>
  <si>
    <t>RAPT4</t>
  </si>
  <si>
    <t>RDOR3</t>
  </si>
  <si>
    <t>RIAA3</t>
  </si>
  <si>
    <t>Rumo S.A.</t>
  </si>
  <si>
    <t>RAIL3</t>
  </si>
  <si>
    <t>Paypal</t>
  </si>
  <si>
    <t>SBSP3</t>
  </si>
  <si>
    <t>Sanepar</t>
  </si>
  <si>
    <t>SAPR4</t>
  </si>
  <si>
    <t>SAPR11</t>
  </si>
  <si>
    <t>Santander BR</t>
  </si>
  <si>
    <t>SANB3</t>
  </si>
  <si>
    <t>SANB4</t>
  </si>
  <si>
    <t>SANB11</t>
  </si>
  <si>
    <t>Sao Martinho</t>
  </si>
  <si>
    <t>SMTO3</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</si>
  <si>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</si>
  <si>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</si>
  <si>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</si>
  <si>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</si>
  <si>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</si>
  <si>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</si>
  <si>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</si>
  <si>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</si>
  <si>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</si>
  <si>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</si>
  <si>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</si>
  <si>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</si>
  <si>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</si>
  <si>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</si>
  <si>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</si>
  <si>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</si>
  <si>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</si>
  <si>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</si>
  <si>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</si>
  <si>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TAEE3</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</si>
  <si>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</si>
  <si>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</si>
  <si>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</si>
  <si>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</si>
  <si>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</si>
  <si>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</si>
  <si>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</si>
  <si>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</si>
  <si>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</si>
  <si>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</si>
  <si>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</si>
  <si>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</si>
  <si>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</si>
  <si>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</si>
  <si>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</si>
  <si>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</si>
  <si>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</si>
  <si>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</si>
  <si>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</si>
  <si>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</si>
  <si>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</si>
  <si>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</si>
  <si>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</si>
  <si>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</si>
  <si>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</si>
  <si>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</si>
  <si>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</si>
  <si>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</si>
  <si>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</si>
  <si>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</si>
  <si>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</si>
  <si>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</si>
  <si>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</si>
  <si>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</si>
  <si>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</si>
  <si>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</si>
  <si>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</si>
  <si>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</si>
  <si>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</si>
  <si>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</si>
  <si>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</si>
  <si>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</si>
  <si>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</si>
  <si>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Weg</t>
  </si>
  <si>
    <t>WEGE3</t>
  </si>
  <si>
    <t>Western Digital Corp</t>
  </si>
  <si>
    <t>W1DC34</t>
  </si>
  <si>
    <t>Wiz Co</t>
  </si>
  <si>
    <t>WIZC3</t>
  </si>
  <si>
    <t>Xp Inc.</t>
  </si>
  <si>
    <t>XPBR31</t>
  </si>
  <si>
    <t>Yduqs Part</t>
  </si>
  <si>
    <t>YDUQ3</t>
  </si>
  <si>
    <t>Etf BV Coin</t>
  </si>
  <si>
    <t>COIN11</t>
  </si>
  <si>
    <t>Hashdex Btcn</t>
  </si>
  <si>
    <t>BITH11</t>
  </si>
  <si>
    <t>Hashdex Eth</t>
  </si>
  <si>
    <t>ETHE11</t>
  </si>
  <si>
    <t>Hashdex Nci</t>
  </si>
  <si>
    <t>HASH11</t>
  </si>
  <si>
    <t>Investo Chip</t>
  </si>
  <si>
    <t>CHIP11</t>
  </si>
  <si>
    <t>Investo Wrld</t>
  </si>
  <si>
    <t>WRLD11</t>
  </si>
  <si>
    <t>Investoutil</t>
  </si>
  <si>
    <t>UTLL11</t>
  </si>
  <si>
    <t>Ishares Bova Ci</t>
  </si>
  <si>
    <t>BOVA11</t>
  </si>
  <si>
    <t>iShares MSCI South Korea Capped ETF</t>
  </si>
  <si>
    <t>BEWY39</t>
  </si>
  <si>
    <t>Ishares S&amp;P 500</t>
  </si>
  <si>
    <t>IVVB11</t>
  </si>
  <si>
    <t>iShares Silver Trust</t>
  </si>
  <si>
    <t>BSLV39</t>
  </si>
  <si>
    <t>Ishares Smal Ci</t>
  </si>
  <si>
    <t>SMAL11</t>
  </si>
  <si>
    <t>It Now Ibov</t>
  </si>
  <si>
    <t>BOVV11</t>
  </si>
  <si>
    <t>It Now Idiv</t>
  </si>
  <si>
    <t>DIVO11</t>
  </si>
  <si>
    <t>It Now SP BR</t>
  </si>
  <si>
    <t>SPXR11</t>
  </si>
  <si>
    <t>It Now Spxi</t>
  </si>
  <si>
    <t>SPXI11</t>
  </si>
  <si>
    <t>It Now Teck</t>
  </si>
  <si>
    <t>TECK11</t>
  </si>
  <si>
    <t>Trend Europa</t>
  </si>
  <si>
    <t>EURP11</t>
  </si>
  <si>
    <t>Trend Ibovx</t>
  </si>
  <si>
    <t>BOVX11</t>
  </si>
  <si>
    <t>Trend Nasdaq</t>
  </si>
  <si>
    <t>NASD11</t>
  </si>
  <si>
    <t>Trend Ouro</t>
  </si>
  <si>
    <t>GOLD11</t>
  </si>
  <si>
    <t>Trend Ouro H</t>
  </si>
  <si>
    <t>GOLX11</t>
  </si>
  <si>
    <t>Advanced Micro Devices, Inc</t>
  </si>
  <si>
    <t>Sabesp</t>
  </si>
  <si>
    <t>Freeport-Mcmoran Inc</t>
  </si>
  <si>
    <t>FCXO34</t>
  </si>
  <si>
    <t>ITSA3</t>
  </si>
  <si>
    <t>Riachuelo</t>
  </si>
  <si>
    <t>Etf BV Spyi</t>
  </si>
  <si>
    <t>SPYI11</t>
  </si>
  <si>
    <t>Pactual Ibov</t>
  </si>
  <si>
    <t>IBOB11</t>
  </si>
  <si>
    <t>Paranapanema</t>
  </si>
  <si>
    <t>PMAM3</t>
  </si>
  <si>
    <t>Randon Part</t>
  </si>
  <si>
    <t>Etf Brad Bov</t>
  </si>
  <si>
    <t>BOVB11</t>
  </si>
  <si>
    <t>Hidrovias</t>
  </si>
  <si>
    <t>HBSA3</t>
  </si>
  <si>
    <t>Priner</t>
  </si>
  <si>
    <t>BB Etf Dolar</t>
  </si>
  <si>
    <t>DOLA11</t>
  </si>
  <si>
    <t>Btgteva Auvp</t>
  </si>
  <si>
    <t>AUVP11</t>
  </si>
  <si>
    <t>RCSL4</t>
  </si>
  <si>
    <t>Fundo Buena Vista II Fundo de Índice</t>
  </si>
  <si>
    <t>QQQI11</t>
  </si>
  <si>
    <t>Allied</t>
  </si>
  <si>
    <t>ALLD3</t>
  </si>
  <si>
    <t>Melnick</t>
  </si>
  <si>
    <t>MELK3</t>
  </si>
  <si>
    <t>Oranjebtc</t>
  </si>
  <si>
    <t>OBTC3</t>
  </si>
  <si>
    <t>Rede D Or</t>
  </si>
  <si>
    <t>Visa Inc</t>
  </si>
  <si>
    <t>VISA34</t>
  </si>
  <si>
    <t>Investovwra</t>
  </si>
  <si>
    <t>VWRA11</t>
  </si>
  <si>
    <t>Quero-Quero</t>
  </si>
  <si>
    <t>Schulz</t>
  </si>
  <si>
    <t>SHUL4</t>
  </si>
  <si>
    <t>SIMH3 está em clara tendência de baixa pelas médias de 21 e 200 dias e segue em movimento de baixa. Abaixo dos 5,89 pode buscar suportes 5,2 ou 4,51. Teria sinal de repique altista fechando acima dos 6,17 mirando resistências em 8,12 ou 9,49. O IFR sobrevendido alerta para recuperações se superar 6,17</t>
  </si>
  <si>
    <t>Trisul</t>
  </si>
  <si>
    <t>TRIS3</t>
  </si>
  <si>
    <t>It Now Ifnc Fundo de Indice</t>
  </si>
  <si>
    <t>FIND11</t>
  </si>
  <si>
    <t>Qr Bitcoin</t>
  </si>
  <si>
    <t>QBTC11</t>
  </si>
  <si>
    <t>Azt Energia</t>
  </si>
  <si>
    <t>AZTE3</t>
  </si>
  <si>
    <t>Coinbase Global, Inc</t>
  </si>
  <si>
    <t>C2OI34</t>
  </si>
  <si>
    <t>Qualicorp</t>
  </si>
  <si>
    <t>Taurus Armas</t>
  </si>
  <si>
    <t>TASA4</t>
  </si>
  <si>
    <t>BTG Sphedge</t>
  </si>
  <si>
    <t>SPBZ11</t>
  </si>
  <si>
    <t>Global X Copper Miners</t>
  </si>
  <si>
    <t>BCPX39</t>
  </si>
  <si>
    <t>Trend Acwi</t>
  </si>
  <si>
    <t>ACWI11</t>
  </si>
  <si>
    <t>BOVX11 está em clara tendência de baixa pelas médias de 21 e 200 dias e segue em movimento de baixa. Abaixo dos 16,92 pode buscar suportes 16,41 ou 15,91. Teria sinal de repique altista fechando acima dos 17,28 mirando resistências em 18,55 ou 19,55. O IFR sobrevendido alerta para recuperações se superar 17,28</t>
  </si>
  <si>
    <t>TTEN3 está em tendência de baixa pelas médias de 21 e 200 dias, mas começa a dar sinais de repiques de alta. Acima dos 10,7 teria sinal de repique altista mirando resistências nos 15,55 ou 19,22. Já uma perda dos 10,2 traria de volta o sinal de baixa projetando de 9,61 a 7,77.</t>
  </si>
  <si>
    <t>ABCB4 está em clara tendência de baixa pelas médias de 21 e 200 dias e segue em movimento de baixa. Abaixo dos 22,22 pode buscar suportes 21,54 ou 20,87. Teria sinal de repique altista fechando acima dos 22,67 mirando resistências em 24,39 ou 25,73. O IFR sobrevendido alerta para recuperações se superar 22,67</t>
  </si>
  <si>
    <t>A1MD34 apesar de estar em tendência de alta no longo prazo pela média de 200 dias, no curto prazo está em realização. Abaixo dos 309 pode seguir em baixa no curto prazo mirando suportes em 272,5 ou 247,2. Teria sinal de retomada altista fechando acima dos 321,5 mirando resistências em 354,36 ou 404,94.</t>
  </si>
  <si>
    <t>BABA34 apesar de estar em tendência de baixa no longo prazo pela média de 200 dias, no curto prazo está com sinal de recuperação favorecendo repiques de alta. Acima dos 24,2 pode seguir repique altista na direção resistências nos 26,65 ou 30,63. Caso perca os 23,49 teria sinal de baixa projetando de 20,22 a 18,99. O padrão de volume favorece a alta.</t>
  </si>
  <si>
    <t>ALLD3 está em tendência de baixa pela média de 200 dias, a parece ter completado movimento de repique de alta de curto prazo e pode estar retomando o movimento baixista. Abaixo dos 5,1 pode seguir em queda na direção dos suportes 4,42 ou 4,08. Teria sinal de repique altista fechando acima dos 5,51 mirando resistências em 6,18 ou 7,27.</t>
  </si>
  <si>
    <t>ALOS3 está em clara tendência de baixa pelas médias de 21 e 200 dias e segue em movimento de baixa. Abaixo dos 25,2 pode buscar suportes 24,35 ou 23,51. Teria sinal de repique altista fechando acima dos 25,53 mirando resistências em 27,93 ou 29,61. O IFR sobrevendido alerta para recuperações se superar 25,53</t>
  </si>
  <si>
    <t>ALPA4 está em tendência de baixa pela média de 200 dias, a parece ter completado movimento de repique de alta de curto prazo e pode estar retomando o movimento baixista. Abaixo dos 12,18 pode seguir em queda na direção dos suportes 10,8 ou 9,8. Teria sinal de repique altista fechando acima dos 12,63 mirando resistências em 14,03 ou 16,02.</t>
  </si>
  <si>
    <t>GOGL34 está em tendência de alta pelas médias de 21 e 200 dias e vai mantendo sinal de força altista. Acima dos 149,83 pode buscar projeções nos 163,81 ou 182,6. Teria sinal de realização na perda dos 147,68 mirando os 133,39 ou 123,99.</t>
  </si>
  <si>
    <t>ALUP11 está em clara tendência de baixa pelas médias de 21 e 200 dias e segue em movimento de baixa. Abaixo dos 30,6 pode buscar suportes 29,67 ou 28,75. Teria sinal de repique altista fechando acima dos 31,64 mirando resistências em 33,59 ou 35,43.</t>
  </si>
  <si>
    <t>AMZO34 está em tendência de alta pelas médias de 21 e 200 dias e vai mantendo sinal de força altista. Acima dos 68,32 pode buscar projeções nos 72,85 ou 82,02. Teria sinal de realização na perda dos 67,05 mirando os 58,01 ou 53,42.</t>
  </si>
  <si>
    <t>ABEV3 está em tendência de baixa pelas médias de 21 e 200 dias, mas começa a dar sinais de repiques de alta. Acima dos 14,87 teria sinal de repique altista mirando resistências nos 16,37 ou 17,47. Já uma perda dos 14,59 traria de volta o sinal de baixa projetando de 14,03 a 13,48. O IFR sobrevendido alerta para recuperações se superar 14,87</t>
  </si>
  <si>
    <t>AMER3 está em tendência de baixa pelas médias de 21 e 200 dias, mas começa a dar sinais de repiques de alta. Acima dos 4,06 teria sinal de repique altista mirando resistências nos 4,9 ou 5,72. Já uma perda dos 3,56 traria de volta o sinal de baixa projetando de 3,14 a 2,73.</t>
  </si>
  <si>
    <t>ANIM3 está em clara tendência de baixa pelas médias de 21 e 200 dias e segue em movimento de baixa. Abaixo dos 2,12 pode buscar suportes 1,98 ou 1,87. Teria sinal de repique altista fechando acima dos 2,33 mirando resistências em 2,54 ou 2,89.</t>
  </si>
  <si>
    <t>AAPL34 está em tendência de alta no longo prazo, teve uma correção no curto prazo, mas pode estar retomando sinal de altas. Acima dos 81,15 pode buscar 87,99 ou 95,33. Abaixo dos 79,53 retomaria sinal de realização mirando suportes em 76,1 ou 72,42.</t>
  </si>
  <si>
    <t>ARML3 está em tendência de baixa pelas médias de 21 e 200 dias, mas começa a dar sinais de repiques de alta. Acima dos 3,18 teria sinal de repique altista mirando resistências nos 3,72 ou 4,37. Já uma perda dos 3,02 traria de volta o sinal de baixa projetando de 2,66 a 2,33.</t>
  </si>
  <si>
    <t>ASML34 está em tendência de alta pelas médias de 21 e 200 dias, mas começa a dar sinal de possível realização. Abaixo dos 168,39 poderia realizar na direção dos suportes 143 ou 131,71. Caso supere os 179,53 retomaria sinal de alta com projeções nos 202,1 ou 238,63.</t>
  </si>
  <si>
    <t>ASAI3 está em clara tendência de baixa pelas médias de 21 e 200 dias e segue em movimento de baixa. Abaixo dos 7,72 pode buscar suportes 7,35 ou 6,98. Teria sinal de repique altista fechando acima dos 8,18 mirando resistências em 8,91 ou 9,64.</t>
  </si>
  <si>
    <t>AURA33 está em tendência de alta pelas médias de 21 e 200 dias, mas começa a dar sinal de possível realização. Abaixo dos 130,49 poderia realizar na direção dos suportes 87,1 ou 71,31. Caso supere os 138,18 retomaria sinal de alta com projeções nos 169,74 ou 220,82.</t>
  </si>
  <si>
    <t>AURE3 está em clara tendência de baixa pelas médias de 21 e 200 dias e segue em movimento de baixa. Abaixo dos 9,99 pode buscar suportes 9,45 ou 8,92. Teria sinal de repique altista fechando acima dos 10,15 mirando resistências em 11,72 ou 12,78. O IFR sobrevendido alerta para recuperações se superar 10,15</t>
  </si>
  <si>
    <t>AXIA3 está em clara tendência de baixa pelas médias de 21 e 200 dias e segue em movimento de baixa. Abaixo dos 48,64 pode buscar suportes 46,64 ou 44,65. Teria sinal de repique altista fechando acima dos 51,23 mirando resistências em 55,09 ou 59,07.</t>
  </si>
  <si>
    <t>AXIA7 está em clara tendência de baixa pelas médias de 21 e 200 dias e segue em movimento de baixa. Abaixo dos 48,39 pode buscar suportes 46,56 ou 44,73. Teria sinal de repique altista fechando acima dos 50,98 mirando resistências em 54,31 ou 57,96.</t>
  </si>
  <si>
    <t>AZEV3 está em tendência de alta pelas médias de 21 e 200 dias, mas começa a dar sinal de possível realização. Abaixo dos 4,7 poderia realizar na direção dos suportes 1,63 ou 0,36. Caso supere os 5,74 retomaria sinal de alta com projeções nos 8,27 ou 12,38.</t>
  </si>
  <si>
    <t>AZEV4 está em clara tendência de baixa pelas médias de 21 e 200 dias e segue em movimento de baixa. Abaixo dos 1,16 pode buscar suportes 0,64 ou 0,13. Teria sinal de repique altista fechando acima dos 1,57 mirando resistências em 2,82 ou 3,84.</t>
  </si>
  <si>
    <t>AZTE3 está em clara tendência de baixa pelas médias de 21 e 200 dias e segue em movimento de baixa. Abaixo dos 1,2 pode buscar suportes 0,95 ou 0,71. Teria sinal de repique altista fechando acima dos 1,34 mirando resistências em 1,98 ou 2,46.</t>
  </si>
  <si>
    <t>AZUL3 está em clara tendência de baixa pelas médias de 21 e 200 dias e segue em movimento de baixa. Abaixo dos 20 pode buscar suportes 19,13 ou 18,26. Teria sinal de repique altista fechando acima dos 20,61 mirando resistências em 22,8 ou 24,53. O IFR sobrevendido alerta para recuperações se superar 20,61</t>
  </si>
  <si>
    <t>AZZA3 está em tendência de baixa pelas médias de 21 e 200 dias, mas começa a dar sinais de repiques de alta. Acima dos 15,6 teria sinal de repique altista mirando resistências nos 18,27 ou 20,66. Já uma perda dos 14,4 traria de volta o sinal de baixa projetando de 13,2 a 12.</t>
  </si>
  <si>
    <t>B3SA3 está em clara tendência de baixa pelas médias de 21 e 200 dias e segue em movimento de baixa. Abaixo dos 14,11 pode buscar suportes 13,45 ou 12,8. Teria sinal de repique altista fechando acima dos 14,7 mirando resistências em 16,22 ou 17,52.</t>
  </si>
  <si>
    <t>BMGB4 apesar de estar em tendência de alta no longo prazo pela média de 200 dias, no curto prazo está em realização. Abaixo dos 5,02 pode seguir em baixa no curto prazo mirando suportes em 4,85 ou 4,62. Teria sinal de retomada altista fechando acima dos 5,14 mirando resistências em 5,59 ou 6,04.</t>
  </si>
  <si>
    <t>BRSR6 está em clara tendência de baixa pelas médias de 21 e 200 dias e segue em movimento de baixa. Abaixo dos 13,02 pode buscar suportes 12,53 ou 12,05. Teria sinal de repique altista fechando acima dos 13,3 mirando resistências em 14,58 ou 15,54.</t>
  </si>
  <si>
    <t>BBSE3 apesar de estar em tendência de alta no longo prazo pela média de 200 dias, no curto prazo está em realização. Abaixo dos 36,64 pode seguir em baixa no curto prazo mirando suportes em 35,36 ou 34,09. Teria sinal de retomada altista fechando acima dos 37,51 mirando resistências em 40,76 ou 43,3.</t>
  </si>
  <si>
    <t>BMOB3 está em clara tendência de baixa pelas médias de 21 e 200 dias e segue em movimento de baixa. Abaixo dos 22 pode buscar suportes 21,29 ou 20,59. Teria sinal de repique altista fechando acima dos 23,25 mirando resistências em 24,27 ou 25,67.</t>
  </si>
  <si>
    <t>BERK34 está em tendência de alta pelas médias de 21 e 200 dias e vai mantendo sinal de força altista. Acima dos 131,75 pode buscar projeções nos 137,08 ou 145,71. Teria sinal de realização na perda dos 129,93 mirando os 123,11 ou 118,79.</t>
  </si>
  <si>
    <t>BLAU3 está em clara tendência de baixa pelas médias de 21 e 200 dias e segue em movimento de baixa. Abaixo dos 8,81 pode buscar suportes 8,28 ou 7,93. Teria sinal de repique altista fechando acima dos 9,39 mirando resistências em 10,07 ou 11,18.</t>
  </si>
  <si>
    <t>SOJA3 apesar de estar em tendência de baixa no longo prazo pela média de 200 dias, no curto prazo está com sinal de recuperação favorecendo repiques de alta. Acima dos 6,19 pode seguir repique altista na direção resistências nos 6,96 ou 8,22. Caso perca os 5,83 teria sinal de baixa projetando de 4,93 a 4,54. O padrão de volume favorece a alta. O IFR sobrecomprado alerta realizações se perder 5,83.</t>
  </si>
  <si>
    <t>BRBI11 está em clara tendência de baixa pelas médias de 21 e 200 dias e segue em movimento de baixa. Abaixo dos 11,71 pode buscar suportes 10,78 ou 9,86. Teria sinal de repique altista fechando acima dos 12,16 mirando resistências em 14,7 ou 16,54. O IFR sobrevendido alerta para recuperações se superar 12,16</t>
  </si>
  <si>
    <t>BBDC3 está em clara tendência de baixa pelas médias de 21 e 200 dias e segue em movimento de baixa. Abaixo dos 14,13 pode buscar suportes 13,33 ou 12,54. Teria sinal de repique altista fechando acima dos 14,39 mirando resistências em 16,69 ou 18,27. O IFR sobrevendido alerta para recuperações se superar 14,39</t>
  </si>
  <si>
    <t>BBDC4 está em clara tendência de baixa pelas médias de 21 e 200 dias e segue em movimento de baixa. Abaixo dos 16,05 pode buscar suportes 15,1 ou 14,16. Teria sinal de repique altista fechando acima dos 16,36 mirando resistências em 19,1 ou 20,98. O IFR sobrevendido alerta para recuperações se superar 16,36</t>
  </si>
  <si>
    <t>BRAP4 está em tendência de baixa pelas médias de 21 e 200 dias, mas começa a dar sinais de repiques de alta. Acima dos 20,44 teria sinal de repique altista mirando resistências nos 22,22 ou 23,59. Já uma perda dos 20 traria de volta o sinal de baixa projetando de 19,31 a 18,62. O IFR sobrevendido alerta para recuperações se superar 20,44</t>
  </si>
  <si>
    <t>SAUD3 está em tendência de alta no longo prazo, teve uma correção no curto prazo, mas pode estar retomando sinal de altas. Acima dos 14,19 pode buscar 16,29 ou 18,11. Abaixo dos 13,33 retomaria sinal de realização mirando suportes em 12,41 ou 11,5.</t>
  </si>
  <si>
    <t>BBAS3 está em clara tendência de baixa pelas médias de 21 e 200 dias e segue em movimento de baixa. Abaixo dos 17,79 pode buscar suportes 16,61 ou 15,44. Teria sinal de repique altista fechando acima dos 18,04 mirando resistências em 21,59 ou 23,93. O IFR sobrevendido alerta para recuperações se superar 18,04</t>
  </si>
  <si>
    <t>AGRO3 está em tendência de baixa pelas médias de 21 e 200 dias, mas começa a dar sinais de repiques de alta. Acima dos 18,52 teria sinal de repique altista mirando resistências nos 19,65 ou 20,74. Já uma perda dos 17,88 traria de volta o sinal de baixa projetando de 17,33 a 16,78.</t>
  </si>
  <si>
    <t>BRKM5 está em clara tendência de baixa pelas médias de 21 e 200 dias e segue em movimento de baixa. Abaixo dos 4,7 pode buscar suportes 4,19 ou 3,69. Teria sinal de repique altista fechando acima dos 5,27 mirando resistências em 6,32 ou 7,32.</t>
  </si>
  <si>
    <t>BRAV3 está em tendência de alta no longo prazo, teve uma correção no curto prazo, mas pode estar retomando sinal de altas. Acima dos 18,88 pode buscar 21,43 ou 23,63. Abaixo dos 18,54 retomaria sinal de realização mirando suportes em 17,86 ou 16,75.</t>
  </si>
  <si>
    <t>AVGO34 apesar de estar em tendência de alta no longo prazo pela média de 200 dias, no curto prazo está em realização. Abaixo dos 28 pode seguir em baixa no curto prazo mirando suportes em 26,9 ou 25,47. Teria sinal de retomada altista fechando acima dos 28,74 mirando resistências em 31,52 ou 34,37.</t>
  </si>
  <si>
    <t>BPAC11 está em tendência de baixa pelas médias de 21 e 200 dias, mas começa a dar sinais de repiques de alta. Acima dos 50,85 teria sinal de repique altista mirando resistências nos 57,81 ou 63,11. Já uma perda dos 49,22 traria de volta o sinal de baixa projetando de 46,56 a 43,91.</t>
  </si>
  <si>
    <t>CXSE3 está em tendência de alta no longo prazo, teve uma correção no curto prazo, mas pode estar retomando sinal de altas. Acima dos 18,13 pode buscar 22,05 ou 24,71. Abaixo dos 17,73 retomaria sinal de realização mirando suportes em 16,39 ou 15,06. O IFR sobrevendido alerta para recuperações se superar 18,13</t>
  </si>
  <si>
    <t>CAML3 está em tendência de baixa pela média de 200 dias, a parece ter completado movimento de repique de alta de curto prazo e pode estar retomando o movimento baixista. Abaixo dos 4,61 pode seguir em queda na direção dos suportes 4,19 ou 3,97. Teria sinal de repique altista fechando acima dos 4,71 mirando resistências em 4,88 ou 5,3.</t>
  </si>
  <si>
    <t>BHIA3 está em clara tendência de baixa pelas médias de 21 e 200 dias e segue em movimento de baixa. Abaixo dos 0,41 pode buscar suportes 0,22 ou 0,03. Teria sinal de repique altista fechando acima dos 0,46 mirando resistências em 1,02 ou 1,39. O IFR sobrevendido alerta para recuperações se superar 0,46</t>
  </si>
  <si>
    <t>Caterpillar Inc</t>
  </si>
  <si>
    <t>CATP34</t>
  </si>
  <si>
    <t>CATP34 está em tendência de alta pelas médias de 21 e 200 dias, mas começa a dar sinal de possível realização. Abaixo dos 272,38 poderia realizar na direção dos suportes 248,55 ou 233,11. Caso supere os 286,59 retomaria sinal de alta com projeções nos 298,5 ou 329,36.</t>
  </si>
  <si>
    <t>CBAV3 está em tendência de alta pelas médias de 21 e 200 dias e vai mantendo sinal de força altista. Acima dos 11,18 pode buscar projeções nos 11,4 ou 11,77. Teria sinal de realização na perda dos 11,12 mirando os 10,81 ou 10,69.</t>
  </si>
  <si>
    <t>CEAB3 está em clara tendência de baixa pelas médias de 21 e 200 dias e segue em movimento de baixa. Abaixo dos 7,38 pode buscar suportes 6,56 ou 5,74. Teria sinal de repique altista fechando acima dos 7,84 mirando resistências em 10,03 ou 11,66. O IFR sobrevendido alerta para recuperações se superar 7,84</t>
  </si>
  <si>
    <t>CMIG4 está em clara tendência de baixa pelas médias de 21 e 200 dias e segue em movimento de baixa. Abaixo dos 10,01 pode buscar suportes 9,56 ou 9,11. Teria sinal de repique altista fechando acima dos 10,35 mirando resistências em 11,46 ou 12,35. O IFR sobrevendido alerta para recuperações se superar 10,35</t>
  </si>
  <si>
    <t>COCA34 está em tendência de alta pelas médias de 21 e 200 dias e vai mantendo sinal de força altista. Acima dos 77,5 pode buscar projeções nos 83,03 ou 91,99. Teria sinal de realização na perda dos 75,9 mirando os 68,54 ou 65,77. O padrão de volume favorece a alta. O IFR sobrecomprado alerta realizações se perder 75,9.</t>
  </si>
  <si>
    <t>COGN3 está em clara tendência de baixa pelas médias de 21 e 200 dias e segue em movimento de baixa. Abaixo dos 1,99 pode buscar suportes 1,86 ou 1,74. Teria sinal de repique altista fechando acima dos 2,15 mirando resistências em 2,39 ou 2,63.</t>
  </si>
  <si>
    <t>C2OI34 está em clara tendência de baixa pelas médias de 21 e 200 dias e segue em movimento de baixa. Abaixo dos 30,5 pode buscar suportes 28,65 ou 26,13. Teria sinal de repique altista fechando acima dos 31,31 mirando resistências em 36,79 ou 41,82.</t>
  </si>
  <si>
    <t>CSMG3 apesar de estar em tendência de alta no longo prazo pela média de 200 dias, no curto prazo está em realização. Abaixo dos 53,85 pode seguir em baixa no curto prazo mirando suportes em 50,28 ou 46,71. Teria sinal de retomada altista fechando acima dos 54,89 mirando resistências em 65,39 ou 72,52. O IFR sobrevendido alerta para recuperações se superar 54,89</t>
  </si>
  <si>
    <t>CPLE3 está em clara tendência de baixa pelas médias de 21 e 200 dias e segue em movimento de baixa. Abaixo dos 13,41 pode buscar suportes 12,85 ou 12,3. Teria sinal de repique altista fechando acima dos 13,98 mirando resistências em 15,19 ou 16,29. O IFR sobrevendido alerta para recuperações se superar 13,98</t>
  </si>
  <si>
    <t>Corning Inc</t>
  </si>
  <si>
    <t>G1LW34</t>
  </si>
  <si>
    <t>G1LW34 está em tendência de alta pelas médias de 21 e 200 dias, mas começa a dar sinal de possível realização. Abaixo dos 205,24 poderia realizar na direção dos suportes 147,48 ou 122,23. Caso supere os 229,17 retomaria sinal de alta com projeções nos 279,65 ou 361,34.</t>
  </si>
  <si>
    <t>CSAN3 está em clara tendência de baixa pelas médias de 21 e 200 dias e segue em movimento de baixa. Abaixo dos 3,09 pode buscar suportes 2,75 ou 2,41. Teria sinal de repique altista fechando acima dos 3,35 mirando resistências em 4,19 ou 4,86. O IFR sobrevendido alerta para recuperações se superar 3,35</t>
  </si>
  <si>
    <t>CPFE3 está em tendência de baixa pelas médias de 21 e 200 dias, mas começa a dar sinais de repiques de alta. Acima dos 41,63 teria sinal de repique altista mirando resistências nos 47,07 ou 51,29. Já uma perda dos 40,24 traria de volta o sinal de baixa projetando de 38,12 a 36,01. O IFR sobrevendido alerta para recuperações se superar 41,63</t>
  </si>
  <si>
    <t>CMIN3 está em tendência de alta pelas médias de 21 e 200 dias, mas começa a dar sinal de possível realização. Abaixo dos 5,72 poderia realizar na direção dos suportes 5,2 ou 4,9. Caso supere os 6,17 retomaria sinal de alta com projeções nos 6,76 ou 7,73.</t>
  </si>
  <si>
    <t>CURY3 está em tendência de baixa pela média de 200 dias, a parece ter completado movimento de repique de alta de curto prazo e pode estar retomando o movimento baixista. Abaixo dos 30,92 pode seguir em queda na direção dos suportes 28,14 ou 26,74. Teria sinal de repique altista fechando acima dos 32,67 mirando resistências em 35,46 ou 39,99.</t>
  </si>
  <si>
    <t>CVCB3 apesar de estar em tendência de baixa no longo prazo pela média de 200 dias, no curto prazo está com sinal de recuperação favorecendo repiques de alta. Acima dos 1,44 pode seguir repique altista na direção resistências nos 1,67 ou 2,04. Caso perca os 1,37 teria sinal de baixa projetando de 1,06 a 0,87.</t>
  </si>
  <si>
    <t>CYRE3 está em clara tendência de baixa pelas médias de 21 e 200 dias e segue em movimento de baixa. Abaixo dos 20,98 pode buscar suportes 20,07 ou 19,24. Teria sinal de repique altista fechando acima dos 21,8 mirando resistências em 22,75 ou 24,4.</t>
  </si>
  <si>
    <t>CYRE4 está em clara tendência de baixa pelas médias de 21 e 200 dias e segue em movimento de baixa. Abaixo dos 19,27 pode buscar suportes 18,53 ou 17,79. Teria sinal de repique altista fechando acima dos 21,65 mirando resistências em 23,12 ou 25,5.</t>
  </si>
  <si>
    <t>DASA3 está em clara tendência de baixa pelas médias de 21 e 200 dias e segue em movimento de baixa. Abaixo dos 2 pode buscar suportes 1,62 ou 1,25. Teria sinal de repique altista fechando acima dos 2,32 mirando resistências em 3,2 ou 3,94. O IFR sobrevendido alerta para recuperações se superar 2,32</t>
  </si>
  <si>
    <t>DESK3 está em tendência de alta pelas médias de 21 e 200 dias e vai mantendo sinal de força altista. Acima dos 18,88 pode buscar projeções nos 19,19 ou 20,04. Teria sinal de realização na perda dos 18,67 mirando os 17,81 ou 17,38.</t>
  </si>
  <si>
    <t>DXCO3 está em tendência de baixa pelas médias de 21 e 200 dias, mas começa a dar sinais de repiques de alta. Acima dos 4,95 teria sinal de repique altista mirando resistências nos 5,39 ou 5,78. Já uma perda dos 4,75 traria de volta o sinal de baixa projetando de 4,55 a 4,35.</t>
  </si>
  <si>
    <t>PNVL3 está em tendência de baixa pelas médias de 21 e 200 dias, mas começa a dar sinais de repiques de alta. Acima dos 11,32 teria sinal de repique altista mirando resistências nos 12,9 ou 14,12. Já uma perda dos 10,92 traria de volta o sinal de baixa projetando de 10,3 a 9,69.</t>
  </si>
  <si>
    <t>DIRR3 está em clara tendência de baixa pelas médias de 21 e 200 dias e segue em movimento de baixa. Abaixo dos 10,18 pode buscar suportes 9,5 ou 8,83. Teria sinal de repique altista fechando acima dos 10,67 mirando resistências em 12,36 ou 13,7. O IFR sobrevendido alerta para recuperações se superar 10,67</t>
  </si>
  <si>
    <t>ECOR3 está em clara tendência de baixa pelas médias de 21 e 200 dias e segue em movimento de baixa. Abaixo dos 5,84 pode buscar suportes 5,34 ou 4,85. Teria sinal de repique altista fechando acima dos 6,02 mirando resistências em 7,44 ou 8,42. O IFR sobrevendido alerta para recuperações se superar 6,02</t>
  </si>
  <si>
    <t>LILY34 está em tendência de alta pelas médias de 21 e 200 dias e vai mantendo sinal de força altista. Acima dos 220,17 pode buscar projeções nos 240,25 ou 272,75. Teria sinal de realização na perda dos 207,11 mirando os 187,67 ou 177,62. O padrão de volume favorece a alta.</t>
  </si>
  <si>
    <t>EMBJ3 está em tendência de alta pelas médias de 21 e 200 dias e vai mantendo sinal de força altista. Acima dos 101,37 pode buscar projeções nos 113,37 ou 132,79. Teria sinal de realização na perda dos 99,65 mirando os 81,95 ou 75,94. O IFR sobrecomprado alerta realizações se perder 99,65.</t>
  </si>
  <si>
    <t>ENGI11 está em clara tendência de baixa pelas médias de 21 e 200 dias e segue em movimento de baixa. Abaixo dos 42,38 pode buscar suportes 39,71 ou 37,05. Teria sinal de repique altista fechando acima dos 44,11 mirando resistências em 50,99 ou 56,31. O IFR sobrevendido alerta para recuperações se superar 44,11</t>
  </si>
  <si>
    <t>ENEV3 está em tendência de alta no longo prazo, teve uma correção no curto prazo, mas pode estar retomando sinal de altas. Acima dos 24,91 pode buscar 27,67 ou 30,15. Abaixo dos 23,65 retomaria sinal de realização mirando suportes em 22,4 ou 21,16.</t>
  </si>
  <si>
    <t>EGIE3 está em clara tendência de baixa pelas médias de 21 e 200 dias e segue em movimento de baixa. Abaixo dos 27,68 pode buscar suportes 26,71 ou 25,74. Teria sinal de repique altista fechando acima dos 28,45 mirando resistências em 30,81 ou 32,74. O IFR sobrevendido alerta para recuperações se superar 28,45</t>
  </si>
  <si>
    <t>EQTL3 está em tendência de baixa pelas médias de 21 e 200 dias, mas começa a dar sinais de repiques de alta. Acima dos 34,83 teria sinal de repique altista mirando resistências nos 40,05 ou 44,02. Já uma perda dos 33,61 traria de volta o sinal de baixa projetando de 31,62 a 29,63. O IFR sobrevendido alerta para recuperações se superar 34,83</t>
  </si>
  <si>
    <t>EVEN3 está em clara tendência de baixa pelas médias de 21 e 200 dias e segue em movimento de baixa. Abaixo dos 4,2 pode buscar suportes 3,89 ou 3,58. Teria sinal de repique altista fechando acima dos 4,38 mirando resistências em 5,19 ou 5,8.</t>
  </si>
  <si>
    <t>EZTC3 está em clara tendência de baixa pelas médias de 21 e 200 dias e segue em movimento de baixa. Abaixo dos 10,07 pode buscar suportes 9,51 ou 8,95. Teria sinal de repique altista fechando acima dos 10,82 mirando resistências em 11,87 ou 12,98.</t>
  </si>
  <si>
    <t>FESA4 está em clara tendência de baixa pelas médias de 21 e 200 dias e segue em movimento de baixa. Abaixo dos 4,75 pode buscar suportes 4,29 ou 3,84. Teria sinal de repique altista fechando acima dos 5 mirando resistências em 6,21 ou 7,11. O IFR sobrevendido alerta para recuperações se superar 5</t>
  </si>
  <si>
    <t>FLRY3 está em tendência de alta pelas médias de 21 e 200 dias, mas começa a dar sinal de possível realização. Abaixo dos 17,99 poderia realizar na direção dos suportes 15,9 ou 14,84. Caso supere os 18,37 retomaria sinal de alta com projeções nos 19,3 ou 21,4.</t>
  </si>
  <si>
    <t>FRAS3 está em tendência de baixa pela média de 200 dias, a parece ter completado movimento de repique de alta de curto prazo e pode estar retomando o movimento baixista. Abaixo dos 21,85 pode seguir em queda na direção dos suportes 19,37 ou 18,42. Teria sinal de repique altista fechando acima dos 22,43 mirando resistências em 24,32 ou 27,38.</t>
  </si>
  <si>
    <t>FCXO34 está em tendência de alta pelas médias de 21 e 200 dias, mas começa a dar sinal de possível realização. Abaixo dos 114,23 poderia realizar na direção dos suportes 99,69 ou 93,01. Caso supere os 117,66 retomaria sinal de alta com projeções nos 121,3 ou 134,65.</t>
  </si>
  <si>
    <t>GGBR4 apesar de estar em tendência de alta no longo prazo pela média de 200 dias, no curto prazo está em realização. Abaixo dos 23,42 pode seguir em baixa no curto prazo mirando suportes em 22,48 ou 21,55. Teria sinal de retomada altista fechando acima dos 25,02 mirando resistências em 26,44 ou 28,3.</t>
  </si>
  <si>
    <t>GOAU4 apesar de estar em tendência de alta no longo prazo pela média de 200 dias, no curto prazo está em realização. Abaixo dos 10,84 pode seguir em baixa no curto prazo mirando suportes em 10,18 ou 9,75. Teria sinal de retomada altista fechando acima dos 11,2 mirando resistências em 11,56 ou 12,41.</t>
  </si>
  <si>
    <t>GGPS3 está em clara tendência de baixa pelas médias de 21 e 200 dias e segue em movimento de baixa. Abaixo dos 11,26 pode buscar suportes 10,86 ou 10,46. Teria sinal de repique altista fechando acima dos 11,66 mirando resistências em 12,14 ou 12,93.</t>
  </si>
  <si>
    <t>GRND3 está em clara tendência de baixa pelas médias de 21 e 200 dias e segue em movimento de baixa. Abaixo dos 3,4 pode buscar suportes 3,26 ou 3,12. Teria sinal de repique altista fechando acima dos 3,64 mirando resistências em 3,84 ou 4,11.</t>
  </si>
  <si>
    <t>GMAT3 está em tendência de baixa pela média de 200 dias, a parece ter completado movimento de repique de alta de curto prazo e pode estar retomando o movimento baixista. Abaixo dos 3,85 pode seguir em queda na direção dos suportes 3,58 ou 3,41. Teria sinal de repique altista fechando acima dos 4,12 mirando resistências em 4,45 ou 4,99.</t>
  </si>
  <si>
    <t>SBFG3 está em clara tendência de baixa pelas médias de 21 e 200 dias e segue em movimento de baixa. Abaixo dos 8,29 pode buscar suportes 7,76 ou 7,24. Teria sinal de repique altista fechando acima dos 8,61 mirando resistências em 9,98 ou 11,02. O IFR sobrevendido alerta para recuperações se superar 8,61</t>
  </si>
  <si>
    <t>HBSA3 apesar de estar em tendência de baixa no longo prazo pela média de 200 dias, no curto prazo está com sinal de recuperação favorecendo repiques de alta. Acima dos 3,32 pode seguir repique altista na direção resistências nos 3,49 ou 3,77. Caso perca os 3,23 teria sinal de baixa projetando de 3,03 a 2,88.</t>
  </si>
  <si>
    <t>HYPE3 está em clara tendência de baixa pelas médias de 21 e 200 dias e segue em movimento de baixa. Abaixo dos 19,9 pode buscar suportes 19,14 ou 18,39. Teria sinal de repique altista fechando acima dos 21 mirando resistências em 22,33 ou 23,83.</t>
  </si>
  <si>
    <t>IGTI11 está em clara tendência de baixa pelas médias de 21 e 200 dias e segue em movimento de baixa. Abaixo dos 23,16 pode buscar suportes 22,3 ou 21,44. Teria sinal de repique altista fechando acima dos 23,57 mirando resistências em 25,93 ou 27,64.</t>
  </si>
  <si>
    <t>ITLC34 está em tendência de alta pelas médias de 21 e 200 dias, mas começa a dar sinal de possível realização. Abaixo dos 82,73 poderia realizar na direção dos suportes 69,89 ou 62,71. Caso supere os 86,36 retomaria sinal de alta com projeções nos 93,11 ou 107,45.</t>
  </si>
  <si>
    <t>INTB3 está em tendência de alta pelas médias de 21 e 200 dias e vai mantendo sinal de força altista. Acima dos 14,36 pode buscar projeções nos 15,24 ou 16,77. Teria sinal de realização na perda dos 14,08 mirando os 12,76 ou 11,99.</t>
  </si>
  <si>
    <t>INBR32 está em clara tendência de baixa pelas médias de 21 e 200 dias e segue em movimento de baixa. Abaixo dos 25,93 pode buscar suportes 24,7 ou 23,48. Teria sinal de repique altista fechando acima dos 27,7 mirando resistências em 29,89 ou 32,33.</t>
  </si>
  <si>
    <t>MYPK3 está em clara tendência de baixa pelas médias de 21 e 200 dias e segue em movimento de baixa. Abaixo dos 8,77 pode buscar suportes 8,46 ou 8,15. Teria sinal de repique altista fechando acima dos 9,12 mirando resistências em 9,76 ou 10,37.</t>
  </si>
  <si>
    <t>RANI3 está em tendência de baixa pelas médias de 21 e 200 dias, mas começa a dar sinais de repiques de alta. Acima dos 7,8 teria sinal de repique altista mirando resistências nos 8,6 ou 9,23. Já uma perda dos 7,57 traria de volta o sinal de baixa projetando de 7,25 a 6,93.</t>
  </si>
  <si>
    <t>IRBR3 está em clara tendência de baixa pelas médias de 21 e 200 dias e segue em movimento de baixa. Abaixo dos 48,64 pode buscar suportes 45,98 ou 43,32. Teria sinal de repique altista fechando acima dos 50,86 mirando resistências em 57,24 ou 62,55.</t>
  </si>
  <si>
    <t>ISAE4 está em clara tendência de baixa pelas médias de 21 e 200 dias e segue em movimento de baixa. Abaixo dos 25,12 pode buscar suportes 23,97 ou 22,82. Teria sinal de repique altista fechando acima dos 25,85 mirando resistências em 28,84 ou 31,13.</t>
  </si>
  <si>
    <t>ITSA3 está em tendência de baixa pelas médias de 21 e 200 dias, mas começa a dar sinais de repiques de alta. Acima dos 12,78 teria sinal de repique altista mirando resistências nos 14,15 ou 15,23. Já uma perda dos 12,4 traria de volta o sinal de baixa projetando de 11,85 a 11,31. O IFR sobrevendido alerta para recuperações se superar 12,78</t>
  </si>
  <si>
    <t>ITSA4 está em clara tendência de baixa pelas médias de 21 e 200 dias e segue em movimento de baixa. Abaixo dos 12,17 pode buscar suportes 11,55 ou 10,94. Teria sinal de repique altista fechando acima dos 12,44 mirando resistências em 14,15 ou 15,37. O IFR sobrevendido alerta para recuperações se superar 12,44</t>
  </si>
  <si>
    <t>ITUB3 está em tendência de alta no longo prazo, teve uma correção no curto prazo, mas pode estar retomando sinal de altas. Acima dos 41,76 pode buscar 46,36 ou 49,69. Abaixo dos 40,96 retomaria sinal de realização mirando suportes em 39,29 ou 37,62. O IFR sobrevendido alerta para recuperações se superar 41,76</t>
  </si>
  <si>
    <t>ITUB4 está em clara tendência de baixa pelas médias de 21 e 200 dias e segue em movimento de baixa. Abaixo dos 37,87 pode buscar suportes 36,01 ou 34,16. Teria sinal de repique altista fechando acima dos 38,74 mirando resistências em 43,86 ou 47,56. O IFR sobrevendido alerta para recuperações se superar 38,74</t>
  </si>
  <si>
    <t>JALL3 apesar de estar em tendência de baixa no longo prazo pela média de 200 dias, no curto prazo está com sinal de recuperação favorecendo repiques de alta. Acima dos 2,15 pode seguir repique altista na direção resistências nos 2,31 ou 2,58. Caso perca os 1,97 teria sinal de baixa projetando de 1,88 a 1,79. O padrão de volume favorece a alta.</t>
  </si>
  <si>
    <t>JBSS32 apesar de estar em tendência de baixa no longo prazo pela média de 200 dias, no curto prazo está com sinal de recuperação favorecendo repiques de alta. Acima dos 73,01 pode seguir repique altista na direção resistências nos 81,29 ou 94,7. Caso perca os 69,4 teria sinal de baixa projetando de 59,6 a 55,45. O padrão de volume favorece a alta.</t>
  </si>
  <si>
    <t>JHSF3 apesar de estar em tendência de alta no longo prazo pela média de 200 dias, no curto prazo está em realização. Abaixo dos 9,96 pode seguir em baixa no curto prazo mirando suportes em 9,52 ou 9,08. Teria sinal de retomada altista fechando acima dos 10,37 mirando resistências em 11,37 ou 12,24.</t>
  </si>
  <si>
    <t>JPMC34 está em tendência de alta pelas médias de 21 e 200 dias e vai mantendo sinal de força altista. Acima dos 190,96 pode buscar projeções nos 202,8 ou 221,97. Teria sinal de realização na perda dos 186,84 mirando os 171,79 ou 165,86.</t>
  </si>
  <si>
    <t>JSLG3 está em clara tendência de baixa pelas médias de 21 e 200 dias e segue em movimento de baixa. Abaixo dos 4,68 pode buscar suportes 4,29 ou 3,9. Teria sinal de repique altista fechando acima dos 5,13 mirando resistências em 5,94 ou 6,71.</t>
  </si>
  <si>
    <t>KEPL3 está em clara tendência de baixa pelas médias de 21 e 200 dias e segue em movimento de baixa. Abaixo dos 5,57 pode buscar suportes 5,27 ou 4,97. Teria sinal de repique altista fechando acima dos 5,9 mirando resistências em 6,54 ou 7,13. O IFR sobrevendido alerta para recuperações se superar 5,9</t>
  </si>
  <si>
    <t>KLBN3 está em tendência de baixa pelas médias de 21 e 200 dias, mas começa a dar sinais de repiques de alta. Acima dos 3,6 teria sinal de repique altista mirando resistências nos 3,76 ou 3,95. Já uma perda dos 3,45 traria de volta o sinal de baixa projetando de 3,35 a 3,25.</t>
  </si>
  <si>
    <t>KLBN4 está em tendência de baixa pelas médias de 21 e 200 dias, mas começa a dar sinais de repiques de alta. Acima dos 3,51 teria sinal de repique altista mirando resistências nos 3,73 ou 3,9. Já uma perda dos 3,44 traria de volta o sinal de baixa projetando de 3,35 a 3,26.</t>
  </si>
  <si>
    <t>KLBN11 está em tendência de baixa pelas médias de 21 e 200 dias, mas começa a dar sinais de repiques de alta. Acima dos 17,62 teria sinal de repique altista mirando resistências nos 18,73 ou 19,64. Já uma perda dos 17,25 traria de volta o sinal de baixa projetando de 16,79 a 16,33.</t>
  </si>
  <si>
    <t>LAVV3 está em clara tendência de baixa pelas médias de 21 e 200 dias e segue em movimento de baixa. Abaixo dos 9,1 pode buscar suportes 8,58 ou 8,06. Teria sinal de repique altista fechando acima dos 9,6 mirando resistências em 10,78 ou 11,81.</t>
  </si>
  <si>
    <t>LIGT3 está em tendência de baixa pela média de 200 dias, a parece ter completado movimento de repique de alta de curto prazo e pode estar retomando o movimento baixista. Abaixo dos 2,94 pode seguir em queda na direção dos suportes 2,78 ou 2,63. Teria sinal de repique altista fechando acima dos 3,25 mirando resistências em 3,43 ou 3,73.</t>
  </si>
  <si>
    <t>RENT3 está em clara tendência de baixa pelas médias de 21 e 200 dias e segue em movimento de baixa. Abaixo dos 32,47 pode buscar suportes 30,08 ou 27,69. Teria sinal de repique altista fechando acima dos 33,68 mirando resistências em 40,19 ou 44,96. O IFR sobrevendido alerta para recuperações se superar 33,68</t>
  </si>
  <si>
    <t>RENT4 está em clara tendência de baixa pelas médias de 21 e 200 dias e segue em movimento de baixa. Abaixo dos 31,8 pode buscar suportes 29,57 ou 27,35. Teria sinal de repique altista fechando acima dos 32,62 mirando resistências em 39 ou 43,44. O IFR sobrevendido alerta para recuperações se superar 32,62</t>
  </si>
  <si>
    <t>LOGG3 está em clara tendência de baixa pelas médias de 21 e 200 dias e segue em movimento de baixa. Abaixo dos 22,68 pode buscar suportes 21,43 ou 20,18. Teria sinal de repique altista fechando acima dos 23,94 mirando resistências em 26,71 ou 29,2. O IFR sobrevendido alerta para recuperações se superar 23,94</t>
  </si>
  <si>
    <t>LREN3 está em clara tendência de baixa pelas médias de 21 e 200 dias e segue em movimento de baixa. Abaixo dos 10,64 pode buscar suportes 9,52 ou 8,41. Teria sinal de repique altista fechando acima dos 11,07 mirando resistências em 14,24 ou 16,46. O IFR sobrevendido alerta para recuperações se superar 11,07</t>
  </si>
  <si>
    <t>LWSA3 apesar de estar em tendência de baixa no longo prazo pela média de 200 dias, no curto prazo está com sinal de recuperação favorecendo repiques de alta. Acima dos 3,93 pode seguir repique altista na direção resistências nos 4,17 ou 4,56. Caso perca os 3,82 teria sinal de baixa projetando de 3,53 a 3,33.</t>
  </si>
  <si>
    <t>MDIA3 está em tendência de baixa pelas médias de 21 e 200 dias, mas começa a dar sinais de repiques de alta. Acima dos 17,35 teria sinal de repique altista mirando resistências nos 17,89 ou 18,6. Já uma perda dos 16,74 traria de volta o sinal de baixa projetando de 16,38 a 16,02.</t>
  </si>
  <si>
    <t>MGLU3 está em tendência de baixa pelas médias de 21 e 200 dias, mas começa a dar sinais de repiques de alta. Acima dos 4,3 teria sinal de repique altista mirando resistências nos 5,27 ou 6,2. Já uma perda dos 4,05 traria de volta o sinal de baixa projetando de 3,76 a 3,29.</t>
  </si>
  <si>
    <t>POMO3 está em tendência de baixa pelas médias de 21 e 200 dias, mas começa a dar sinais de repiques de alta. Acima dos 3,92 teria sinal de repique altista mirando resistências nos 5,01 ou 5,73. Já uma perda dos 3,83 traria de volta o sinal de baixa projetando de 3,46 a 3,1. O IFR sobrevendido alerta para recuperações se superar 3,92</t>
  </si>
  <si>
    <t>POMO4 está em clara tendência de baixa pelas médias de 21 e 200 dias e segue em movimento de baixa. Abaixo dos 4,05 pode buscar suportes 3,62 ou 3,2. Teria sinal de repique altista fechando acima dos 4,16 mirando resistências em 5,42 ou 6,26. O IFR sobrevendido alerta para recuperações se superar 4,16</t>
  </si>
  <si>
    <t>MBRF3 está em clara tendência de baixa pelas médias de 21 e 200 dias e segue em movimento de baixa. Abaixo dos 15,86 pode buscar suportes 14,49 ou 13,4. Teria sinal de repique altista fechando acima dos 16,6 mirando resistências em 18,01 ou 20,18.</t>
  </si>
  <si>
    <t>M2RV34 está em tendência de alta pelas médias de 21 e 200 dias, mas começa a dar sinal de possível realização. Abaixo dos 110,35 poderia realizar na direção dos suportes 83,75 ou 71,15. Caso supere os 116,66 retomaria sinal de alta com projeções nos 124,5 ou 149,68.</t>
  </si>
  <si>
    <t>CASH3 está em tendência de alta pelas médias de 21 e 200 dias, mas começa a dar sinal de possível realização. Abaixo dos 4,8 poderia realizar na direção dos suportes 4,03 ou 3,57. Caso supere os 5,08 retomaria sinal de alta com projeções nos 5,5 ou 6,4.</t>
  </si>
  <si>
    <t>MELK3 está em tendência de baixa pelas médias de 21 e 200 dias, mas começa a dar sinais de repiques de alta. Acima dos 2,81 teria sinal de repique altista mirando resistências nos 2,99 ou 3,18. Já uma perda dos 2,68 traria de volta o sinal de baixa projetando de 2,58 a 2,48.</t>
  </si>
  <si>
    <t>MELI34 está em tendência de baixa pelas médias de 21 e 200 dias, mas começa a dar sinais de repiques de alta. Acima dos 78,72 teria sinal de repique altista mirando resistências nos 83,78 ou 89,24. Já uma perda dos 74,93 traria de volta o sinal de baixa projetando de 72,19 a 69,46.</t>
  </si>
  <si>
    <t>BMEB4 apesar de estar em tendência de baixa no longo prazo pela média de 200 dias, no curto prazo está com sinal de recuperação favorecendo repiques de alta. Acima dos 63,17 pode seguir repique altista na direção resistências nos 69,31 ou 79,26. Caso perca os 56,57 teria sinal de baixa projetando de 53,22 a 50,14. O padrão de volume favorece a alta.</t>
  </si>
  <si>
    <t>M1TA34 está em clara tendência de baixa pelas médias de 21 e 200 dias e segue em movimento de baixa. Abaixo dos 101,33 pode buscar suportes 95,26 ou 88,03. Teria sinal de repique altista fechando acima dos 104,97 mirando resistências em 118,64 ou 133,08.</t>
  </si>
  <si>
    <t>LEVE3 está em tendência de alta pelas médias de 21 e 200 dias, mas começa a dar sinal de possível realização. Abaixo dos 32,31 poderia realizar na direção dos suportes 31,04 ou 29,97. Caso supere os 32,83 retomaria sinal de alta com projeções nos 34,48 ou 36,6.</t>
  </si>
  <si>
    <t>MUTC34 está em tendência de alta pelas médias de 21 e 200 dias, mas começa a dar sinal de possível realização. Abaixo dos 806,55 poderia realizar na direção dos suportes 631,16 ou 549,46. Caso supere os 847,91 retomaria sinal de alta com projeções nos 895,55 ou 1058,94.</t>
  </si>
  <si>
    <t>MSFT34 está em tendência de alta pelas médias de 21 e 200 dias e vai mantendo sinal de força altista. Acima dos 105,16 pode buscar projeções nos 109,08 ou 127,05. Teria sinal de realização na perda dos 103,49 mirando os 79,99 ou 71.</t>
  </si>
  <si>
    <t>MILS3 está em tendência de alta pelas médias de 21 e 200 dias, mas começa a dar sinal de possível realização. Abaixo dos 15,61 poderia realizar na direção dos suportes 15,28 ou 15,07. Caso supere os 15,73 retomaria sinal de alta com projeções nos 15,94 ou 16,34.</t>
  </si>
  <si>
    <t>BEEF3 está em clara tendência de baixa pelas médias de 21 e 200 dias e segue em movimento de baixa. Abaixo dos 3,3 pode buscar suportes 2,97 ou 2,73. Teria sinal de repique altista fechando acima dos 3,72 mirando resistências em 4,18 ou 4,93.</t>
  </si>
  <si>
    <t>MTRE3 está em clara tendência de baixa pelas médias de 21 e 200 dias e segue em movimento de baixa. Abaixo dos 2,78 pode buscar suportes 2,7 ou 2,63. Teria sinal de repique altista fechando acima dos 2,92 mirando resistências em 3,02 ou 3,16.</t>
  </si>
  <si>
    <t>MOTV3 está em clara tendência de baixa pelas médias de 21 e 200 dias e segue em movimento de baixa. Abaixo dos 13,52 pode buscar suportes 12,95 ou 12,39. Teria sinal de repique altista fechando acima dos 13,84 mirando resistências em 15,34 ou 16,46. O IFR sobrevendido alerta para recuperações se superar 13,84</t>
  </si>
  <si>
    <t>MDNE3 está em clara tendência de baixa pelas médias de 21 e 200 dias e segue em movimento de baixa. Abaixo dos 22,54 pode buscar suportes 21,36 ou 20,19. Teria sinal de repique altista fechando acima dos 23,41 mirando resistências em 26,33 ou 28,67. O IFR sobrevendido alerta para recuperações se superar 23,41</t>
  </si>
  <si>
    <t>MOVI3 está em clara tendência de baixa pelas médias de 21 e 200 dias e segue em movimento de baixa. Abaixo dos 6,56 pode buscar suportes 5,93 ou 5,31. Teria sinal de repique altista fechando acima dos 6,79 mirando resistências em 8,57 ou 9,81. O IFR sobrevendido alerta para recuperações se superar 6,79</t>
  </si>
  <si>
    <t>MRVE3 está em tendência de baixa pela média de 200 dias, a parece ter completado movimento de repique de alta de curto prazo e pode estar retomando o movimento baixista. Abaixo dos 4,74 pode seguir em queda na direção dos suportes 4,2 ou 3,96. Teria sinal de repique altista fechando acima dos 4,95 mirando resistências em 5,41 ou 6,16.</t>
  </si>
  <si>
    <t>MLAS3 está em tendência de alta pelas médias de 21 e 200 dias, mas começa a dar sinal de possível realização. Abaixo dos 1,71 poderia realizar na direção dos suportes 1,52 ou 1,38. Caso supere os 1,95 retomaria sinal de alta com projeções nos 2,21 ou 2,64.</t>
  </si>
  <si>
    <t>MULT3 está em clara tendência de baixa pelas médias de 21 e 200 dias e segue em movimento de baixa. Abaixo dos 26,33 pode buscar suportes 25,36 ou 24,39. Teria sinal de repique altista fechando acima dos 26,77 mirando resistências em 29,46 ou 31,39. O IFR sobrevendido alerta para recuperações se superar 26,77</t>
  </si>
  <si>
    <t>NATU3 está em clara tendência de baixa pelas médias de 21 e 200 dias e segue em movimento de baixa. Abaixo dos 7,43 pode buscar suportes 6,99 ou 6,55. Teria sinal de repique altista fechando acima dos 7,7 mirando resistências em 8,84 ou 9,71. O IFR sobrevendido alerta para recuperações se superar 7,7</t>
  </si>
  <si>
    <t>NFLX34 apesar de estar em tendência de baixa no longo prazo pela média de 200 dias, no curto prazo está com sinal de recuperação favorecendo repiques de alta. Acima dos 8,25 pode seguir repique altista na direção resistências nos 9,16 ou 10,64. Caso perca os 7,96 teria sinal de baixa projetando de 6,77 a 6,31.</t>
  </si>
  <si>
    <t>Newmont Corp</t>
  </si>
  <si>
    <t>N1EM34</t>
  </si>
  <si>
    <t>N1EM34 está em tendência de alta pelas médias de 21 e 200 dias, mas começa a dar sinal de possível realização. Abaixo dos 605,11 poderia realizar na direção dos suportes 456,27 ou 402,62. Caso supere os 629,87 retomaria sinal de alta com projeções nos 737,15 ou 910,75.</t>
  </si>
  <si>
    <t>ROXO34 está em tendência de baixa pela média de 200 dias, a parece ter completado movimento de repique de alta de curto prazo e pode estar retomando o movimento baixista. Abaixo dos 12,42 pode seguir em queda na direção dos suportes 11,46 ou 10,71. Teria sinal de repique altista fechando acima dos 12,96 mirando resistências em 13,88 ou 15,37.</t>
  </si>
  <si>
    <t>NVDC34 está em tendência de alta pelas médias de 21 e 200 dias, mas começa a dar sinal de possível realização. Abaixo dos 23,68 poderia realizar na direção dos suportes 20,26 ou 18,87. Caso supere os 24,03 retomaria sinal de alta com projeções nos 24,75 ou 27,52.</t>
  </si>
  <si>
    <t>OPCT3 apesar de estar em tendência de alta no longo prazo pela média de 200 dias, no curto prazo está em realização. Abaixo dos 9,44 pode seguir em baixa no curto prazo mirando suportes em 8,84 ou 8,25. Teria sinal de retomada altista fechando acima dos 9,89 mirando resistências em 11,35 ou 12,53. O IFR sobrevendido alerta para recuperações se superar 9,89</t>
  </si>
  <si>
    <t>ONCO3 apesar de estar em tendência de baixa no longo prazo pela média de 200 dias, no curto prazo está com sinal de recuperação favorecendo repiques de alta. Acima dos 1,17 pode seguir repique altista na direção resistências nos 1,56 ou 2,2. Caso perca os 0,93 teria sinal de baixa projetando de 0,53 a 0,33. O padrão de volume favorece a alta. O IFR sobrecomprado alerta realizações se perder 0,93.</t>
  </si>
  <si>
    <t>ORCL34 está em tendência de baixa pela média de 200 dias, a parece ter completado movimento de repique de alta de curto prazo e pode estar retomando o movimento baixista. Abaixo dos 123,72 pode seguir em queda na direção dos suportes 97,35 ou 84,95. Teria sinal de repique altista fechando acima dos 126,5 mirando resistências em 137,45 ou 162,23.</t>
  </si>
  <si>
    <t>OBTC3 apesar de estar em tendência de baixa no longo prazo pela média de 200 dias, no curto prazo está com sinal de recuperação favorecendo repiques de alta. Acima dos 6,82 pode seguir repique altista na direção resistências nos 7,28 ou 8,03. Caso perca os 6,46 teria sinal de baixa projetando de 6,07 a 5,83. O padrão de volume favorece a alta.</t>
  </si>
  <si>
    <t>ORVR3 está em tendência de baixa pelas médias de 21 e 200 dias, mas começa a dar sinais de repiques de alta. Acima dos 15,8 teria sinal de repique altista mirando resistências nos 18,38 ou 20,3. Já uma perda dos 15,26 traria de volta o sinal de baixa projetando de 14,29 a 13,33. O IFR sobrevendido alerta para recuperações se superar 15,8</t>
  </si>
  <si>
    <t>PCAR3 está em clara tendência de baixa pelas médias de 21 e 200 dias e segue em movimento de baixa. Abaixo dos 2,57 pode buscar suportes 2,41 ou 2,25. Teria sinal de repique altista fechando acima dos 2,76 mirando resistências em 3,08 ou 3,39.</t>
  </si>
  <si>
    <t>PGMN3 está em clara tendência de baixa pelas médias de 21 e 200 dias e segue em movimento de baixa. Abaixo dos 3,09 pode buscar suportes 2,9 ou 2,71. Teria sinal de repique altista fechando acima dos 3,38 mirando resistências em 3,69 ou 4,06.</t>
  </si>
  <si>
    <t>P2LT34 está em tendência de alta pelas médias de 21 e 200 dias, mas começa a dar sinal de possível realização. Abaixo dos 296,63 poderia realizar na direção dos suportes 201,6 ou 166,97. Caso supere os 313,66 retomaria sinal de alta com projeções nos 382,91 ou 494,97.</t>
  </si>
  <si>
    <t>PMAM3 está em tendência de baixa pelas médias de 21 e 200 dias, mas começa a dar sinais de repiques de alta. Acima dos 0,16 teria sinal de repique altista mirando resistências nos 0,35 ou 0,51. Já uma perda dos 0,09 traria de volta o sinal de baixa projetando de 0 a -0,07.</t>
  </si>
  <si>
    <t>PETR3 está em tendência de alta pelas médias de 21 e 200 dias e vai mantendo sinal de força altista. Acima dos 49,43 pode buscar projeções nos 51,74 ou 55,48. Teria sinal de realização na perda dos 47,2 mirando os 45,69 ou 44,53.</t>
  </si>
  <si>
    <t>PETR4 está em tendência de alta pelas médias de 21 e 200 dias e vai mantendo sinal de força altista. Acima dos 43,55 pode buscar projeções nos 45,23 ou 47,96. Teria sinal de realização na perda dos 42,42 mirando os 40,82 ou 39,97.</t>
  </si>
  <si>
    <t>RECV3 está em tendência de baixa pela média de 200 dias, a parece ter completado movimento de repique de alta de curto prazo e pode estar retomando o movimento baixista. Abaixo dos 10,15 pode seguir em queda na direção dos suportes 9,69 ou 9,38. Teria sinal de repique altista fechando acima dos 10,68 mirando resistências em 11,29 ou 12,28.</t>
  </si>
  <si>
    <t>PRIO3 está em tendência de alta pelas médias de 21 e 200 dias, mas começa a dar sinal de possível realização. Abaixo dos 60,97 poderia realizar na direção dos suportes 55,28 ou 53,12. Caso supere os 62,27 retomaria sinal de alta com projeções nos 66,58 ou 73,57.</t>
  </si>
  <si>
    <t>AUAU3 está em tendência de baixa pelas médias de 21 e 200 dias, mas começa a dar sinais de repiques de alta. Acima dos 3,19 teria sinal de repique altista mirando resistências nos 3,78 ou 4,23. Já uma perda dos 3,05 traria de volta o sinal de baixa projetando de 2,82 a 2,59.</t>
  </si>
  <si>
    <t>PINE4 está em tendência de baixa pelas médias de 21 e 200 dias, mas começa a dar sinais de repiques de alta. Acima dos 10,3 teria sinal de repique altista mirando resistências nos 13,92 ou 16,47. Já uma perda dos 9,78 traria de volta o sinal de baixa projetando de 8,5 a 7,22. O IFR sobrevendido alerta para recuperações se superar 10,3</t>
  </si>
  <si>
    <t>PLPL3 está em clara tendência de baixa pelas médias de 21 e 200 dias e segue em movimento de baixa. Abaixo dos 6,42 pode buscar suportes 5,94 ou 5,46. Teria sinal de repique altista fechando acima dos 6,99 mirando resistências em 7,97 ou 8,92.</t>
  </si>
  <si>
    <t>PSSA3 está em tendência de baixa pelas médias de 21 e 200 dias, mas começa a dar sinais de repiques de alta. Acima dos 48,04 teria sinal de repique altista mirando resistências nos 55,55 ou 61,51. Já uma perda dos 47,25 traria de volta o sinal de baixa projetando de 45,9 a 42,91. O IFR sobrevendido alerta para recuperações se superar 48,04</t>
  </si>
  <si>
    <t>POSI3 está em clara tendência de baixa pelas médias de 21 e 200 dias e segue em movimento de baixa. Abaixo dos 3,25 pode buscar suportes 3,08 ou 2,92. Teria sinal de repique altista fechando acima dos 3,37 mirando resistências em 3,77 ou 4,09.</t>
  </si>
  <si>
    <t>PRNR3 está em clara tendência de baixa pelas médias de 21 e 200 dias e segue em movimento de baixa. Abaixo dos 15,95 pode buscar suportes 14,71 ou 13,47. Teria sinal de repique altista fechando acima dos 16,73 mirando resistências em 19,96 ou 22,43. O IFR sobrevendido alerta para recuperações se superar 16,73</t>
  </si>
  <si>
    <t>Qualcomm Inc</t>
  </si>
  <si>
    <t>QCOM34</t>
  </si>
  <si>
    <t>QCOM34 está em tendência de baixa pela média de 200 dias, a parece ter completado movimento de repique de alta de curto prazo e pode estar retomando o movimento baixista. Abaixo dos 68,08 pode seguir em queda na direção dos suportes 60,4 ou 55,78. Teria sinal de repique altista fechando acima dos 69,95 mirando resistências em 75,35 ou 84,58.</t>
  </si>
  <si>
    <t>QUAL3 está em tendência de baixa pela média de 200 dias, a parece ter completado movimento de repique de alta de curto prazo e pode estar retomando o movimento baixista. Abaixo dos 1,65 pode seguir em queda na direção dos suportes 1,37 ou 1,25. Teria sinal de repique altista fechando acima dos 1,73 mirando resistências em 1,95 ou 2,31.</t>
  </si>
  <si>
    <t>LJQQ3 está em tendência de baixa pelas médias de 21 e 200 dias, mas começa a dar sinais de repiques de alta. Acima dos 1,03 teria sinal de repique altista mirando resistências nos 1,34 ou 1,58. Já uma perda dos 0,94 traria de volta o sinal de baixa projetando de 0,81 a 0,69. O IFR sobrevendido alerta para recuperações se superar 1,03</t>
  </si>
  <si>
    <t>RADL3 está em clara tendência de baixa pelas médias de 21 e 200 dias e segue em movimento de baixa. Abaixo dos 16,93 pode buscar suportes 15,72 ou 14,51. Teria sinal de repique altista fechando acima dos 17,28 mirando resistências em 20,84 ou 23,25.</t>
  </si>
  <si>
    <t>RAIZ4 está em clara tendência de baixa pelas médias de 21 e 200 dias e segue em movimento de baixa. Abaixo dos 0,22 pode buscar suportes 0,19 ou 0,16. Teria sinal de repique altista fechando acima dos 0,24 mirando resistências em 0,31 ou 0,36. O IFR sobrevendido alerta para recuperações se superar 0,24</t>
  </si>
  <si>
    <t>RAPT4 está em clara tendência de baixa pelas médias de 21 e 200 dias e segue em movimento de baixa. Abaixo dos 4,4 pode buscar suportes 4,14 ou 3,88. Teria sinal de repique altista fechando acima dos 4,67 mirando resistências em 5,24 ou 5,75.</t>
  </si>
  <si>
    <t>RCSL4 está em tendência de baixa pelas médias de 21 e 200 dias, mas começa a dar sinais de repiques de alta. Acima dos 0,61 teria sinal de repique altista mirando resistências nos 0,8 ou 1,01. Já uma perda dos 0,56 traria de volta o sinal de baixa projetando de 0,45 a 0,34.</t>
  </si>
  <si>
    <t>RDOR3 está em clara tendência de baixa pelas médias de 21 e 200 dias e segue em movimento de baixa. Abaixo dos 32,27 pode buscar suportes 31,29 ou 30,32. Teria sinal de repique altista fechando acima dos 33,75 mirando resistências em 35,42 ou 37,36.</t>
  </si>
  <si>
    <t>RIAA3 está em clara tendência de baixa pelas médias de 21 e 200 dias e segue em movimento de baixa. Abaixo dos 6,57 pode buscar suportes 6,05 ou 5,54. Teria sinal de repique altista fechando acima dos 6,79 mirando resistências em 8,23 ou 9,25. O IFR sobrevendido alerta para recuperações se superar 6,79</t>
  </si>
  <si>
    <t>RAIL3 está em clara tendência de baixa pelas médias de 21 e 200 dias e segue em movimento de baixa. Abaixo dos 12,89 pode buscar suportes 12,33 ou 11,77. Teria sinal de repique altista fechando acima dos 13,68 mirando resistências em 14,69 ou 15,8.</t>
  </si>
  <si>
    <t>SBSP3 está em clara tendência de baixa pelas médias de 21 e 200 dias e segue em movimento de baixa. Abaixo dos 23,39 pode buscar suportes 21,44 ou 19,5. Teria sinal de repique altista fechando acima dos 23,85 mirando resistências em 29,67 ou 33,55. O IFR sobrevendido alerta para recuperações se superar 23,85</t>
  </si>
  <si>
    <t>SAPR4 está em clara tendência de baixa pelas médias de 21 e 200 dias e segue em movimento de baixa. Abaixo dos 6,18 pode buscar suportes 5,84 ou 5,5. Teria sinal de repique altista fechando acima dos 6,39 mirando resistências em 7,27 ou 7,94. O IFR sobrevendido alerta para recuperações se superar 6,39</t>
  </si>
  <si>
    <t>SAPR11 está em clara tendência de baixa pelas médias de 21 e 200 dias e segue em movimento de baixa. Abaixo dos 31,13 pode buscar suportes 29,19 ou 27,25. Teria sinal de repique altista fechando acima dos 32,74 mirando resistências em 37,4 ou 41,27. O IFR sobrevendido alerta para recuperações se superar 32,74</t>
  </si>
  <si>
    <t>SANB3 está em tendência de baixa pela média de 200 dias, a parece ter completado movimento de repique de alta de curto prazo e pode estar retomando o movimento baixista. Abaixo dos 14,48 pode seguir em queda na direção dos suportes 12,36 ou 11,47. Teria sinal de repique altista fechando acima dos 14,86 mirando resistências em 15,24 ou 17,01.</t>
  </si>
  <si>
    <t>SANB4 está em tendência de baixa pela média de 200 dias, a parece ter completado movimento de repique de alta de curto prazo e pode estar retomando o movimento baixista. Abaixo dos 14,45 pode seguir em queda na direção dos suportes 12,85 ou 12,15. Teria sinal de repique altista fechando acima dos 15,11 mirando resistências em 16,5 ou 18,76.</t>
  </si>
  <si>
    <t>SANB11 está em tendência de baixa pela média de 200 dias, a parece ter completado movimento de repique de alta de curto prazo e pode estar retomando o movimento baixista. Abaixo dos 29,05 pode seguir em queda na direção dos suportes 25,18 ou 23,58. Teria sinal de repique altista fechando acima dos 29,69 mirando resistências em 30,33 ou 33,51.</t>
  </si>
  <si>
    <t>SMTO3 está em tendência de alta pelas médias de 21 e 200 dias e vai mantendo sinal de força altista. Acima dos 16,26 pode buscar projeções nos 17,81 ou 20,32. Teria sinal de realização na perda dos 15,4 mirando os 13,75 ou 12,97. O padrão de volume favorece a alta.</t>
  </si>
  <si>
    <t>SHUL4 está em tendência de baixa pelas médias de 21 e 200 dias, mas começa a dar sinais de repiques de alta. Acima dos 4,37 teria sinal de repique altista mirando resistências nos 4,63 ou 4,91. Já uma perda dos 4,29 traria de volta o sinal de baixa projetando de 4,17 a 4,02.</t>
  </si>
  <si>
    <t>SEER3 está em clara tendência de baixa pelas médias de 21 e 200 dias e segue em movimento de baixa. Abaixo dos 10,54 pode buscar suportes 9,89 ou 9,25. Teria sinal de repique altista fechando acima dos 11,32 mirando resistências em 12,62 ou 13,9.</t>
  </si>
  <si>
    <t>CSNA3 está em clara tendência de baixa pelas médias de 21 e 200 dias e segue em movimento de baixa. Abaixo dos 4,5 pode buscar suportes 4,19 ou 3,67. Teria sinal de repique altista fechando acima dos 4,7 mirando resistências em 5,87 ou 6,9.</t>
  </si>
  <si>
    <t>SLCE3 está em tendência de baixa pela média de 200 dias, a parece ter completado movimento de repique de alta de curto prazo e pode estar retomando o movimento baixista. Abaixo dos 13,74 pode seguir em queda na direção dos suportes 13 ou 12,65. Teria sinal de repique altista fechando acima dos 14,11 mirando resistências em 14,79 ou 15,9.</t>
  </si>
  <si>
    <t>SMFT3 está em clara tendência de baixa pelas médias de 21 e 200 dias e segue em movimento de baixa. Abaixo dos 16,51 pode buscar suportes 15,17 ou 13,84. Teria sinal de repique altista fechando acima dos 17,19 mirando resistências em 20,82 ou 23,48. O IFR sobrevendido alerta para recuperações se superar 17,19</t>
  </si>
  <si>
    <t>SPCX34 está em tendência de baixa pela média de 200 dias, a parece ter completado movimento de repique de alta de curto prazo e pode estar retomando o movimento baixista. Abaixo dos 48,44 pode seguir em queda na direção dos suportes 35,49 ou 30,43. Teria sinal de repique altista fechando acima dos 51,86 mirando resistências em 61,97 ou 78,34.</t>
  </si>
  <si>
    <t>STOC34 está em clara tendência de baixa pelas médias de 21 e 200 dias e segue em movimento de baixa. Abaixo dos 47,27 pode buscar suportes 43,81 ou 40,35. Teria sinal de repique altista fechando acima dos 48,53 mirando resistências em 58,46 ou 65,37. O IFR sobrevendido alerta para recuperações se superar 48,53</t>
  </si>
  <si>
    <t>M2ST34 está em clara tendência de baixa pelas médias de 21 e 200 dias e segue em movimento de baixa. Abaixo dos 6,9 pode buscar suportes 6,5 ou 6,13. Teria sinal de repique altista fechando acima dos 7,24 mirando resistências em 7,68 ou 8,4.</t>
  </si>
  <si>
    <t>SUZB3 está em tendência de baixa pelas médias de 21 e 200 dias, mas começa a dar sinais de repiques de alta. Acima dos 41,76 teria sinal de repique altista mirando resistências nos 43,71 ou 45,95. Já uma perda dos 40,08 traria de volta o sinal de baixa projetando de 38,95 a 37,83.</t>
  </si>
  <si>
    <t>TAEE3 está em clara tendência de baixa pelas médias de 21 e 200 dias e segue em movimento de baixa. Abaixo dos 12,12 pode buscar suportes 11,67 ou 11,23. Teria sinal de repique altista fechando acima dos 12,41 mirando resistências em 13,56 ou 14,44. O IFR sobrevendido alerta para recuperações se superar 12,41</t>
  </si>
  <si>
    <t>TAEE4 está em clara tendência de baixa pelas médias de 21 e 200 dias e segue em movimento de baixa. Abaixo dos 12,31 pode buscar suportes 11,84 ou 11,38. Teria sinal de repique altista fechando acima dos 12,66 mirando resistências em 13,81 ou 14,73. O IFR sobrevendido alerta para recuperações se superar 12,66</t>
  </si>
  <si>
    <t>TAEE11 está em clara tendência de baixa pelas médias de 21 e 200 dias e segue em movimento de baixa. Abaixo dos 36,69 pode buscar suportes 35,28 ou 33,88. Teria sinal de repique altista fechando acima dos 37,7 mirando resistências em 41,23 ou 44,03. O IFR sobrevendido alerta para recuperações se superar 37,7</t>
  </si>
  <si>
    <t>TSMC34 está em tendência de alta pelas médias de 21 e 200 dias, mas começa a dar sinal de possível realização. Abaixo dos 268 poderia realizar na direção dos suportes 239,99 ou 226,83. Caso supere os 282,56 retomaria sinal de alta com projeções nos 308,86 ou 351,43.</t>
  </si>
  <si>
    <t>TASA4 está em tendência de alta pelas médias de 21 e 200 dias, mas começa a dar sinal de possível realização. Abaixo dos 4,99 poderia realizar na direção dos suportes 4,5 ou 4,24. Caso supere os 5,32 retomaria sinal de alta com projeções nos 5,82 ou 6,64.</t>
  </si>
  <si>
    <t>TGMA3 está em tendência de alta pelas médias de 21 e 200 dias e vai mantendo sinal de força altista. Acima dos 34,46 pode buscar projeções nos 38,18 ou 44,21. Teria sinal de realização na perda dos 33,33 mirando os 28,43 ou 26,56. O padrão de volume favorece a alta. O IFR sobrecomprado alerta realizações se perder 33,33.</t>
  </si>
  <si>
    <t>VIVT3 está em clara tendência de baixa pelas médias de 21 e 200 dias e segue em movimento de baixa. Abaixo dos 29,11 pode buscar suportes 26,82 ou 24,54. Teria sinal de repique altista fechando acima dos 30,04 mirando resistências em 36,5 ou 41,06. O IFR sobrevendido alerta para recuperações se superar 30,04</t>
  </si>
  <si>
    <t>TEND3 está em tendência de alta pelas médias de 21 e 200 dias, mas começa a dar sinal de possível realização. Abaixo dos 32,23 poderia realizar na direção dos suportes 27,87 ou 25,76. Caso supere os 34,68 retomaria sinal de alta com projeções nos 38,88 ou 45,69.</t>
  </si>
  <si>
    <t>TSLA34 está em tendência de baixa pela média de 200 dias, a parece ter completado movimento de repique de alta de curto prazo e pode estar retomando o movimento baixista. Abaixo dos 53,97 pode seguir em queda na direção dos suportes 47,33 ou 43,13. Teria sinal de repique altista fechando acima dos 55,4 mirando resistências em 60,91 ou 69,3.</t>
  </si>
  <si>
    <t>TIMS3 está em clara tendência de baixa pelas médias de 21 e 200 dias e segue em movimento de baixa. Abaixo dos 17,85 pode buscar suportes 16,35 ou 14,85. Teria sinal de repique altista fechando acima dos 18,41 mirando resistências em 22,7 ou 25,69. O IFR sobrevendido alerta para recuperações se superar 18,41</t>
  </si>
  <si>
    <t>TOTS3 apesar de estar em tendência de baixa no longo prazo pela média de 200 dias, no curto prazo está com sinal de recuperação favorecendo repiques de alta. Acima dos 31,38 pode seguir repique altista na direção resistências nos 32,88 ou 36,66. Caso perca os 30,18 teria sinal de baixa projetando de 26,76 a 24,86.</t>
  </si>
  <si>
    <t>TFCO4 está em clara tendência de baixa pelas médias de 21 e 200 dias e segue em movimento de baixa. Abaixo dos 12,94 pode buscar suportes 12,24 ou 11,54. Teria sinal de repique altista fechando acima dos 13,24 mirando resistências em 15,2 ou 16,59. O IFR sobrevendido alerta para recuperações se superar 13,24</t>
  </si>
  <si>
    <t>TRIS3 está em tendência de baixa pela média de 200 dias, a parece ter completado movimento de repique de alta de curto prazo e pode estar retomando o movimento baixista. Abaixo dos 4,22 pode seguir em queda na direção dos suportes 3,98 ou 3,81. Teria sinal de repique altista fechando acima dos 4,5 mirando resistências em 4,82 ou 5,34.</t>
  </si>
  <si>
    <t>TUPY3 apesar de estar em tendência de alta no longo prazo pela média de 200 dias, no curto prazo está em realização. Abaixo dos 14,79 pode seguir em baixa no curto prazo mirando suportes em 13,53 ou 12,72. Teria sinal de retomada altista fechando acima dos 15,15 mirando resistências em 16,12 ou 17,72.</t>
  </si>
  <si>
    <t>UGPA3 está em tendência de alta pelas médias de 21 e 200 dias, mas começa a dar sinal de possível realização. Abaixo dos 33,01 poderia realizar na direção dos suportes 30,27 ou 29,02. Caso supere os 34,31 retomaria sinal de alta com projeções nos 36,8 ou 40,84.</t>
  </si>
  <si>
    <t>FIQE3 está em clara tendência de baixa pelas médias de 21 e 200 dias e segue em movimento de baixa. Abaixo dos 4,52 pode buscar suportes 4,17 ou 3,82. Teria sinal de repique altista fechando acima dos 4,81 mirando resistências em 5,64 ou 6,33. O IFR sobrevendido alerta para recuperações se superar 4,81</t>
  </si>
  <si>
    <t>UNIP6 está em clara tendência de baixa pelas médias de 21 e 200 dias e segue em movimento de baixa. Abaixo dos 56,84 pode buscar suportes 54,38 ou 51,92. Teria sinal de repique altista fechando acima dos 58,96 mirando resistências em 64,79 ou 69,7. O IFR sobrevendido alerta para recuperações se superar 58,96</t>
  </si>
  <si>
    <t>USIM3 está em clara tendência de baixa pelas médias de 21 e 200 dias e segue em movimento de baixa. Abaixo dos 5,49 pode buscar suportes 4,77 ou 4,05. Teria sinal de repique altista fechando acima dos 5,62 mirando resistências em 7,82 ou 9,25. O IFR sobrevendido alerta para recuperações se superar 5,62</t>
  </si>
  <si>
    <t>USIM5 está em clara tendência de baixa pelas médias de 21 e 200 dias e segue em movimento de baixa. Abaixo dos 6,19 pode buscar suportes 5,38 ou 4,57. Teria sinal de repique altista fechando acima dos 6,44 mirando resistências em 8,8 ou 10,41. O IFR sobrevendido alerta para recuperações se superar 6,44</t>
  </si>
  <si>
    <t>VALE3 está em tendência de baixa pelas médias de 21 e 200 dias, mas começa a dar sinais de repiques de alta. Acima dos 72,71 teria sinal de repique altista mirando resistências nos 74,96 ou 78,26. Já uma perda dos 69,61 traria de volta o sinal de baixa projetando de 67,95 a 66,3.</t>
  </si>
  <si>
    <t>VLID3 está em clara tendência de baixa pelas médias de 21 e 200 dias e segue em movimento de baixa. Abaixo dos 16,06 pode buscar suportes 15,23 ou 14,4. Teria sinal de repique altista fechando acima dos 17,22 mirando resistências em 18,74 ou 20,39.</t>
  </si>
  <si>
    <t>VAMO3 está em clara tendência de baixa pelas médias de 21 e 200 dias e segue em movimento de baixa. Abaixo dos 2,68 pode buscar suportes 2,44 ou 2,2. Teria sinal de repique altista fechando acima dos 2,83 mirando resistências em 3,45 ou 3,92. O IFR sobrevendido alerta para recuperações se superar 2,83</t>
  </si>
  <si>
    <t>VBBR3 está em tendência de alta no longo prazo, teve uma correção no curto prazo, mas pode estar retomando sinal de altas. Acima dos 34,99 pode buscar 36,63 ou 39,04. Abaixo dos 32,73 retomaria sinal de realização mirando suportes em 31,52 ou 30,31.</t>
  </si>
  <si>
    <t>VISA34 está em tendência de alta pelas médias de 21 e 200 dias e vai mantendo sinal de força altista. Acima dos 96,49 pode buscar projeções nos 101,45 ou 109,48. Teria sinal de realização na perda dos 93,06 mirando os 88,46 ou 85,97.</t>
  </si>
  <si>
    <t>VTRU3 está em tendência de baixa pela média de 200 dias, a parece ter completado movimento de repique de alta de curto prazo e pode estar retomando o movimento baixista. Abaixo dos 12,64 pode seguir em queda na direção dos suportes 11,75 ou 11,23. Teria sinal de repique altista fechando acima dos 13,41 mirando resistências em 14,43 ou 16,09.</t>
  </si>
  <si>
    <t>VIVA3 está em clara tendência de baixa pelas médias de 21 e 200 dias e segue em movimento de baixa. Abaixo dos 20,2 pode buscar suportes 19,22 ou 18,24. Teria sinal de repique altista fechando acima dos 21 mirando resistências em 23,37 ou 25,32.</t>
  </si>
  <si>
    <t>VULC3 está em clara tendência de baixa pelas médias de 21 e 200 dias e segue em movimento de baixa. Abaixo dos 13,16 pode buscar suportes 12,73 ou 12,3. Teria sinal de repique altista fechando acima dos 13,75 mirando resistências em 14,55 ou 15,4.</t>
  </si>
  <si>
    <t>WEGE3 está em tendência de alta pelas médias de 21 e 200 dias e vai mantendo sinal de força altista. Acima dos 48,52 pode buscar projeções nos 49,96 ou 54,59. Teria sinal de realização na perda dos 47,6 mirando os 42,46 ou 40,14.</t>
  </si>
  <si>
    <t>W1DC34 está em tendência de alta pelas médias de 21 e 200 dias, mas começa a dar sinal de possível realização. Abaixo dos 2550,35 poderia realizar na direção dos suportes 2098,53 ou 1843,9. Caso supere os 2700 retomaria sinal de alta com projeções nos 2922,55 ou 3431,79.</t>
  </si>
  <si>
    <t>WIZC3 está em clara tendência de baixa pelas médias de 21 e 200 dias e segue em movimento de baixa. Abaixo dos 7,37 pode buscar suportes 7,02 ou 6,67. Teria sinal de repique altista fechando acima dos 7,59 mirando resistências em 8,49 ou 9,18. O IFR sobrevendido alerta para recuperações se superar 7,59</t>
  </si>
  <si>
    <t>YDUQ3 está em tendência de baixa pelas médias de 21 e 200 dias, mas começa a dar sinais de repiques de alta. Acima dos 7,5 teria sinal de repique altista mirando resistências nos 8,53 ou 9,46. Já uma perda dos 7,02 traria de volta o sinal de baixa projetando de 6,55 a 6,08.</t>
  </si>
  <si>
    <t>DOLA11 está em tendência de alta pelas médias de 21 e 200 dias e vai mantendo sinal de força altista. Acima dos 10,35 pode buscar projeções nos 10,57 ou 10,96. Teria sinal de realização na perda dos 10,28 mirando os 9,93 ou 9,73. O padrão de volume favorece a alta.</t>
  </si>
  <si>
    <t>SPBZ11 está em tendência de baixa pela média de 200 dias, a parece ter completado movimento de repique de alta de curto prazo e pode estar retomando o movimento baixista. Abaixo dos 121,98 pode seguir em queda na direção dos suportes 115,02 ou 112,32. Teria sinal de repique altista fechando acima dos 122,25 mirando resistências em 123,73 ou 129,11.</t>
  </si>
  <si>
    <t>AUVP11 está em clara tendência de baixa pelas médias de 21 e 200 dias e segue em movimento de baixa. Abaixo dos 114,3 pode buscar suportes 110,51 ou 106,73. Teria sinal de repique altista fechando acima dos 116,65 mirando resistências em 126,54 ou 134,1. O IFR sobrevendido alerta para recuperações se superar 116,65</t>
  </si>
  <si>
    <t>BOVB11 está em clara tendência de baixa pelas médias de 21 e 200 dias e segue em movimento de baixa. Abaixo dos 168,95 pode buscar suportes 163,99 ou 159,03. Teria sinal de repique altista fechando acima dos 172,66 mirando resistências em 184,99 ou 194,9. O IFR sobrevendido alerta para recuperações se superar 172,66</t>
  </si>
  <si>
    <t>COIN11 apesar de estar em tendência de baixa no longo prazo pela média de 200 dias, no curto prazo está com sinal de recuperação favorecendo repiques de alta. Acima dos 39,84 pode seguir repique altista na direção resistências nos 41,34 ou 43,78. Caso perca os 39,2 teria sinal de baixa projetando de 37,4 a 36,64. O padrão de volume favorece a alta. O IFR sobrecomprado alerta realizações se perder 39,2.</t>
  </si>
  <si>
    <t>SPYI11 está em tendência de alta pelas médias de 21 e 200 dias, mas começa a dar sinal de possível realização. Abaixo dos 110,7 poderia realizar na direção dos suportes 104,1 ou 101,49. Caso supere os 111,39 retomaria sinal de alta com projeções nos 112,53 ou 117,73.</t>
  </si>
  <si>
    <t>QQQI11 está em tendência de alta pelas médias de 21 e 200 dias, mas começa a dar sinal de possível realização. Abaixo dos 97,8 poderia realizar na direção dos suportes 89,34 ou 86,02. Caso supere os 98,81 retomaria sinal de alta com projeções nos 100,06 ou 106,68.</t>
  </si>
  <si>
    <t>BCPX39 está em tendência de alta pelas médias de 21 e 200 dias, mas começa a dar sinal de possível realização. Abaixo dos 43,85 poderia realizar na direção dos suportes 38 ou 35,34. Caso supere os 46,6 retomaria sinal de alta com projeções nos 51,91 ou 60,51.</t>
  </si>
  <si>
    <t>Global X Silver Miners</t>
  </si>
  <si>
    <t>BSIL39</t>
  </si>
  <si>
    <t>BSIL39 está em tendência de alta pelas médias de 21 e 200 dias, mas começa a dar sinal de possível realização. Abaixo dos 45,58 poderia realizar na direção dos suportes 36,51 ou 32,77. Caso supere os 46,7 retomaria sinal de alta com projeções nos 48,6 ou 56,07.</t>
  </si>
  <si>
    <t>BITH11 apesar de estar em tendência de baixa no longo prazo pela média de 200 dias, no curto prazo está com sinal de recuperação favorecendo repiques de alta. Acima dos 76,63 pode seguir repique altista na direção resistências nos 80,05 ou 85,6. Caso perca os 74,76 teria sinal de baixa projetando de 71,08 a 69,36.</t>
  </si>
  <si>
    <t>ETHE11 está em tendência de baixa pela média de 200 dias, a parece ter completado movimento de repique de alta de curto prazo e pode estar retomando o movimento baixista. Abaixo dos 28,41 pode seguir em queda na direção dos suportes 26,86 ou 26,16. Teria sinal de repique altista fechando acima dos 29,12 mirando resistências em 30,51 ou 32,77.</t>
  </si>
  <si>
    <t>HASH11 apesar de estar em tendência de baixa no longo prazo pela média de 200 dias, no curto prazo está com sinal de recuperação favorecendo repiques de alta. Acima dos 44,03 pode seguir repique altista na direção resistências nos 45,9 ou 48,93. Caso perca os 42,92 teria sinal de baixa projetando de 41 a 40,06. O padrão de volume favorece a alta.</t>
  </si>
  <si>
    <t>CHIP11 está em tendência de alta pelas médias de 21 e 200 dias, mas começa a dar sinal de possível realização. Abaixo dos 36,14 poderia realizar na direção dos suportes 31,71 ou 29,66. Caso supere os 37 retomaria sinal de alta com projeções nos 38,33 ou 42,42.</t>
  </si>
  <si>
    <t>WRLD11 está em tendência de alta pelas médias de 21 e 200 dias, mas começa a dar sinal de possível realização. Abaixo dos 150,53 poderia realizar na direção dos suportes 140,64 ou 136,5. Caso supere os 152,28 retomaria sinal de alta com projeções nos 154,02 ou 162,28.</t>
  </si>
  <si>
    <t>UTLL11 está em clara tendência de baixa pelas médias de 21 e 200 dias e segue em movimento de baixa. Abaixo dos 109,58 pode buscar suportes 104,54 ou 99,51. Teria sinal de repique altista fechando acima dos 112,29 mirando resistências em 125,86 ou 135,92. O IFR sobrevendido alerta para recuperações se superar 112,29</t>
  </si>
  <si>
    <t>VWRA11 está em tendência de alta pelas médias de 21 e 200 dias, mas começa a dar sinal de possível realização. Abaixo dos 115,39 poderia realizar na direção dos suportes 107,81 ou 104,68. Caso supere os 117,91 retomaria sinal de alta com projeções nos 124,15 ou 134,25.</t>
  </si>
  <si>
    <t>BOVA11 está em clara tendência de baixa pelas médias de 21 e 200 dias e segue em movimento de baixa. Abaixo dos 162,07 pode buscar suportes 157,22 ou 152,37. Teria sinal de repique altista fechando acima dos 165,62 mirando resistências em 177,75 ou 187,44. O IFR sobrevendido alerta para recuperações se superar 165,62</t>
  </si>
  <si>
    <t>Ishares Ibrx Indice Brasil</t>
  </si>
  <si>
    <t>BRAX11</t>
  </si>
  <si>
    <t>BRAX11 está em clara tendência de baixa pelas médias de 21 e 200 dias e segue em movimento de baixa. Abaixo dos 138,07 pode buscar suportes 133,45 ou 128,84. Teria sinal de repique altista fechando acima dos 141,11 mirando resistências em 153 ou 162,22. O IFR sobrevendido alerta para recuperações se superar 141,11</t>
  </si>
  <si>
    <t>iShares MSCI Japan Index</t>
  </si>
  <si>
    <t>BEWJ39</t>
  </si>
  <si>
    <t>BEWJ39 está em tendência de alta pelas médias de 21 e 200 dias, mas começa a dar sinal de possível realização. Abaixo dos 62,22 poderia realizar na direção dos suportes 57,09 ou 54,78. Caso supere os 63,81 retomaria sinal de alta com projeções nos 64,56 ou 69,17.</t>
  </si>
  <si>
    <t>BEWY39 está em tendência de alta pelas médias de 21 e 200 dias, mas começa a dar sinal de possível realização. Abaixo dos 110,86 poderia realizar na direção dos suportes 91,82 ou 82,02. Caso supere os 123,52 retomaria sinal de alta com projeções nos 143,11 ou 174,81.</t>
  </si>
  <si>
    <t>IVVB11 está em tendência de alta pelas médias de 21 e 200 dias, mas começa a dar sinal de possível realização. Abaixo dos 451,42 poderia realizar na direção dos suportes 421,34 ou 408,93. Caso supere os 453,89 retomaria sinal de alta com projeções nos 461,49 ou 486,3.</t>
  </si>
  <si>
    <t>BSLV39 está em tendência de baixa pela média de 200 dias, a parece ter completado movimento de repique de alta de curto prazo e pode estar retomando o movimento baixista. Abaixo dos 99,56 pode seguir em queda na direção dos suportes 86,35 ou 80,93. Teria sinal de repique altista fechando acima dos 103,88 mirando resistências em 114,71 ou 132,24.</t>
  </si>
  <si>
    <t>SMAL11 está em clara tendência de baixa pelas médias de 21 e 200 dias e segue em movimento de baixa. Abaixo dos 98,46 pode buscar suportes 94,83 ou 91,2. Teria sinal de repique altista fechando acima dos 100,7 mirando resistências em 110,2 ou 117,45. O IFR sobrevendido alerta para recuperações se superar 100,7</t>
  </si>
  <si>
    <t>BOVV11 está em clara tendência de baixa pelas médias de 21 e 200 dias e segue em movimento de baixa. Abaixo dos 170,12 pode buscar suportes 165,12 ou 160,13. Teria sinal de repique altista fechando acima dos 173,81 mirando resistências em 186,27 ou 196,25. O IFR sobrevendido alerta para recuperações se superar 173,81</t>
  </si>
  <si>
    <t>DIVO11 está em clara tendência de baixa pelas médias de 21 e 200 dias e segue em movimento de baixa. Abaixo dos 118,28 pode buscar suportes 114,21 ou 110,14. Teria sinal de repique altista fechando acima dos 120,68 mirando resistências em 131,44 ou 139,57. O IFR sobrevendido alerta para recuperações se superar 120,68</t>
  </si>
  <si>
    <t>FIND11 está em clara tendência de baixa pelas médias de 21 e 200 dias e segue em movimento de baixa. Abaixo dos 162,52 pode buscar suportes 155,37 ou 148,22. Teria sinal de repique altista fechando acima dos 165,1 mirando resistências em 185,65 ou 199,94. O IFR sobrevendido alerta para recuperações se superar 165,1</t>
  </si>
  <si>
    <t>It Now Imat</t>
  </si>
  <si>
    <t>MATB11</t>
  </si>
  <si>
    <t>MATB11 está em clara tendência de baixa pelas médias de 21 e 200 dias e segue em movimento de baixa. Abaixo dos 60 pode buscar suportes 58,68 ou 57,37. Teria sinal de repique altista fechando acima dos 61,05 mirando resistências em 64,24 ou 66,86.</t>
  </si>
  <si>
    <t>SPXR11 está em tendência de alta pelas médias de 21 e 200 dias, mas começa a dar sinal de possível realização. Abaixo dos 74,96 poderia realizar na direção dos suportes 71,16 ou 69,29. Caso supere os 77,2 retomaria sinal de alta com projeções nos 80,93 ou 86,97.</t>
  </si>
  <si>
    <t>SPXI11 está em tendência de alta pelas médias de 21 e 200 dias e vai mantendo sinal de força altista. Acima dos 55,27 pode buscar projeções nos 56,08 ou 59,09. Teria sinal de realização na perda dos 54,87 mirando os 51,2 ou 49,69.</t>
  </si>
  <si>
    <t>TECK11 está em tendência de alta pelas médias de 21 e 200 dias, mas começa a dar sinal de possível realização. Abaixo dos 123,02 poderia realizar na direção dos suportes 108,97 ou 103,14. Caso supere os 124,61 retomaria sinal de alta com projeções nos 127,83 ou 139,48.</t>
  </si>
  <si>
    <t>IBOB11 está em clara tendência de baixa pelas médias de 21 e 200 dias e segue em movimento de baixa. Abaixo dos 136,15 pode buscar suportes 132,34 ou 128,53. Teria sinal de repique altista fechando acima dos 138,85 mirando resistências em 148,47 ou 156,08. O IFR sobrevendido alerta para recuperações se superar 138,85</t>
  </si>
  <si>
    <t>QBTC11 apesar de estar em tendência de baixa no longo prazo pela média de 200 dias, no curto prazo está com sinal de recuperação favorecendo repiques de alta. Acima dos 20,6 pode seguir repique altista na direção resistências nos 21,49 ou 22,94. Caso perca os 19,93 teria sinal de baixa projetando de 19,15 a 18,7. O padrão de volume favorece a alta.</t>
  </si>
  <si>
    <t>Trd Spx Usd Ci</t>
  </si>
  <si>
    <t>SPXU11</t>
  </si>
  <si>
    <t>SPXU11 está em tendência de alta pelas médias de 21 e 200 dias, mas começa a dar sinal de possível realização. Abaixo dos 17,03 poderia realizar na direção dos suportes 15,94 ou 15,44. Caso supere os 17,55 retomaria sinal de alta com projeções nos 18,54 ou 20,15. O IFR sobrecomprado alerta realizações se perder 17,03.</t>
  </si>
  <si>
    <t>ACWI11 está em tendência de alta pelas médias de 21 e 200 dias, mas começa a dar sinal de possível realização. Abaixo dos 17,54 poderia realizar na direção dos suportes 16,43 ou 15,96. Caso supere os 17,94 retomaria sinal de alta com projeções nos 18,87 ou 20,38.</t>
  </si>
  <si>
    <t>NASD11 está em tendência de alta pelas médias de 21 e 200 dias, mas começa a dar sinal de possível realização. Abaixo dos 21,31 poderia realizar na direção dos suportes 19,4 ou 18,59. Caso supere os 21,5 retomaria sinal de alta com projeções nos 21,99 ou 23,59.</t>
  </si>
  <si>
    <t>GOLD11 está em tendência de baixa pela média de 200 dias, a parece ter completado movimento de repique de alta de curto prazo e pode estar retomando o movimento baixista. Abaixo dos 23,5 pode seguir em queda na direção dos suportes 21,19 ou 20,33. Teria sinal de repique altista fechando acima dos 23,97 mirando resistências em 25,68 ou 28,46.</t>
  </si>
  <si>
    <t>GOLX11 está em tendência de baixa pela média de 200 dias, a parece ter completado movimento de repique de alta de curto prazo e pode estar retomando o movimento baixista. Abaixo dos 51,48 pode seguir em queda na direção dos suportes 47 ou 45,25. Teria sinal de repique altista fechando acima dos 52,66 mirando resistências em 56,15 ou 61,81.</t>
  </si>
  <si>
    <t>Trend Us Tec</t>
  </si>
  <si>
    <t>UTEC11</t>
  </si>
  <si>
    <t>UTEC11 está em tendência de alta pelas médias de 21 e 200 dias, mas começa a dar sinal de possível realização. Abaixo dos 29,45 poderia realizar na direção dos suportes 26,08 ou 24,68. Caso supere os 30,12 retomaria sinal de alta com projeções nos 30,59 ou 33,37.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</si>
</sst>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R16" sqref="R16"/>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75</v>
      </c>
      <c r="X3" s="50">
        <f>X7-X10</f>
        <v>154</v>
      </c>
      <c r="Y3" s="51">
        <f>W3/(X3+W3)</f>
        <v>0.32751091703056767</v>
      </c>
      <c r="Z3" s="35" t="s">
        <v>11</v>
      </c>
    </row>
    <row r="4" spans="2:28" ht="15" customHeight="1" x14ac:dyDescent="0.25">
      <c r="B4" s="3"/>
      <c r="C4" s="26"/>
      <c r="D4" s="27"/>
      <c r="E4" s="27"/>
      <c r="F4" s="27"/>
      <c r="G4" s="27"/>
      <c r="H4" s="27"/>
      <c r="I4" s="27"/>
      <c r="J4" s="27"/>
      <c r="K4" s="27"/>
      <c r="L4" s="27"/>
      <c r="M4" s="27"/>
      <c r="N4" s="27"/>
      <c r="O4" s="28"/>
      <c r="P4" s="53"/>
      <c r="Q4" s="27"/>
      <c r="R4" s="29"/>
      <c r="S4" s="20"/>
      <c r="Y4" s="52">
        <f>U10</f>
        <v>0.77142857142857146</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102</v>
      </c>
      <c r="X7" s="33">
        <f>COUNTIF($Q$17:$Q$352,"Baixa")</f>
        <v>162</v>
      </c>
      <c r="Y7" s="33"/>
      <c r="Z7" s="33">
        <f>W7+X7</f>
        <v>264</v>
      </c>
    </row>
    <row r="8" spans="2:28" ht="15" customHeight="1" x14ac:dyDescent="0.25">
      <c r="B8" s="3"/>
      <c r="C8" s="26"/>
      <c r="D8" s="27"/>
      <c r="E8" s="27"/>
      <c r="F8" s="27"/>
      <c r="G8" s="27"/>
      <c r="H8" s="27"/>
      <c r="I8" s="27"/>
      <c r="J8" s="27"/>
      <c r="K8" s="27"/>
      <c r="L8" s="27"/>
      <c r="M8" s="27"/>
      <c r="N8" s="27"/>
      <c r="O8" s="28"/>
      <c r="P8" s="53"/>
      <c r="Q8" s="27"/>
      <c r="R8" s="29"/>
      <c r="S8" s="20"/>
      <c r="W8" s="34">
        <f>W7/Z7</f>
        <v>0.38636363636363635</v>
      </c>
      <c r="X8" s="34">
        <f>X7/Z7</f>
        <v>0.61363636363636365</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35</v>
      </c>
      <c r="V9" s="49" t="s">
        <v>14</v>
      </c>
      <c r="W9" s="45">
        <f>SUMIF(D17:D352,"=*34*",E17:E352)/U9</f>
        <v>5.8285714285714283</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0.77142857142857146</v>
      </c>
      <c r="V10" s="44" t="s">
        <v>9</v>
      </c>
      <c r="W10" s="47">
        <f>COUNTIFS(D17:D352,"=*34*",Q17:Q352,"Alta")</f>
        <v>27</v>
      </c>
      <c r="X10" s="48">
        <f>U9-W10</f>
        <v>8</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46253</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clara tendência de baixa pelas médias de 21 e 200 dias e segue em movimento de baixa. Abaixo dos 15,86 pode buscar suportes 14,49 ou 13,4. Teria sinal de repique altista fechando acima dos 16,6 mirando resistências em 18,01 ou 20,18.</v>
      </c>
    </row>
    <row r="17" spans="2:260" s="12" customFormat="1" ht="65.099999999999994" customHeight="1" x14ac:dyDescent="0.25">
      <c r="B17" s="3"/>
      <c r="C17" s="9" t="s">
        <v>24</v>
      </c>
      <c r="D17" s="16" t="s">
        <v>25</v>
      </c>
      <c r="E17" s="16">
        <v>2</v>
      </c>
      <c r="F17" s="15">
        <v>10.199999999999999</v>
      </c>
      <c r="G17" s="15">
        <v>7.77</v>
      </c>
      <c r="H17" s="15">
        <v>5.35</v>
      </c>
      <c r="I17" s="14"/>
      <c r="J17" s="15">
        <v>10.7</v>
      </c>
      <c r="K17" s="15">
        <v>15.54</v>
      </c>
      <c r="L17" s="15">
        <v>23.38</v>
      </c>
      <c r="M17" s="54"/>
      <c r="N17" s="15">
        <v>32.393127042000003</v>
      </c>
      <c r="O17" s="15">
        <v>33.023916273000005</v>
      </c>
      <c r="P17" s="15" t="s">
        <v>26</v>
      </c>
      <c r="Q17" s="16" t="s">
        <v>26</v>
      </c>
      <c r="R17" s="37" t="s">
        <v>527</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27</v>
      </c>
      <c r="D18" s="17" t="s">
        <v>28</v>
      </c>
      <c r="E18" s="17">
        <v>0</v>
      </c>
      <c r="F18" s="14">
        <v>22.26</v>
      </c>
      <c r="G18" s="14">
        <v>20.97</v>
      </c>
      <c r="H18" s="14">
        <v>19.690000000000001</v>
      </c>
      <c r="I18" s="14"/>
      <c r="J18" s="14">
        <v>22.67</v>
      </c>
      <c r="K18" s="14">
        <v>25.23</v>
      </c>
      <c r="L18" s="14">
        <v>29.38</v>
      </c>
      <c r="M18" s="54"/>
      <c r="N18" s="14">
        <v>21.898762666</v>
      </c>
      <c r="O18" s="31">
        <v>9.9777727726999998</v>
      </c>
      <c r="P18" s="31" t="s">
        <v>26</v>
      </c>
      <c r="Q18" s="17" t="s">
        <v>26</v>
      </c>
      <c r="R18" s="38" t="s">
        <v>528</v>
      </c>
      <c r="S18" s="10"/>
      <c r="T18" s="11"/>
      <c r="U18" s="11"/>
      <c r="V18" s="11"/>
      <c r="W18" s="36">
        <f>SUM(E17:E352)/X18</f>
        <v>3.1305970149253732</v>
      </c>
      <c r="X18" s="11">
        <f>COUNT(E17:E352)</f>
        <v>268</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467</v>
      </c>
      <c r="D19" s="16" t="s">
        <v>30</v>
      </c>
      <c r="E19" s="16">
        <v>4</v>
      </c>
      <c r="F19" s="15">
        <v>309</v>
      </c>
      <c r="G19" s="15">
        <v>240.88</v>
      </c>
      <c r="H19" s="15">
        <v>172.76</v>
      </c>
      <c r="I19" s="14"/>
      <c r="J19" s="15">
        <v>321.5</v>
      </c>
      <c r="K19" s="15">
        <v>457.73</v>
      </c>
      <c r="L19" s="15">
        <v>678.17</v>
      </c>
      <c r="M19" s="54"/>
      <c r="N19" s="15">
        <v>48.904944989000001</v>
      </c>
      <c r="O19" s="15">
        <v>26.250744004000001</v>
      </c>
      <c r="P19" s="15" t="s">
        <v>29</v>
      </c>
      <c r="Q19" s="16" t="s">
        <v>26</v>
      </c>
      <c r="R19" s="37" t="s">
        <v>529</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31</v>
      </c>
      <c r="D20" s="17" t="s">
        <v>32</v>
      </c>
      <c r="E20" s="17">
        <v>7</v>
      </c>
      <c r="F20" s="14">
        <v>23.49</v>
      </c>
      <c r="G20" s="14">
        <v>20.69</v>
      </c>
      <c r="H20" s="14">
        <v>17.89</v>
      </c>
      <c r="I20" s="14"/>
      <c r="J20" s="14">
        <v>26.05</v>
      </c>
      <c r="K20" s="14">
        <v>31.64</v>
      </c>
      <c r="L20" s="14">
        <v>40.700000000000003</v>
      </c>
      <c r="M20" s="54"/>
      <c r="N20" s="14">
        <v>66.099183464000006</v>
      </c>
      <c r="O20" s="31">
        <v>6.5275082972999998</v>
      </c>
      <c r="P20" s="31" t="s">
        <v>26</v>
      </c>
      <c r="Q20" s="17" t="s">
        <v>29</v>
      </c>
      <c r="R20" s="38" t="s">
        <v>530</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492</v>
      </c>
      <c r="D21" s="16" t="s">
        <v>493</v>
      </c>
      <c r="E21" s="16">
        <v>4</v>
      </c>
      <c r="F21" s="15">
        <v>5.0999999999999996</v>
      </c>
      <c r="G21" s="15">
        <v>4.33</v>
      </c>
      <c r="H21" s="15">
        <v>3.56</v>
      </c>
      <c r="I21" s="14"/>
      <c r="J21" s="15">
        <v>6.9</v>
      </c>
      <c r="K21" s="15">
        <v>8.43</v>
      </c>
      <c r="L21" s="15">
        <v>10.91</v>
      </c>
      <c r="M21" s="54"/>
      <c r="N21" s="15">
        <v>64.532703624000007</v>
      </c>
      <c r="O21" s="15">
        <v>1.6259733636</v>
      </c>
      <c r="P21" s="15" t="s">
        <v>26</v>
      </c>
      <c r="Q21" s="16" t="s">
        <v>29</v>
      </c>
      <c r="R21" s="37" t="s">
        <v>531</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33</v>
      </c>
      <c r="D22" s="17" t="s">
        <v>34</v>
      </c>
      <c r="E22" s="17">
        <v>0</v>
      </c>
      <c r="F22" s="14">
        <v>25.2</v>
      </c>
      <c r="G22" s="14">
        <v>22.85</v>
      </c>
      <c r="H22" s="14">
        <v>20.5</v>
      </c>
      <c r="I22" s="14"/>
      <c r="J22" s="14">
        <v>25.53</v>
      </c>
      <c r="K22" s="14">
        <v>30.22</v>
      </c>
      <c r="L22" s="14">
        <v>37.81</v>
      </c>
      <c r="M22" s="54"/>
      <c r="N22" s="14">
        <v>27.922858945000002</v>
      </c>
      <c r="O22" s="31">
        <v>101.00294159000001</v>
      </c>
      <c r="P22" s="31" t="s">
        <v>26</v>
      </c>
      <c r="Q22" s="17" t="s">
        <v>26</v>
      </c>
      <c r="R22" s="38" t="s">
        <v>532</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35</v>
      </c>
      <c r="D23" s="16" t="s">
        <v>36</v>
      </c>
      <c r="E23" s="16">
        <v>3</v>
      </c>
      <c r="F23" s="15">
        <v>12.18</v>
      </c>
      <c r="G23" s="15">
        <v>11.18</v>
      </c>
      <c r="H23" s="15">
        <v>10.18</v>
      </c>
      <c r="I23" s="14"/>
      <c r="J23" s="15">
        <v>14.03</v>
      </c>
      <c r="K23" s="15">
        <v>16.02</v>
      </c>
      <c r="L23" s="15">
        <v>19.25</v>
      </c>
      <c r="M23" s="54"/>
      <c r="N23" s="15">
        <v>44.111517290000002</v>
      </c>
      <c r="O23" s="15">
        <v>20.448932636000002</v>
      </c>
      <c r="P23" s="15" t="s">
        <v>26</v>
      </c>
      <c r="Q23" s="16" t="s">
        <v>29</v>
      </c>
      <c r="R23" s="37" t="s">
        <v>533</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37</v>
      </c>
      <c r="D24" s="17" t="s">
        <v>38</v>
      </c>
      <c r="E24" s="17">
        <v>8</v>
      </c>
      <c r="F24" s="14">
        <v>147.68</v>
      </c>
      <c r="G24" s="14">
        <v>136.19</v>
      </c>
      <c r="H24" s="14">
        <v>124.7</v>
      </c>
      <c r="I24" s="14"/>
      <c r="J24" s="14">
        <v>170.57</v>
      </c>
      <c r="K24" s="14">
        <v>193.54</v>
      </c>
      <c r="L24" s="14">
        <v>230.72</v>
      </c>
      <c r="M24" s="54"/>
      <c r="N24" s="14">
        <v>50.021623296000001</v>
      </c>
      <c r="O24" s="31">
        <v>46.498426987000002</v>
      </c>
      <c r="P24" s="31" t="s">
        <v>29</v>
      </c>
      <c r="Q24" s="17" t="s">
        <v>29</v>
      </c>
      <c r="R24" s="38" t="s">
        <v>534</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39</v>
      </c>
      <c r="D25" s="16" t="s">
        <v>40</v>
      </c>
      <c r="E25" s="16">
        <v>0</v>
      </c>
      <c r="F25" s="15">
        <v>31.01</v>
      </c>
      <c r="G25" s="15">
        <v>29.21</v>
      </c>
      <c r="H25" s="15">
        <v>27.42</v>
      </c>
      <c r="I25" s="14"/>
      <c r="J25" s="15">
        <v>31.64</v>
      </c>
      <c r="K25" s="15">
        <v>35.22</v>
      </c>
      <c r="L25" s="15">
        <v>41.02</v>
      </c>
      <c r="M25" s="54"/>
      <c r="N25" s="15">
        <v>38.917359288</v>
      </c>
      <c r="O25" s="15">
        <v>28.146895499999999</v>
      </c>
      <c r="P25" s="15" t="s">
        <v>26</v>
      </c>
      <c r="Q25" s="16" t="s">
        <v>26</v>
      </c>
      <c r="R25" s="37" t="s">
        <v>535</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41</v>
      </c>
      <c r="D26" s="17" t="s">
        <v>42</v>
      </c>
      <c r="E26" s="17">
        <v>9</v>
      </c>
      <c r="F26" s="14">
        <v>67.05</v>
      </c>
      <c r="G26" s="14">
        <v>62.46</v>
      </c>
      <c r="H26" s="14">
        <v>57.87</v>
      </c>
      <c r="I26" s="14"/>
      <c r="J26" s="14">
        <v>72.849999999999994</v>
      </c>
      <c r="K26" s="14">
        <v>82.02</v>
      </c>
      <c r="L26" s="14">
        <v>96.86</v>
      </c>
      <c r="M26" s="54"/>
      <c r="N26" s="14">
        <v>52.145630894999996</v>
      </c>
      <c r="O26" s="31">
        <v>59.744520986000005</v>
      </c>
      <c r="P26" s="31" t="s">
        <v>29</v>
      </c>
      <c r="Q26" s="17" t="s">
        <v>29</v>
      </c>
      <c r="R26" s="38" t="s">
        <v>536</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43</v>
      </c>
      <c r="D27" s="16" t="s">
        <v>44</v>
      </c>
      <c r="E27" s="16">
        <v>2</v>
      </c>
      <c r="F27" s="15">
        <v>14.63</v>
      </c>
      <c r="G27" s="15">
        <v>13.79</v>
      </c>
      <c r="H27" s="15">
        <v>12.95</v>
      </c>
      <c r="I27" s="14"/>
      <c r="J27" s="15">
        <v>14.87</v>
      </c>
      <c r="K27" s="15">
        <v>16.54</v>
      </c>
      <c r="L27" s="15">
        <v>19.25</v>
      </c>
      <c r="M27" s="54"/>
      <c r="N27" s="15">
        <v>25.295715265999998</v>
      </c>
      <c r="O27" s="15">
        <v>467.99303936000001</v>
      </c>
      <c r="P27" s="15" t="s">
        <v>26</v>
      </c>
      <c r="Q27" s="16" t="s">
        <v>26</v>
      </c>
      <c r="R27" s="37" t="s">
        <v>537</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45</v>
      </c>
      <c r="D28" s="17" t="s">
        <v>46</v>
      </c>
      <c r="E28" s="17">
        <v>3</v>
      </c>
      <c r="F28" s="14">
        <v>3.79</v>
      </c>
      <c r="G28" s="14">
        <v>2.39</v>
      </c>
      <c r="H28" s="14">
        <v>0.99</v>
      </c>
      <c r="I28" s="14"/>
      <c r="J28" s="14">
        <v>4.0599999999999996</v>
      </c>
      <c r="K28" s="14">
        <v>6.85</v>
      </c>
      <c r="L28" s="14">
        <v>11.37</v>
      </c>
      <c r="M28" s="54"/>
      <c r="N28" s="14">
        <v>46.234394446000003</v>
      </c>
      <c r="O28" s="31">
        <v>5.2955836818000002</v>
      </c>
      <c r="P28" s="31" t="s">
        <v>26</v>
      </c>
      <c r="Q28" s="17" t="s">
        <v>26</v>
      </c>
      <c r="R28" s="38" t="s">
        <v>538</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47</v>
      </c>
      <c r="D29" s="16" t="s">
        <v>48</v>
      </c>
      <c r="E29" s="16">
        <v>1</v>
      </c>
      <c r="F29" s="15">
        <v>2.12</v>
      </c>
      <c r="G29" s="15">
        <v>1.28</v>
      </c>
      <c r="H29" s="15">
        <v>0.45</v>
      </c>
      <c r="I29" s="14"/>
      <c r="J29" s="15">
        <v>2.2599999999999998</v>
      </c>
      <c r="K29" s="15">
        <v>3.92</v>
      </c>
      <c r="L29" s="15">
        <v>6.61</v>
      </c>
      <c r="M29" s="54"/>
      <c r="N29" s="15">
        <v>46.277730364</v>
      </c>
      <c r="O29" s="15">
        <v>23.135636545000001</v>
      </c>
      <c r="P29" s="15" t="s">
        <v>26</v>
      </c>
      <c r="Q29" s="16" t="s">
        <v>26</v>
      </c>
      <c r="R29" s="37" t="s">
        <v>539</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49</v>
      </c>
      <c r="D30" s="17" t="s">
        <v>50</v>
      </c>
      <c r="E30" s="17">
        <v>5</v>
      </c>
      <c r="F30" s="14">
        <v>79.53</v>
      </c>
      <c r="G30" s="14">
        <v>72.19</v>
      </c>
      <c r="H30" s="14">
        <v>64.86</v>
      </c>
      <c r="I30" s="14"/>
      <c r="J30" s="14">
        <v>81.150000000000006</v>
      </c>
      <c r="K30" s="14">
        <v>95.81</v>
      </c>
      <c r="L30" s="14">
        <v>119.54</v>
      </c>
      <c r="M30" s="54"/>
      <c r="N30" s="14">
        <v>54.209759196999997</v>
      </c>
      <c r="O30" s="31">
        <v>28.918922131999999</v>
      </c>
      <c r="P30" s="31" t="s">
        <v>29</v>
      </c>
      <c r="Q30" s="17" t="s">
        <v>26</v>
      </c>
      <c r="R30" s="38" t="s">
        <v>540</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51</v>
      </c>
      <c r="D31" s="16" t="s">
        <v>52</v>
      </c>
      <c r="E31" s="16">
        <v>3</v>
      </c>
      <c r="F31" s="15">
        <v>3.02</v>
      </c>
      <c r="G31" s="15">
        <v>2.04</v>
      </c>
      <c r="H31" s="15">
        <v>1.06</v>
      </c>
      <c r="I31" s="14"/>
      <c r="J31" s="15">
        <v>3.18</v>
      </c>
      <c r="K31" s="15">
        <v>5.13</v>
      </c>
      <c r="L31" s="15">
        <v>8.2899999999999991</v>
      </c>
      <c r="M31" s="54"/>
      <c r="N31" s="15">
        <v>47.091109904</v>
      </c>
      <c r="O31" s="15">
        <v>3.2441625908999998</v>
      </c>
      <c r="P31" s="15" t="s">
        <v>26</v>
      </c>
      <c r="Q31" s="16" t="s">
        <v>26</v>
      </c>
      <c r="R31" s="37" t="s">
        <v>541</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53</v>
      </c>
      <c r="D32" s="17" t="s">
        <v>54</v>
      </c>
      <c r="E32" s="17">
        <v>7</v>
      </c>
      <c r="F32" s="14">
        <v>168.39</v>
      </c>
      <c r="G32" s="14">
        <v>147.83000000000001</v>
      </c>
      <c r="H32" s="14">
        <v>127.27</v>
      </c>
      <c r="I32" s="14"/>
      <c r="J32" s="14">
        <v>190.3</v>
      </c>
      <c r="K32" s="14">
        <v>231.41</v>
      </c>
      <c r="L32" s="14">
        <v>297.94</v>
      </c>
      <c r="M32" s="54"/>
      <c r="N32" s="14">
        <v>58.724759505000002</v>
      </c>
      <c r="O32" s="31">
        <v>4.3493327832000004</v>
      </c>
      <c r="P32" s="31" t="s">
        <v>29</v>
      </c>
      <c r="Q32" s="17" t="s">
        <v>29</v>
      </c>
      <c r="R32" s="38" t="s">
        <v>542</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55</v>
      </c>
      <c r="D33" s="16" t="s">
        <v>56</v>
      </c>
      <c r="E33" s="16">
        <v>0</v>
      </c>
      <c r="F33" s="15">
        <v>7.88</v>
      </c>
      <c r="G33" s="15">
        <v>7.07</v>
      </c>
      <c r="H33" s="15">
        <v>6.26</v>
      </c>
      <c r="I33" s="14"/>
      <c r="J33" s="15">
        <v>8.18</v>
      </c>
      <c r="K33" s="15">
        <v>9.7899999999999991</v>
      </c>
      <c r="L33" s="15">
        <v>12.4</v>
      </c>
      <c r="M33" s="54"/>
      <c r="N33" s="15">
        <v>36.430822954999996</v>
      </c>
      <c r="O33" s="15">
        <v>72.310993909000004</v>
      </c>
      <c r="P33" s="15" t="s">
        <v>26</v>
      </c>
      <c r="Q33" s="16" t="s">
        <v>26</v>
      </c>
      <c r="R33" s="37" t="s">
        <v>543</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57</v>
      </c>
      <c r="D34" s="17" t="s">
        <v>58</v>
      </c>
      <c r="E34" s="17">
        <v>7</v>
      </c>
      <c r="F34" s="14">
        <v>130.49</v>
      </c>
      <c r="G34" s="14">
        <v>100.07</v>
      </c>
      <c r="H34" s="14">
        <v>69.650000000000006</v>
      </c>
      <c r="I34" s="14"/>
      <c r="J34" s="14">
        <v>180.99</v>
      </c>
      <c r="K34" s="14">
        <v>241.82</v>
      </c>
      <c r="L34" s="14">
        <v>340.27</v>
      </c>
      <c r="M34" s="54"/>
      <c r="N34" s="14">
        <v>69.289439791999996</v>
      </c>
      <c r="O34" s="31">
        <v>95.589517454000003</v>
      </c>
      <c r="P34" s="31" t="s">
        <v>29</v>
      </c>
      <c r="Q34" s="17" t="s">
        <v>29</v>
      </c>
      <c r="R34" s="38" t="s">
        <v>544</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59</v>
      </c>
      <c r="D35" s="16" t="s">
        <v>60</v>
      </c>
      <c r="E35" s="16">
        <v>0</v>
      </c>
      <c r="F35" s="15">
        <v>10.01</v>
      </c>
      <c r="G35" s="15">
        <v>8.56</v>
      </c>
      <c r="H35" s="15">
        <v>7.12</v>
      </c>
      <c r="I35" s="14"/>
      <c r="J35" s="15">
        <v>10.15</v>
      </c>
      <c r="K35" s="15">
        <v>13.03</v>
      </c>
      <c r="L35" s="15">
        <v>17.7</v>
      </c>
      <c r="M35" s="54"/>
      <c r="N35" s="15">
        <v>22.958973922999999</v>
      </c>
      <c r="O35" s="15">
        <v>34.465102045000002</v>
      </c>
      <c r="P35" s="15" t="s">
        <v>26</v>
      </c>
      <c r="Q35" s="16" t="s">
        <v>26</v>
      </c>
      <c r="R35" s="37" t="s">
        <v>545</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61</v>
      </c>
      <c r="D36" s="17" t="s">
        <v>62</v>
      </c>
      <c r="E36" s="17">
        <v>0</v>
      </c>
      <c r="F36" s="14">
        <v>49.66</v>
      </c>
      <c r="G36" s="14">
        <v>43.72</v>
      </c>
      <c r="H36" s="14">
        <v>37.79</v>
      </c>
      <c r="I36" s="14"/>
      <c r="J36" s="14">
        <v>51.23</v>
      </c>
      <c r="K36" s="14">
        <v>63.09</v>
      </c>
      <c r="L36" s="14">
        <v>82.29</v>
      </c>
      <c r="M36" s="54"/>
      <c r="N36" s="14">
        <v>37.660026031999998</v>
      </c>
      <c r="O36" s="31">
        <v>643.69006254999999</v>
      </c>
      <c r="P36" s="31" t="s">
        <v>26</v>
      </c>
      <c r="Q36" s="17" t="s">
        <v>26</v>
      </c>
      <c r="R36" s="38" t="s">
        <v>546</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61</v>
      </c>
      <c r="D37" s="16" t="s">
        <v>63</v>
      </c>
      <c r="E37" s="16">
        <v>0</v>
      </c>
      <c r="F37" s="15">
        <v>49.4</v>
      </c>
      <c r="G37" s="15">
        <v>44.08</v>
      </c>
      <c r="H37" s="15">
        <v>38.770000000000003</v>
      </c>
      <c r="I37" s="14"/>
      <c r="J37" s="15">
        <v>50.98</v>
      </c>
      <c r="K37" s="15">
        <v>61.6</v>
      </c>
      <c r="L37" s="15">
        <v>78.790000000000006</v>
      </c>
      <c r="M37" s="54"/>
      <c r="N37" s="15">
        <v>40.896871986000001</v>
      </c>
      <c r="O37" s="15">
        <v>108.71599585999999</v>
      </c>
      <c r="P37" s="15" t="s">
        <v>26</v>
      </c>
      <c r="Q37" s="16" t="s">
        <v>26</v>
      </c>
      <c r="R37" s="37" t="s">
        <v>547</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64</v>
      </c>
      <c r="D38" s="17" t="s">
        <v>65</v>
      </c>
      <c r="E38" s="17">
        <v>7</v>
      </c>
      <c r="F38" s="14">
        <v>4.7</v>
      </c>
      <c r="G38" s="14">
        <v>3.3</v>
      </c>
      <c r="H38" s="14">
        <v>1.91</v>
      </c>
      <c r="I38" s="14"/>
      <c r="J38" s="14">
        <v>5.74</v>
      </c>
      <c r="K38" s="14">
        <v>8.52</v>
      </c>
      <c r="L38" s="14">
        <v>13.03</v>
      </c>
      <c r="M38" s="54"/>
      <c r="N38" s="14">
        <v>62.433816741999998</v>
      </c>
      <c r="O38" s="31">
        <v>4.9435147273000002</v>
      </c>
      <c r="P38" s="31" t="s">
        <v>29</v>
      </c>
      <c r="Q38" s="17" t="s">
        <v>29</v>
      </c>
      <c r="R38" s="38" t="s">
        <v>548</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64</v>
      </c>
      <c r="D39" s="16" t="s">
        <v>66</v>
      </c>
      <c r="E39" s="16">
        <v>0</v>
      </c>
      <c r="F39" s="15">
        <v>1.3</v>
      </c>
      <c r="G39" s="15">
        <v>0.66</v>
      </c>
      <c r="H39" s="15">
        <v>0.03</v>
      </c>
      <c r="I39" s="14"/>
      <c r="J39" s="15">
        <v>1.57</v>
      </c>
      <c r="K39" s="15">
        <v>2.83</v>
      </c>
      <c r="L39" s="15">
        <v>4.88</v>
      </c>
      <c r="M39" s="54"/>
      <c r="N39" s="15">
        <v>38.223776604000001</v>
      </c>
      <c r="O39" s="15">
        <v>7.9275405455000003</v>
      </c>
      <c r="P39" s="15" t="s">
        <v>26</v>
      </c>
      <c r="Q39" s="16" t="s">
        <v>26</v>
      </c>
      <c r="R39" s="37" t="s">
        <v>549</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513</v>
      </c>
      <c r="D40" s="17" t="s">
        <v>514</v>
      </c>
      <c r="E40" s="17">
        <v>0</v>
      </c>
      <c r="F40" s="14">
        <v>1.22</v>
      </c>
      <c r="G40" s="14">
        <v>0.15</v>
      </c>
      <c r="H40" s="14">
        <v>-0.91</v>
      </c>
      <c r="I40" s="14"/>
      <c r="J40" s="14">
        <v>1.34</v>
      </c>
      <c r="K40" s="14">
        <v>3.47</v>
      </c>
      <c r="L40" s="14">
        <v>6.92</v>
      </c>
      <c r="M40" s="54"/>
      <c r="N40" s="14">
        <v>39.071285992999996</v>
      </c>
      <c r="O40" s="31">
        <v>1.6825589999999999</v>
      </c>
      <c r="P40" s="31" t="s">
        <v>26</v>
      </c>
      <c r="Q40" s="17" t="s">
        <v>26</v>
      </c>
      <c r="R40" s="38" t="s">
        <v>550</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67</v>
      </c>
      <c r="D41" s="16" t="s">
        <v>68</v>
      </c>
      <c r="E41" s="16">
        <v>0</v>
      </c>
      <c r="F41" s="15">
        <v>20</v>
      </c>
      <c r="G41" s="15">
        <v>9.67</v>
      </c>
      <c r="H41" s="15">
        <v>-0.65</v>
      </c>
      <c r="I41" s="14"/>
      <c r="J41" s="15">
        <v>20.61</v>
      </c>
      <c r="K41" s="15">
        <v>41.26</v>
      </c>
      <c r="L41" s="15">
        <v>74.67</v>
      </c>
      <c r="M41" s="54"/>
      <c r="N41" s="15">
        <v>28.313941005</v>
      </c>
      <c r="O41" s="15">
        <v>2.8021108181999996</v>
      </c>
      <c r="P41" s="15" t="s">
        <v>26</v>
      </c>
      <c r="Q41" s="16" t="s">
        <v>26</v>
      </c>
      <c r="R41" s="37" t="s">
        <v>551</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69</v>
      </c>
      <c r="D42" s="17" t="s">
        <v>70</v>
      </c>
      <c r="E42" s="17">
        <v>2</v>
      </c>
      <c r="F42" s="14">
        <v>14.94</v>
      </c>
      <c r="G42" s="14">
        <v>12.16</v>
      </c>
      <c r="H42" s="14">
        <v>9.39</v>
      </c>
      <c r="I42" s="14"/>
      <c r="J42" s="14">
        <v>15.6</v>
      </c>
      <c r="K42" s="14">
        <v>21.14</v>
      </c>
      <c r="L42" s="14">
        <v>30.12</v>
      </c>
      <c r="M42" s="54"/>
      <c r="N42" s="14">
        <v>38.100557463999998</v>
      </c>
      <c r="O42" s="31">
        <v>40.412221545000001</v>
      </c>
      <c r="P42" s="31" t="s">
        <v>26</v>
      </c>
      <c r="Q42" s="17" t="s">
        <v>26</v>
      </c>
      <c r="R42" s="38" t="s">
        <v>552</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71</v>
      </c>
      <c r="D43" s="16" t="s">
        <v>72</v>
      </c>
      <c r="E43" s="16">
        <v>0</v>
      </c>
      <c r="F43" s="15">
        <v>14.3</v>
      </c>
      <c r="G43" s="15">
        <v>12.43</v>
      </c>
      <c r="H43" s="15">
        <v>10.57</v>
      </c>
      <c r="I43" s="14"/>
      <c r="J43" s="15">
        <v>14.7</v>
      </c>
      <c r="K43" s="15">
        <v>18.420000000000002</v>
      </c>
      <c r="L43" s="15">
        <v>24.45</v>
      </c>
      <c r="M43" s="54"/>
      <c r="N43" s="15">
        <v>35.317041426000003</v>
      </c>
      <c r="O43" s="15">
        <v>526.68721235999999</v>
      </c>
      <c r="P43" s="15" t="s">
        <v>26</v>
      </c>
      <c r="Q43" s="16" t="s">
        <v>26</v>
      </c>
      <c r="R43" s="37" t="s">
        <v>553</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73</v>
      </c>
      <c r="D44" s="17" t="s">
        <v>74</v>
      </c>
      <c r="E44" s="17">
        <v>3</v>
      </c>
      <c r="F44" s="14">
        <v>5.0199999999999996</v>
      </c>
      <c r="G44" s="14">
        <v>4.74</v>
      </c>
      <c r="H44" s="14">
        <v>4.46</v>
      </c>
      <c r="I44" s="14"/>
      <c r="J44" s="14">
        <v>5.14</v>
      </c>
      <c r="K44" s="14">
        <v>5.69</v>
      </c>
      <c r="L44" s="14">
        <v>6.58</v>
      </c>
      <c r="M44" s="54"/>
      <c r="N44" s="14">
        <v>38.868502671000002</v>
      </c>
      <c r="O44" s="31">
        <v>4.8075383181999998</v>
      </c>
      <c r="P44" s="31" t="s">
        <v>29</v>
      </c>
      <c r="Q44" s="17" t="s">
        <v>26</v>
      </c>
      <c r="R44" s="38" t="s">
        <v>554</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75</v>
      </c>
      <c r="D45" s="16" t="s">
        <v>76</v>
      </c>
      <c r="E45" s="16">
        <v>0</v>
      </c>
      <c r="F45" s="15">
        <v>13.14</v>
      </c>
      <c r="G45" s="15">
        <v>11.95</v>
      </c>
      <c r="H45" s="15">
        <v>10.77</v>
      </c>
      <c r="I45" s="14"/>
      <c r="J45" s="15">
        <v>13.3</v>
      </c>
      <c r="K45" s="15">
        <v>15.66</v>
      </c>
      <c r="L45" s="15">
        <v>19.47</v>
      </c>
      <c r="M45" s="54"/>
      <c r="N45" s="15">
        <v>31.035570713999999</v>
      </c>
      <c r="O45" s="15">
        <v>15.671386500000001</v>
      </c>
      <c r="P45" s="15" t="s">
        <v>26</v>
      </c>
      <c r="Q45" s="16" t="s">
        <v>26</v>
      </c>
      <c r="R45" s="37" t="s">
        <v>555</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77</v>
      </c>
      <c r="D46" s="17" t="s">
        <v>78</v>
      </c>
      <c r="E46" s="17">
        <v>3</v>
      </c>
      <c r="F46" s="14">
        <v>37.130000000000003</v>
      </c>
      <c r="G46" s="14">
        <v>34.4</v>
      </c>
      <c r="H46" s="14">
        <v>31.67</v>
      </c>
      <c r="I46" s="14"/>
      <c r="J46" s="14">
        <v>37.51</v>
      </c>
      <c r="K46" s="14">
        <v>42.96</v>
      </c>
      <c r="L46" s="14">
        <v>51.78</v>
      </c>
      <c r="M46" s="54"/>
      <c r="N46" s="14">
        <v>35.079780237000001</v>
      </c>
      <c r="O46" s="31">
        <v>240.77378041</v>
      </c>
      <c r="P46" s="31" t="s">
        <v>29</v>
      </c>
      <c r="Q46" s="17" t="s">
        <v>26</v>
      </c>
      <c r="R46" s="38" t="s">
        <v>556</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79</v>
      </c>
      <c r="D47" s="16" t="s">
        <v>80</v>
      </c>
      <c r="E47" s="16">
        <v>1</v>
      </c>
      <c r="F47" s="15">
        <v>22.66</v>
      </c>
      <c r="G47" s="15">
        <v>20.83</v>
      </c>
      <c r="H47" s="15">
        <v>19.010000000000002</v>
      </c>
      <c r="I47" s="14"/>
      <c r="J47" s="15">
        <v>23.25</v>
      </c>
      <c r="K47" s="15">
        <v>26.89</v>
      </c>
      <c r="L47" s="15">
        <v>32.78</v>
      </c>
      <c r="M47" s="54"/>
      <c r="N47" s="15">
        <v>46.575885970999998</v>
      </c>
      <c r="O47" s="15">
        <v>7.5891236364000001</v>
      </c>
      <c r="P47" s="15" t="s">
        <v>26</v>
      </c>
      <c r="Q47" s="16" t="s">
        <v>26</v>
      </c>
      <c r="R47" s="37" t="s">
        <v>557</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81</v>
      </c>
      <c r="D48" s="17" t="s">
        <v>82</v>
      </c>
      <c r="E48" s="17">
        <v>8</v>
      </c>
      <c r="F48" s="14">
        <v>129.93</v>
      </c>
      <c r="G48" s="14">
        <v>122.84</v>
      </c>
      <c r="H48" s="14">
        <v>115.75</v>
      </c>
      <c r="I48" s="14"/>
      <c r="J48" s="14">
        <v>137.08000000000001</v>
      </c>
      <c r="K48" s="14">
        <v>151.25</v>
      </c>
      <c r="L48" s="14">
        <v>174.18</v>
      </c>
      <c r="M48" s="54"/>
      <c r="N48" s="14">
        <v>54.419772090999999</v>
      </c>
      <c r="O48" s="31">
        <v>4.3696837372999999</v>
      </c>
      <c r="P48" s="31" t="s">
        <v>29</v>
      </c>
      <c r="Q48" s="17" t="s">
        <v>29</v>
      </c>
      <c r="R48" s="38" t="s">
        <v>558</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83</v>
      </c>
      <c r="D49" s="16" t="s">
        <v>84</v>
      </c>
      <c r="E49" s="16">
        <v>1</v>
      </c>
      <c r="F49" s="15">
        <v>8.81</v>
      </c>
      <c r="G49" s="15">
        <v>7.73</v>
      </c>
      <c r="H49" s="15">
        <v>6.66</v>
      </c>
      <c r="I49" s="14"/>
      <c r="J49" s="15">
        <v>9.1</v>
      </c>
      <c r="K49" s="15">
        <v>11.24</v>
      </c>
      <c r="L49" s="15">
        <v>14.71</v>
      </c>
      <c r="M49" s="54"/>
      <c r="N49" s="15">
        <v>45.861436802999997</v>
      </c>
      <c r="O49" s="15">
        <v>2.6659594544999998</v>
      </c>
      <c r="P49" s="15" t="s">
        <v>26</v>
      </c>
      <c r="Q49" s="16" t="s">
        <v>26</v>
      </c>
      <c r="R49" s="37" t="s">
        <v>559</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85</v>
      </c>
      <c r="D50" s="17" t="s">
        <v>86</v>
      </c>
      <c r="E50" s="17">
        <v>7</v>
      </c>
      <c r="F50" s="14">
        <v>5.83</v>
      </c>
      <c r="G50" s="14">
        <v>5.03</v>
      </c>
      <c r="H50" s="14">
        <v>4.24</v>
      </c>
      <c r="I50" s="14"/>
      <c r="J50" s="14">
        <v>7.5</v>
      </c>
      <c r="K50" s="14">
        <v>9.08</v>
      </c>
      <c r="L50" s="14">
        <v>11.65</v>
      </c>
      <c r="M50" s="54"/>
      <c r="N50" s="14">
        <v>70.525270800000001</v>
      </c>
      <c r="O50" s="31">
        <v>4.5816125455000005</v>
      </c>
      <c r="P50" s="31" t="s">
        <v>26</v>
      </c>
      <c r="Q50" s="17" t="s">
        <v>29</v>
      </c>
      <c r="R50" s="38" t="s">
        <v>560</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87</v>
      </c>
      <c r="D51" s="16" t="s">
        <v>88</v>
      </c>
      <c r="E51" s="16">
        <v>0</v>
      </c>
      <c r="F51" s="15">
        <v>11.71</v>
      </c>
      <c r="G51" s="15">
        <v>9.1300000000000008</v>
      </c>
      <c r="H51" s="15">
        <v>6.56</v>
      </c>
      <c r="I51" s="14"/>
      <c r="J51" s="15">
        <v>12.16</v>
      </c>
      <c r="K51" s="15">
        <v>17.3</v>
      </c>
      <c r="L51" s="15">
        <v>25.63</v>
      </c>
      <c r="M51" s="54"/>
      <c r="N51" s="15">
        <v>18.873968079000001</v>
      </c>
      <c r="O51" s="15">
        <v>4.9620566363999998</v>
      </c>
      <c r="P51" s="15" t="s">
        <v>26</v>
      </c>
      <c r="Q51" s="16" t="s">
        <v>26</v>
      </c>
      <c r="R51" s="37" t="s">
        <v>561</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89</v>
      </c>
      <c r="D52" s="17" t="s">
        <v>90</v>
      </c>
      <c r="E52" s="17">
        <v>0</v>
      </c>
      <c r="F52" s="14">
        <v>14.13</v>
      </c>
      <c r="G52" s="14">
        <v>12.89</v>
      </c>
      <c r="H52" s="14">
        <v>11.66</v>
      </c>
      <c r="I52" s="14"/>
      <c r="J52" s="14">
        <v>14.39</v>
      </c>
      <c r="K52" s="14">
        <v>16.850000000000001</v>
      </c>
      <c r="L52" s="14">
        <v>20.84</v>
      </c>
      <c r="M52" s="54"/>
      <c r="N52" s="14">
        <v>14.690584609</v>
      </c>
      <c r="O52" s="31">
        <v>92.203797455</v>
      </c>
      <c r="P52" s="31" t="s">
        <v>26</v>
      </c>
      <c r="Q52" s="17" t="s">
        <v>26</v>
      </c>
      <c r="R52" s="38" t="s">
        <v>562</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89</v>
      </c>
      <c r="D53" s="16" t="s">
        <v>91</v>
      </c>
      <c r="E53" s="16">
        <v>0</v>
      </c>
      <c r="F53" s="15">
        <v>16.05</v>
      </c>
      <c r="G53" s="15">
        <v>14.5</v>
      </c>
      <c r="H53" s="15">
        <v>12.95</v>
      </c>
      <c r="I53" s="14"/>
      <c r="J53" s="15">
        <v>16.36</v>
      </c>
      <c r="K53" s="15">
        <v>19.45</v>
      </c>
      <c r="L53" s="15">
        <v>24.45</v>
      </c>
      <c r="M53" s="54"/>
      <c r="N53" s="15">
        <v>13.370276026999999</v>
      </c>
      <c r="O53" s="15">
        <v>546.60569394999993</v>
      </c>
      <c r="P53" s="15" t="s">
        <v>26</v>
      </c>
      <c r="Q53" s="16" t="s">
        <v>26</v>
      </c>
      <c r="R53" s="37" t="s">
        <v>563</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92</v>
      </c>
      <c r="D54" s="17" t="s">
        <v>93</v>
      </c>
      <c r="E54" s="17">
        <v>2</v>
      </c>
      <c r="F54" s="14">
        <v>20</v>
      </c>
      <c r="G54" s="14">
        <v>18.260000000000002</v>
      </c>
      <c r="H54" s="14">
        <v>16.52</v>
      </c>
      <c r="I54" s="14"/>
      <c r="J54" s="14">
        <v>20.440000000000001</v>
      </c>
      <c r="K54" s="14">
        <v>23.91</v>
      </c>
      <c r="L54" s="14">
        <v>29.54</v>
      </c>
      <c r="M54" s="54"/>
      <c r="N54" s="14">
        <v>29.976489320999999</v>
      </c>
      <c r="O54" s="31">
        <v>35.819065364000004</v>
      </c>
      <c r="P54" s="31" t="s">
        <v>26</v>
      </c>
      <c r="Q54" s="17" t="s">
        <v>26</v>
      </c>
      <c r="R54" s="38" t="s">
        <v>564</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94</v>
      </c>
      <c r="D55" s="16" t="s">
        <v>95</v>
      </c>
      <c r="E55" s="16">
        <v>5</v>
      </c>
      <c r="F55" s="15">
        <v>13.7</v>
      </c>
      <c r="G55" s="15">
        <v>12.43</v>
      </c>
      <c r="H55" s="15">
        <v>11.16</v>
      </c>
      <c r="I55" s="14"/>
      <c r="J55" s="15">
        <v>14.19</v>
      </c>
      <c r="K55" s="15">
        <v>16.72</v>
      </c>
      <c r="L55" s="15">
        <v>20.83</v>
      </c>
      <c r="M55" s="54"/>
      <c r="N55" s="15">
        <v>38.013243959999997</v>
      </c>
      <c r="O55" s="15">
        <v>63.886654954999997</v>
      </c>
      <c r="P55" s="15" t="s">
        <v>29</v>
      </c>
      <c r="Q55" s="16" t="s">
        <v>26</v>
      </c>
      <c r="R55" s="37" t="s">
        <v>565</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11</v>
      </c>
      <c r="D56" s="17" t="s">
        <v>96</v>
      </c>
      <c r="E56" s="17">
        <v>0</v>
      </c>
      <c r="F56" s="14">
        <v>17.79</v>
      </c>
      <c r="G56" s="14">
        <v>15.52</v>
      </c>
      <c r="H56" s="14">
        <v>13.26</v>
      </c>
      <c r="I56" s="14"/>
      <c r="J56" s="14">
        <v>18.04</v>
      </c>
      <c r="K56" s="14">
        <v>22.56</v>
      </c>
      <c r="L56" s="14">
        <v>29.88</v>
      </c>
      <c r="M56" s="54"/>
      <c r="N56" s="14">
        <v>18.657474607000001</v>
      </c>
      <c r="O56" s="31">
        <v>415.31965177000001</v>
      </c>
      <c r="P56" s="31" t="s">
        <v>26</v>
      </c>
      <c r="Q56" s="17" t="s">
        <v>26</v>
      </c>
      <c r="R56" s="38" t="s">
        <v>566</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97</v>
      </c>
      <c r="D57" s="16" t="s">
        <v>98</v>
      </c>
      <c r="E57" s="16">
        <v>2</v>
      </c>
      <c r="F57" s="15">
        <v>18.010000000000002</v>
      </c>
      <c r="G57" s="15">
        <v>17.170000000000002</v>
      </c>
      <c r="H57" s="15">
        <v>16.34</v>
      </c>
      <c r="I57" s="14"/>
      <c r="J57" s="15">
        <v>18.52</v>
      </c>
      <c r="K57" s="15">
        <v>20.18</v>
      </c>
      <c r="L57" s="15">
        <v>22.88</v>
      </c>
      <c r="M57" s="54"/>
      <c r="N57" s="15">
        <v>44.554516892000002</v>
      </c>
      <c r="O57" s="15">
        <v>1.9818383181999999</v>
      </c>
      <c r="P57" s="15" t="s">
        <v>26</v>
      </c>
      <c r="Q57" s="16" t="s">
        <v>26</v>
      </c>
      <c r="R57" s="37" t="s">
        <v>567</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99</v>
      </c>
      <c r="D58" s="17" t="s">
        <v>100</v>
      </c>
      <c r="E58" s="17">
        <v>0</v>
      </c>
      <c r="F58" s="14">
        <v>4.95</v>
      </c>
      <c r="G58" s="14">
        <v>2.2599999999999998</v>
      </c>
      <c r="H58" s="14">
        <v>-0.41</v>
      </c>
      <c r="I58" s="14"/>
      <c r="J58" s="14">
        <v>5.27</v>
      </c>
      <c r="K58" s="14">
        <v>10.63</v>
      </c>
      <c r="L58" s="14">
        <v>19.309999999999999</v>
      </c>
      <c r="M58" s="54"/>
      <c r="N58" s="14">
        <v>32.196040015000001</v>
      </c>
      <c r="O58" s="31">
        <v>35.915133818000001</v>
      </c>
      <c r="P58" s="31" t="s">
        <v>26</v>
      </c>
      <c r="Q58" s="17" t="s">
        <v>26</v>
      </c>
      <c r="R58" s="38" t="s">
        <v>568</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101</v>
      </c>
      <c r="D59" s="16" t="s">
        <v>102</v>
      </c>
      <c r="E59" s="16">
        <v>5</v>
      </c>
      <c r="F59" s="15">
        <v>18.54</v>
      </c>
      <c r="G59" s="15">
        <v>17.22</v>
      </c>
      <c r="H59" s="15">
        <v>15.9</v>
      </c>
      <c r="I59" s="14"/>
      <c r="J59" s="15">
        <v>18.88</v>
      </c>
      <c r="K59" s="15">
        <v>21.51</v>
      </c>
      <c r="L59" s="15">
        <v>25.78</v>
      </c>
      <c r="M59" s="54"/>
      <c r="N59" s="15">
        <v>43.460082948999997</v>
      </c>
      <c r="O59" s="15">
        <v>161.73905423000002</v>
      </c>
      <c r="P59" s="15" t="s">
        <v>29</v>
      </c>
      <c r="Q59" s="16" t="s">
        <v>26</v>
      </c>
      <c r="R59" s="37" t="s">
        <v>569</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103</v>
      </c>
      <c r="D60" s="17" t="s">
        <v>104</v>
      </c>
      <c r="E60" s="17">
        <v>3</v>
      </c>
      <c r="F60" s="14">
        <v>28</v>
      </c>
      <c r="G60" s="14">
        <v>25.07</v>
      </c>
      <c r="H60" s="14">
        <v>22.15</v>
      </c>
      <c r="I60" s="14"/>
      <c r="J60" s="14">
        <v>28.74</v>
      </c>
      <c r="K60" s="14">
        <v>34.58</v>
      </c>
      <c r="L60" s="14">
        <v>44.05</v>
      </c>
      <c r="M60" s="54"/>
      <c r="N60" s="14">
        <v>38.012931428999998</v>
      </c>
      <c r="O60" s="31">
        <v>5.0110877940999998</v>
      </c>
      <c r="P60" s="31" t="s">
        <v>29</v>
      </c>
      <c r="Q60" s="17" t="s">
        <v>26</v>
      </c>
      <c r="R60" s="38" t="s">
        <v>570</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105</v>
      </c>
      <c r="D61" s="16" t="s">
        <v>106</v>
      </c>
      <c r="E61" s="16">
        <v>2</v>
      </c>
      <c r="F61" s="15">
        <v>49.82</v>
      </c>
      <c r="G61" s="15">
        <v>44.71</v>
      </c>
      <c r="H61" s="15">
        <v>39.6</v>
      </c>
      <c r="I61" s="14"/>
      <c r="J61" s="15">
        <v>50.85</v>
      </c>
      <c r="K61" s="15">
        <v>61.06</v>
      </c>
      <c r="L61" s="15">
        <v>77.59</v>
      </c>
      <c r="M61" s="54"/>
      <c r="N61" s="15">
        <v>33.216689715999998</v>
      </c>
      <c r="O61" s="15">
        <v>585.73545805000003</v>
      </c>
      <c r="P61" s="15" t="s">
        <v>26</v>
      </c>
      <c r="Q61" s="16" t="s">
        <v>26</v>
      </c>
      <c r="R61" s="37" t="s">
        <v>571</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107</v>
      </c>
      <c r="D62" s="17" t="s">
        <v>108</v>
      </c>
      <c r="E62" s="17">
        <v>5</v>
      </c>
      <c r="F62" s="14">
        <v>17.920000000000002</v>
      </c>
      <c r="G62" s="14">
        <v>16.3</v>
      </c>
      <c r="H62" s="14">
        <v>14.69</v>
      </c>
      <c r="I62" s="14"/>
      <c r="J62" s="14">
        <v>18.13</v>
      </c>
      <c r="K62" s="14">
        <v>21.35</v>
      </c>
      <c r="L62" s="14">
        <v>26.57</v>
      </c>
      <c r="M62" s="54"/>
      <c r="N62" s="14">
        <v>19.259239468000001</v>
      </c>
      <c r="O62" s="31">
        <v>140.93553177000001</v>
      </c>
      <c r="P62" s="31" t="s">
        <v>29</v>
      </c>
      <c r="Q62" s="17" t="s">
        <v>26</v>
      </c>
      <c r="R62" s="38" t="s">
        <v>572</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109</v>
      </c>
      <c r="D63" s="16" t="s">
        <v>110</v>
      </c>
      <c r="E63" s="16">
        <v>5</v>
      </c>
      <c r="F63" s="15">
        <v>4.6100000000000003</v>
      </c>
      <c r="G63" s="15">
        <v>3.63</v>
      </c>
      <c r="H63" s="15">
        <v>2.65</v>
      </c>
      <c r="I63" s="14"/>
      <c r="J63" s="15">
        <v>7.25</v>
      </c>
      <c r="K63" s="15">
        <v>9.1999999999999993</v>
      </c>
      <c r="L63" s="15">
        <v>12.35</v>
      </c>
      <c r="M63" s="54"/>
      <c r="N63" s="15">
        <v>51.380487496999997</v>
      </c>
      <c r="O63" s="15">
        <v>3.2262323182000001</v>
      </c>
      <c r="P63" s="15" t="s">
        <v>26</v>
      </c>
      <c r="Q63" s="16" t="s">
        <v>29</v>
      </c>
      <c r="R63" s="37" t="s">
        <v>573</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111</v>
      </c>
      <c r="D64" s="17" t="s">
        <v>112</v>
      </c>
      <c r="E64" s="17">
        <v>0</v>
      </c>
      <c r="F64" s="14">
        <v>0.41</v>
      </c>
      <c r="G64" s="14">
        <v>-0.37</v>
      </c>
      <c r="H64" s="14">
        <v>-1.1599999999999999</v>
      </c>
      <c r="I64" s="14"/>
      <c r="J64" s="14">
        <v>0.46</v>
      </c>
      <c r="K64" s="14">
        <v>2.0299999999999998</v>
      </c>
      <c r="L64" s="14">
        <v>4.58</v>
      </c>
      <c r="M64" s="54"/>
      <c r="N64" s="14">
        <v>12.511516742</v>
      </c>
      <c r="O64" s="31">
        <v>6.3381353636000002</v>
      </c>
      <c r="P64" s="31" t="s">
        <v>26</v>
      </c>
      <c r="Q64" s="17" t="s">
        <v>26</v>
      </c>
      <c r="R64" s="38" t="s">
        <v>574</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575</v>
      </c>
      <c r="D65" s="16" t="s">
        <v>576</v>
      </c>
      <c r="E65" s="16">
        <v>7</v>
      </c>
      <c r="F65" s="15">
        <v>272.38</v>
      </c>
      <c r="G65" s="15">
        <v>236</v>
      </c>
      <c r="H65" s="15">
        <v>199.62</v>
      </c>
      <c r="I65" s="14"/>
      <c r="J65" s="15">
        <v>353.89</v>
      </c>
      <c r="K65" s="15">
        <v>426.64</v>
      </c>
      <c r="L65" s="15">
        <v>544.36</v>
      </c>
      <c r="M65" s="54"/>
      <c r="N65" s="15">
        <v>47.37328076</v>
      </c>
      <c r="O65" s="15">
        <v>1.0187805872</v>
      </c>
      <c r="P65" s="15" t="s">
        <v>29</v>
      </c>
      <c r="Q65" s="16" t="s">
        <v>29</v>
      </c>
      <c r="R65" s="37" t="s">
        <v>577</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113</v>
      </c>
      <c r="D66" s="17" t="s">
        <v>114</v>
      </c>
      <c r="E66" s="17">
        <v>9</v>
      </c>
      <c r="F66" s="14">
        <v>11.12</v>
      </c>
      <c r="G66" s="14">
        <v>10.9</v>
      </c>
      <c r="H66" s="14">
        <v>10.68</v>
      </c>
      <c r="I66" s="14"/>
      <c r="J66" s="14">
        <v>11.18</v>
      </c>
      <c r="K66" s="14">
        <v>11.61</v>
      </c>
      <c r="L66" s="14">
        <v>12.31</v>
      </c>
      <c r="M66" s="54"/>
      <c r="N66" s="14">
        <v>68.928779220999999</v>
      </c>
      <c r="O66" s="31">
        <v>28.977731682000002</v>
      </c>
      <c r="P66" s="31" t="s">
        <v>29</v>
      </c>
      <c r="Q66" s="17" t="s">
        <v>29</v>
      </c>
      <c r="R66" s="38" t="s">
        <v>578</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115</v>
      </c>
      <c r="D67" s="16" t="s">
        <v>116</v>
      </c>
      <c r="E67" s="16">
        <v>0</v>
      </c>
      <c r="F67" s="15">
        <v>7.38</v>
      </c>
      <c r="G67" s="15">
        <v>5.39</v>
      </c>
      <c r="H67" s="15">
        <v>3.41</v>
      </c>
      <c r="I67" s="14"/>
      <c r="J67" s="15">
        <v>7.84</v>
      </c>
      <c r="K67" s="15">
        <v>11.8</v>
      </c>
      <c r="L67" s="15">
        <v>18.22</v>
      </c>
      <c r="M67" s="54"/>
      <c r="N67" s="15">
        <v>15.613561846</v>
      </c>
      <c r="O67" s="15">
        <v>69.960089544999988</v>
      </c>
      <c r="P67" s="15" t="s">
        <v>26</v>
      </c>
      <c r="Q67" s="16" t="s">
        <v>26</v>
      </c>
      <c r="R67" s="37" t="s">
        <v>579</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117</v>
      </c>
      <c r="D68" s="17" t="s">
        <v>118</v>
      </c>
      <c r="E68" s="17">
        <v>0</v>
      </c>
      <c r="F68" s="14">
        <v>10.09</v>
      </c>
      <c r="G68" s="14">
        <v>9.08</v>
      </c>
      <c r="H68" s="14">
        <v>8.07</v>
      </c>
      <c r="I68" s="14"/>
      <c r="J68" s="14">
        <v>10.35</v>
      </c>
      <c r="K68" s="14">
        <v>12.36</v>
      </c>
      <c r="L68" s="14">
        <v>15.62</v>
      </c>
      <c r="M68" s="54"/>
      <c r="N68" s="14">
        <v>19.625145559</v>
      </c>
      <c r="O68" s="31">
        <v>136.65500614000001</v>
      </c>
      <c r="P68" s="31" t="s">
        <v>26</v>
      </c>
      <c r="Q68" s="17" t="s">
        <v>26</v>
      </c>
      <c r="R68" s="38" t="s">
        <v>580</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119</v>
      </c>
      <c r="D69" s="16" t="s">
        <v>120</v>
      </c>
      <c r="E69" s="16">
        <v>10</v>
      </c>
      <c r="F69" s="15">
        <v>75.900000000000006</v>
      </c>
      <c r="G69" s="15">
        <v>70.930000000000007</v>
      </c>
      <c r="H69" s="15">
        <v>65.959999999999994</v>
      </c>
      <c r="I69" s="14"/>
      <c r="J69" s="15">
        <v>77.5</v>
      </c>
      <c r="K69" s="15">
        <v>87.43</v>
      </c>
      <c r="L69" s="15">
        <v>103.51</v>
      </c>
      <c r="M69" s="54"/>
      <c r="N69" s="15">
        <v>70.744197185000004</v>
      </c>
      <c r="O69" s="15">
        <v>2.0558593141000001</v>
      </c>
      <c r="P69" s="15" t="s">
        <v>29</v>
      </c>
      <c r="Q69" s="16" t="s">
        <v>29</v>
      </c>
      <c r="R69" s="37" t="s">
        <v>581</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121</v>
      </c>
      <c r="D70" s="17" t="s">
        <v>122</v>
      </c>
      <c r="E70" s="17">
        <v>0</v>
      </c>
      <c r="F70" s="14">
        <v>2.0699999999999998</v>
      </c>
      <c r="G70" s="14">
        <v>1.63</v>
      </c>
      <c r="H70" s="14">
        <v>1.2</v>
      </c>
      <c r="I70" s="14"/>
      <c r="J70" s="14">
        <v>2.15</v>
      </c>
      <c r="K70" s="14">
        <v>3.01</v>
      </c>
      <c r="L70" s="14">
        <v>4.4000000000000004</v>
      </c>
      <c r="M70" s="54"/>
      <c r="N70" s="14">
        <v>41.492338537999998</v>
      </c>
      <c r="O70" s="31">
        <v>57.598881590999994</v>
      </c>
      <c r="P70" s="31" t="s">
        <v>26</v>
      </c>
      <c r="Q70" s="17" t="s">
        <v>26</v>
      </c>
      <c r="R70" s="38" t="s">
        <v>582</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515</v>
      </c>
      <c r="D71" s="16" t="s">
        <v>516</v>
      </c>
      <c r="E71" s="16">
        <v>0</v>
      </c>
      <c r="F71" s="15">
        <v>30.5</v>
      </c>
      <c r="G71" s="15">
        <v>25.66</v>
      </c>
      <c r="H71" s="15">
        <v>20.82</v>
      </c>
      <c r="I71" s="14"/>
      <c r="J71" s="15">
        <v>31.31</v>
      </c>
      <c r="K71" s="15">
        <v>40.98</v>
      </c>
      <c r="L71" s="15">
        <v>56.63</v>
      </c>
      <c r="M71" s="54"/>
      <c r="N71" s="15">
        <v>44.302423986000001</v>
      </c>
      <c r="O71" s="15">
        <v>4.0800247685999995</v>
      </c>
      <c r="P71" s="15" t="s">
        <v>26</v>
      </c>
      <c r="Q71" s="16" t="s">
        <v>26</v>
      </c>
      <c r="R71" s="37" t="s">
        <v>583</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123</v>
      </c>
      <c r="D72" s="17" t="s">
        <v>124</v>
      </c>
      <c r="E72" s="17">
        <v>0</v>
      </c>
      <c r="F72" s="14" t="s">
        <v>125</v>
      </c>
      <c r="G72" s="14" t="s">
        <v>125</v>
      </c>
      <c r="H72" s="14" t="s">
        <v>125</v>
      </c>
      <c r="I72" s="14"/>
      <c r="J72" s="14" t="s">
        <v>125</v>
      </c>
      <c r="K72" s="14" t="s">
        <v>125</v>
      </c>
      <c r="L72" s="14" t="s">
        <v>125</v>
      </c>
      <c r="M72" s="54"/>
      <c r="N72" s="14" t="s">
        <v>125</v>
      </c>
      <c r="O72" s="31" t="s">
        <v>125</v>
      </c>
      <c r="P72" s="31" t="s">
        <v>125</v>
      </c>
      <c r="Q72" s="17" t="s">
        <v>125</v>
      </c>
      <c r="R72" s="38" t="s">
        <v>126</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127</v>
      </c>
      <c r="D73" s="16" t="s">
        <v>128</v>
      </c>
      <c r="E73" s="16">
        <v>3</v>
      </c>
      <c r="F73" s="15">
        <v>53.85</v>
      </c>
      <c r="G73" s="15">
        <v>48.04</v>
      </c>
      <c r="H73" s="15">
        <v>42.24</v>
      </c>
      <c r="I73" s="14"/>
      <c r="J73" s="15">
        <v>54.89</v>
      </c>
      <c r="K73" s="15">
        <v>66.489999999999995</v>
      </c>
      <c r="L73" s="15">
        <v>85.26</v>
      </c>
      <c r="M73" s="54"/>
      <c r="N73" s="15">
        <v>17.978343321000001</v>
      </c>
      <c r="O73" s="15">
        <v>235.46852986000002</v>
      </c>
      <c r="P73" s="15" t="s">
        <v>29</v>
      </c>
      <c r="Q73" s="16" t="s">
        <v>26</v>
      </c>
      <c r="R73" s="37" t="s">
        <v>584</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129</v>
      </c>
      <c r="D74" s="17" t="s">
        <v>130</v>
      </c>
      <c r="E74" s="17">
        <v>0</v>
      </c>
      <c r="F74" s="14">
        <v>13.7</v>
      </c>
      <c r="G74" s="14">
        <v>12.63</v>
      </c>
      <c r="H74" s="14">
        <v>11.56</v>
      </c>
      <c r="I74" s="14"/>
      <c r="J74" s="14">
        <v>13.98</v>
      </c>
      <c r="K74" s="14">
        <v>16.11</v>
      </c>
      <c r="L74" s="14">
        <v>19.579999999999998</v>
      </c>
      <c r="M74" s="54"/>
      <c r="N74" s="14">
        <v>28.257344080999999</v>
      </c>
      <c r="O74" s="31">
        <v>227.33988081999999</v>
      </c>
      <c r="P74" s="31" t="s">
        <v>26</v>
      </c>
      <c r="Q74" s="17" t="s">
        <v>26</v>
      </c>
      <c r="R74" s="38" t="s">
        <v>585</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586</v>
      </c>
      <c r="D75" s="16" t="s">
        <v>587</v>
      </c>
      <c r="E75" s="16">
        <v>7</v>
      </c>
      <c r="F75" s="15">
        <v>205.24</v>
      </c>
      <c r="G75" s="15">
        <v>142.81</v>
      </c>
      <c r="H75" s="15">
        <v>80.39</v>
      </c>
      <c r="I75" s="14"/>
      <c r="J75" s="15">
        <v>349.5</v>
      </c>
      <c r="K75" s="15">
        <v>474.34</v>
      </c>
      <c r="L75" s="15">
        <v>676.35</v>
      </c>
      <c r="M75" s="54"/>
      <c r="N75" s="15">
        <v>50.649897381999999</v>
      </c>
      <c r="O75" s="15">
        <v>1.3532390155</v>
      </c>
      <c r="P75" s="15" t="s">
        <v>29</v>
      </c>
      <c r="Q75" s="16" t="s">
        <v>29</v>
      </c>
      <c r="R75" s="37" t="s">
        <v>588</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131</v>
      </c>
      <c r="D76" s="17" t="s">
        <v>132</v>
      </c>
      <c r="E76" s="17">
        <v>0</v>
      </c>
      <c r="F76" s="14">
        <v>3.09</v>
      </c>
      <c r="G76" s="14">
        <v>2.31</v>
      </c>
      <c r="H76" s="14">
        <v>1.53</v>
      </c>
      <c r="I76" s="14"/>
      <c r="J76" s="14">
        <v>3.35</v>
      </c>
      <c r="K76" s="14">
        <v>4.9000000000000004</v>
      </c>
      <c r="L76" s="14">
        <v>7.42</v>
      </c>
      <c r="M76" s="54"/>
      <c r="N76" s="14">
        <v>23.321878561999998</v>
      </c>
      <c r="O76" s="31">
        <v>88.849078727000006</v>
      </c>
      <c r="P76" s="31" t="s">
        <v>26</v>
      </c>
      <c r="Q76" s="17" t="s">
        <v>26</v>
      </c>
      <c r="R76" s="38" t="s">
        <v>589</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133</v>
      </c>
      <c r="D77" s="16" t="s">
        <v>134</v>
      </c>
      <c r="E77" s="16">
        <v>2</v>
      </c>
      <c r="F77" s="15">
        <v>40.93</v>
      </c>
      <c r="G77" s="15">
        <v>36.979999999999997</v>
      </c>
      <c r="H77" s="15">
        <v>33.04</v>
      </c>
      <c r="I77" s="14"/>
      <c r="J77" s="15">
        <v>41.63</v>
      </c>
      <c r="K77" s="15">
        <v>49.51</v>
      </c>
      <c r="L77" s="15">
        <v>62.26</v>
      </c>
      <c r="M77" s="54"/>
      <c r="N77" s="15">
        <v>21.478938073999998</v>
      </c>
      <c r="O77" s="15">
        <v>65.33945150000001</v>
      </c>
      <c r="P77" s="15" t="s">
        <v>26</v>
      </c>
      <c r="Q77" s="16" t="s">
        <v>26</v>
      </c>
      <c r="R77" s="37" t="s">
        <v>590</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135</v>
      </c>
      <c r="D78" s="17" t="s">
        <v>136</v>
      </c>
      <c r="E78" s="17">
        <v>8</v>
      </c>
      <c r="F78" s="14">
        <v>5.72</v>
      </c>
      <c r="G78" s="14">
        <v>5.07</v>
      </c>
      <c r="H78" s="14">
        <v>4.42</v>
      </c>
      <c r="I78" s="14"/>
      <c r="J78" s="14">
        <v>6.17</v>
      </c>
      <c r="K78" s="14">
        <v>7.46</v>
      </c>
      <c r="L78" s="14">
        <v>9.5500000000000007</v>
      </c>
      <c r="M78" s="54"/>
      <c r="N78" s="14">
        <v>57.189954866000001</v>
      </c>
      <c r="O78" s="31">
        <v>45.921492090999998</v>
      </c>
      <c r="P78" s="31" t="s">
        <v>29</v>
      </c>
      <c r="Q78" s="17" t="s">
        <v>29</v>
      </c>
      <c r="R78" s="38" t="s">
        <v>591</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137</v>
      </c>
      <c r="D79" s="16" t="s">
        <v>138</v>
      </c>
      <c r="E79" s="16">
        <v>4</v>
      </c>
      <c r="F79" s="15">
        <v>30.92</v>
      </c>
      <c r="G79" s="15">
        <v>28.65</v>
      </c>
      <c r="H79" s="15">
        <v>26.39</v>
      </c>
      <c r="I79" s="14"/>
      <c r="J79" s="15">
        <v>35.22</v>
      </c>
      <c r="K79" s="15">
        <v>39.74</v>
      </c>
      <c r="L79" s="15">
        <v>47.06</v>
      </c>
      <c r="M79" s="54"/>
      <c r="N79" s="15">
        <v>50.817335620000001</v>
      </c>
      <c r="O79" s="15">
        <v>106.45902344999999</v>
      </c>
      <c r="P79" s="15" t="s">
        <v>26</v>
      </c>
      <c r="Q79" s="16" t="s">
        <v>29</v>
      </c>
      <c r="R79" s="37" t="s">
        <v>592</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139</v>
      </c>
      <c r="D80" s="17" t="s">
        <v>140</v>
      </c>
      <c r="E80" s="17">
        <v>6</v>
      </c>
      <c r="F80" s="14">
        <v>1.37</v>
      </c>
      <c r="G80" s="14">
        <v>0.9</v>
      </c>
      <c r="H80" s="14">
        <v>0.43</v>
      </c>
      <c r="I80" s="14"/>
      <c r="J80" s="14">
        <v>2.57</v>
      </c>
      <c r="K80" s="14">
        <v>3.5</v>
      </c>
      <c r="L80" s="14">
        <v>5.01</v>
      </c>
      <c r="M80" s="54"/>
      <c r="N80" s="14">
        <v>56.495675900999998</v>
      </c>
      <c r="O80" s="31">
        <v>23.042812591000001</v>
      </c>
      <c r="P80" s="31" t="s">
        <v>26</v>
      </c>
      <c r="Q80" s="17" t="s">
        <v>29</v>
      </c>
      <c r="R80" s="38" t="s">
        <v>593</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141</v>
      </c>
      <c r="D81" s="16" t="s">
        <v>142</v>
      </c>
      <c r="E81" s="16">
        <v>1</v>
      </c>
      <c r="F81" s="15">
        <v>20.98</v>
      </c>
      <c r="G81" s="15">
        <v>18.32</v>
      </c>
      <c r="H81" s="15">
        <v>15.66</v>
      </c>
      <c r="I81" s="14"/>
      <c r="J81" s="15">
        <v>21.8</v>
      </c>
      <c r="K81" s="15">
        <v>27.11</v>
      </c>
      <c r="L81" s="15">
        <v>35.71</v>
      </c>
      <c r="M81" s="54"/>
      <c r="N81" s="15">
        <v>45.925885332999997</v>
      </c>
      <c r="O81" s="15">
        <v>137.23642322999999</v>
      </c>
      <c r="P81" s="15" t="s">
        <v>26</v>
      </c>
      <c r="Q81" s="16" t="s">
        <v>26</v>
      </c>
      <c r="R81" s="37" t="s">
        <v>594</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141</v>
      </c>
      <c r="D82" s="17" t="s">
        <v>143</v>
      </c>
      <c r="E82" s="17">
        <v>1</v>
      </c>
      <c r="F82" s="14">
        <v>20.02</v>
      </c>
      <c r="G82" s="14">
        <v>17.62</v>
      </c>
      <c r="H82" s="14">
        <v>15.23</v>
      </c>
      <c r="I82" s="14"/>
      <c r="J82" s="14">
        <v>21.04</v>
      </c>
      <c r="K82" s="14">
        <v>25.82</v>
      </c>
      <c r="L82" s="14">
        <v>33.57</v>
      </c>
      <c r="M82" s="54"/>
      <c r="N82" s="14">
        <v>45.495021178000002</v>
      </c>
      <c r="O82" s="31">
        <v>8.2898544545000004</v>
      </c>
      <c r="P82" s="31" t="s">
        <v>26</v>
      </c>
      <c r="Q82" s="17" t="s">
        <v>26</v>
      </c>
      <c r="R82" s="38" t="s">
        <v>595</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144</v>
      </c>
      <c r="D83" s="16" t="s">
        <v>145</v>
      </c>
      <c r="E83" s="16">
        <v>0</v>
      </c>
      <c r="F83" s="15">
        <v>2.1800000000000002</v>
      </c>
      <c r="G83" s="15">
        <v>1.7</v>
      </c>
      <c r="H83" s="15">
        <v>1.22</v>
      </c>
      <c r="I83" s="14"/>
      <c r="J83" s="15">
        <v>2.3199999999999998</v>
      </c>
      <c r="K83" s="15">
        <v>3.27</v>
      </c>
      <c r="L83" s="15">
        <v>4.82</v>
      </c>
      <c r="M83" s="54"/>
      <c r="N83" s="15">
        <v>29.058994694999999</v>
      </c>
      <c r="O83" s="15">
        <v>3.3690614999999999</v>
      </c>
      <c r="P83" s="15" t="s">
        <v>26</v>
      </c>
      <c r="Q83" s="16" t="s">
        <v>26</v>
      </c>
      <c r="R83" s="37" t="s">
        <v>596</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146</v>
      </c>
      <c r="D84" s="17" t="s">
        <v>147</v>
      </c>
      <c r="E84" s="17">
        <v>9</v>
      </c>
      <c r="F84" s="14">
        <v>18.670000000000002</v>
      </c>
      <c r="G84" s="14">
        <v>18.03</v>
      </c>
      <c r="H84" s="14">
        <v>17.399999999999999</v>
      </c>
      <c r="I84" s="14"/>
      <c r="J84" s="14">
        <v>19.190000000000001</v>
      </c>
      <c r="K84" s="14">
        <v>20.45</v>
      </c>
      <c r="L84" s="14">
        <v>22.49</v>
      </c>
      <c r="M84" s="54"/>
      <c r="N84" s="14">
        <v>69.732198832999998</v>
      </c>
      <c r="O84" s="31">
        <v>8.2494621818000002</v>
      </c>
      <c r="P84" s="31" t="s">
        <v>29</v>
      </c>
      <c r="Q84" s="17" t="s">
        <v>29</v>
      </c>
      <c r="R84" s="38" t="s">
        <v>597</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148</v>
      </c>
      <c r="D85" s="16" t="s">
        <v>149</v>
      </c>
      <c r="E85" s="16">
        <v>2</v>
      </c>
      <c r="F85" s="15">
        <v>4.75</v>
      </c>
      <c r="G85" s="15">
        <v>4.3</v>
      </c>
      <c r="H85" s="15">
        <v>3.85</v>
      </c>
      <c r="I85" s="14"/>
      <c r="J85" s="15">
        <v>4.95</v>
      </c>
      <c r="K85" s="15">
        <v>5.84</v>
      </c>
      <c r="L85" s="15">
        <v>7.29</v>
      </c>
      <c r="M85" s="54"/>
      <c r="N85" s="15">
        <v>40.406070745000001</v>
      </c>
      <c r="O85" s="15">
        <v>8.9382633635999991</v>
      </c>
      <c r="P85" s="15" t="s">
        <v>26</v>
      </c>
      <c r="Q85" s="16" t="s">
        <v>26</v>
      </c>
      <c r="R85" s="37" t="s">
        <v>598</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150</v>
      </c>
      <c r="D86" s="17" t="s">
        <v>151</v>
      </c>
      <c r="E86" s="17">
        <v>2</v>
      </c>
      <c r="F86" s="14">
        <v>11.05</v>
      </c>
      <c r="G86" s="14">
        <v>9.6199999999999992</v>
      </c>
      <c r="H86" s="14">
        <v>8.1999999999999993</v>
      </c>
      <c r="I86" s="14"/>
      <c r="J86" s="14">
        <v>11.32</v>
      </c>
      <c r="K86" s="14">
        <v>14.16</v>
      </c>
      <c r="L86" s="14">
        <v>18.77</v>
      </c>
      <c r="M86" s="54"/>
      <c r="N86" s="14">
        <v>34.578402939999997</v>
      </c>
      <c r="O86" s="31">
        <v>8.631934318199999</v>
      </c>
      <c r="P86" s="31" t="s">
        <v>26</v>
      </c>
      <c r="Q86" s="17" t="s">
        <v>26</v>
      </c>
      <c r="R86" s="38" t="s">
        <v>599</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152</v>
      </c>
      <c r="D87" s="16" t="s">
        <v>153</v>
      </c>
      <c r="E87" s="16">
        <v>0</v>
      </c>
      <c r="F87" s="15">
        <v>10.29</v>
      </c>
      <c r="G87" s="15">
        <v>8.76</v>
      </c>
      <c r="H87" s="15">
        <v>7.23</v>
      </c>
      <c r="I87" s="14"/>
      <c r="J87" s="15">
        <v>10.67</v>
      </c>
      <c r="K87" s="15">
        <v>13.72</v>
      </c>
      <c r="L87" s="15">
        <v>18.66</v>
      </c>
      <c r="M87" s="54"/>
      <c r="N87" s="15">
        <v>28.532740107999999</v>
      </c>
      <c r="O87" s="15">
        <v>85.926886318000001</v>
      </c>
      <c r="P87" s="15" t="s">
        <v>26</v>
      </c>
      <c r="Q87" s="16" t="s">
        <v>26</v>
      </c>
      <c r="R87" s="37" t="s">
        <v>600</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154</v>
      </c>
      <c r="D88" s="17" t="s">
        <v>155</v>
      </c>
      <c r="E88" s="17">
        <v>0</v>
      </c>
      <c r="F88" s="14">
        <v>5.84</v>
      </c>
      <c r="G88" s="14">
        <v>4.53</v>
      </c>
      <c r="H88" s="14">
        <v>3.22</v>
      </c>
      <c r="I88" s="14"/>
      <c r="J88" s="14">
        <v>6.02</v>
      </c>
      <c r="K88" s="14">
        <v>8.6300000000000008</v>
      </c>
      <c r="L88" s="14">
        <v>12.86</v>
      </c>
      <c r="M88" s="54"/>
      <c r="N88" s="14">
        <v>27.287383274</v>
      </c>
      <c r="O88" s="31">
        <v>33.688472000000004</v>
      </c>
      <c r="P88" s="31" t="s">
        <v>26</v>
      </c>
      <c r="Q88" s="17" t="s">
        <v>26</v>
      </c>
      <c r="R88" s="38" t="s">
        <v>601</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156</v>
      </c>
      <c r="D89" s="16" t="s">
        <v>157</v>
      </c>
      <c r="E89" s="16">
        <v>10</v>
      </c>
      <c r="F89" s="15">
        <v>207.11</v>
      </c>
      <c r="G89" s="15">
        <v>182.86</v>
      </c>
      <c r="H89" s="15">
        <v>158.61000000000001</v>
      </c>
      <c r="I89" s="14"/>
      <c r="J89" s="15">
        <v>220.17</v>
      </c>
      <c r="K89" s="15">
        <v>268.66000000000003</v>
      </c>
      <c r="L89" s="15">
        <v>347.13</v>
      </c>
      <c r="M89" s="54"/>
      <c r="N89" s="15">
        <v>62.710785946000001</v>
      </c>
      <c r="O89" s="15">
        <v>8.1695141740999997</v>
      </c>
      <c r="P89" s="15" t="s">
        <v>29</v>
      </c>
      <c r="Q89" s="16" t="s">
        <v>29</v>
      </c>
      <c r="R89" s="37" t="s">
        <v>602</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158</v>
      </c>
      <c r="D90" s="17" t="s">
        <v>159</v>
      </c>
      <c r="E90" s="17">
        <v>4</v>
      </c>
      <c r="F90" s="14">
        <v>150</v>
      </c>
      <c r="G90" s="14" t="s">
        <v>125</v>
      </c>
      <c r="H90" s="14" t="s">
        <v>125</v>
      </c>
      <c r="I90" s="14"/>
      <c r="J90" s="14" t="s">
        <v>125</v>
      </c>
      <c r="K90" s="14" t="s">
        <v>125</v>
      </c>
      <c r="L90" s="14" t="s">
        <v>125</v>
      </c>
      <c r="M90" s="54"/>
      <c r="N90" s="14">
        <v>94.064508982000007</v>
      </c>
      <c r="O90" s="31">
        <v>1.0764285713999999</v>
      </c>
      <c r="P90" s="31" t="s">
        <v>26</v>
      </c>
      <c r="Q90" s="17" t="s">
        <v>29</v>
      </c>
      <c r="R90" s="38" t="s">
        <v>125</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160</v>
      </c>
      <c r="D91" s="16" t="s">
        <v>161</v>
      </c>
      <c r="E91" s="16">
        <v>9</v>
      </c>
      <c r="F91" s="15">
        <v>99.65</v>
      </c>
      <c r="G91" s="15">
        <v>89.28</v>
      </c>
      <c r="H91" s="15">
        <v>78.92</v>
      </c>
      <c r="I91" s="14"/>
      <c r="J91" s="15">
        <v>101.37</v>
      </c>
      <c r="K91" s="15">
        <v>122.09</v>
      </c>
      <c r="L91" s="15">
        <v>155.62</v>
      </c>
      <c r="M91" s="54"/>
      <c r="N91" s="15">
        <v>80.447797617000006</v>
      </c>
      <c r="O91" s="15">
        <v>486.12252186000001</v>
      </c>
      <c r="P91" s="15" t="s">
        <v>29</v>
      </c>
      <c r="Q91" s="16" t="s">
        <v>29</v>
      </c>
      <c r="R91" s="37" t="s">
        <v>603</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162</v>
      </c>
      <c r="D92" s="17" t="s">
        <v>163</v>
      </c>
      <c r="E92" s="17">
        <v>1</v>
      </c>
      <c r="F92" s="14">
        <v>43.42</v>
      </c>
      <c r="G92" s="14">
        <v>38.4</v>
      </c>
      <c r="H92" s="14">
        <v>33.39</v>
      </c>
      <c r="I92" s="14"/>
      <c r="J92" s="14">
        <v>44.11</v>
      </c>
      <c r="K92" s="14">
        <v>54.13</v>
      </c>
      <c r="L92" s="14">
        <v>70.349999999999994</v>
      </c>
      <c r="M92" s="54"/>
      <c r="N92" s="14">
        <v>20.404065464999999</v>
      </c>
      <c r="O92" s="31">
        <v>151.58063664000002</v>
      </c>
      <c r="P92" s="31" t="s">
        <v>26</v>
      </c>
      <c r="Q92" s="17" t="s">
        <v>26</v>
      </c>
      <c r="R92" s="38" t="s">
        <v>604</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164</v>
      </c>
      <c r="D93" s="16" t="s">
        <v>165</v>
      </c>
      <c r="E93" s="16">
        <v>5</v>
      </c>
      <c r="F93" s="15">
        <v>24.35</v>
      </c>
      <c r="G93" s="15">
        <v>22.94</v>
      </c>
      <c r="H93" s="15">
        <v>21.53</v>
      </c>
      <c r="I93" s="14"/>
      <c r="J93" s="15">
        <v>24.91</v>
      </c>
      <c r="K93" s="15">
        <v>27.72</v>
      </c>
      <c r="L93" s="15">
        <v>32.28</v>
      </c>
      <c r="M93" s="54"/>
      <c r="N93" s="15">
        <v>38.231468759999998</v>
      </c>
      <c r="O93" s="15">
        <v>200.74990127000001</v>
      </c>
      <c r="P93" s="15" t="s">
        <v>29</v>
      </c>
      <c r="Q93" s="16" t="s">
        <v>26</v>
      </c>
      <c r="R93" s="37" t="s">
        <v>605</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166</v>
      </c>
      <c r="D94" s="17" t="s">
        <v>167</v>
      </c>
      <c r="E94" s="17">
        <v>0</v>
      </c>
      <c r="F94" s="14">
        <v>27.81</v>
      </c>
      <c r="G94" s="14">
        <v>24.36</v>
      </c>
      <c r="H94" s="14">
        <v>20.92</v>
      </c>
      <c r="I94" s="14"/>
      <c r="J94" s="14">
        <v>28.45</v>
      </c>
      <c r="K94" s="14">
        <v>35.33</v>
      </c>
      <c r="L94" s="14">
        <v>46.46</v>
      </c>
      <c r="M94" s="54"/>
      <c r="N94" s="14">
        <v>20.172093471</v>
      </c>
      <c r="O94" s="31">
        <v>125.03220931</v>
      </c>
      <c r="P94" s="31" t="s">
        <v>26</v>
      </c>
      <c r="Q94" s="17" t="s">
        <v>26</v>
      </c>
      <c r="R94" s="38" t="s">
        <v>606</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168</v>
      </c>
      <c r="D95" s="16" t="s">
        <v>169</v>
      </c>
      <c r="E95" s="16">
        <v>3</v>
      </c>
      <c r="F95" s="15">
        <v>34.11</v>
      </c>
      <c r="G95" s="15">
        <v>30.18</v>
      </c>
      <c r="H95" s="15">
        <v>26.25</v>
      </c>
      <c r="I95" s="14"/>
      <c r="J95" s="15">
        <v>34.83</v>
      </c>
      <c r="K95" s="15">
        <v>42.68</v>
      </c>
      <c r="L95" s="15">
        <v>55.39</v>
      </c>
      <c r="M95" s="54"/>
      <c r="N95" s="15">
        <v>22.664558436</v>
      </c>
      <c r="O95" s="15">
        <v>315.95074449999998</v>
      </c>
      <c r="P95" s="15" t="s">
        <v>26</v>
      </c>
      <c r="Q95" s="16" t="s">
        <v>26</v>
      </c>
      <c r="R95" s="37" t="s">
        <v>607</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170</v>
      </c>
      <c r="D96" s="17" t="s">
        <v>171</v>
      </c>
      <c r="E96" s="17">
        <v>0</v>
      </c>
      <c r="F96" s="14">
        <v>4.24</v>
      </c>
      <c r="G96" s="14">
        <v>3.38</v>
      </c>
      <c r="H96" s="14">
        <v>2.5299999999999998</v>
      </c>
      <c r="I96" s="14"/>
      <c r="J96" s="14">
        <v>4.38</v>
      </c>
      <c r="K96" s="14">
        <v>6.08</v>
      </c>
      <c r="L96" s="14">
        <v>8.83</v>
      </c>
      <c r="M96" s="54"/>
      <c r="N96" s="14">
        <v>30.786093264000002</v>
      </c>
      <c r="O96" s="31">
        <v>3.7855531363999999</v>
      </c>
      <c r="P96" s="31" t="s">
        <v>26</v>
      </c>
      <c r="Q96" s="17" t="s">
        <v>26</v>
      </c>
      <c r="R96" s="38" t="s">
        <v>608</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172</v>
      </c>
      <c r="D97" s="16" t="s">
        <v>173</v>
      </c>
      <c r="E97" s="16">
        <v>0</v>
      </c>
      <c r="F97" s="15">
        <v>10.3</v>
      </c>
      <c r="G97" s="15">
        <v>8.4499999999999993</v>
      </c>
      <c r="H97" s="15">
        <v>6.6</v>
      </c>
      <c r="I97" s="14"/>
      <c r="J97" s="15">
        <v>10.82</v>
      </c>
      <c r="K97" s="15">
        <v>14.51</v>
      </c>
      <c r="L97" s="15">
        <v>20.49</v>
      </c>
      <c r="M97" s="54"/>
      <c r="N97" s="15">
        <v>35.965634473000001</v>
      </c>
      <c r="O97" s="15">
        <v>21.262710863999999</v>
      </c>
      <c r="P97" s="15" t="s">
        <v>26</v>
      </c>
      <c r="Q97" s="16" t="s">
        <v>26</v>
      </c>
      <c r="R97" s="37" t="s">
        <v>609</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174</v>
      </c>
      <c r="D98" s="17" t="s">
        <v>175</v>
      </c>
      <c r="E98" s="17">
        <v>0</v>
      </c>
      <c r="F98" s="14">
        <v>4.8499999999999996</v>
      </c>
      <c r="G98" s="14">
        <v>3.73</v>
      </c>
      <c r="H98" s="14">
        <v>2.61</v>
      </c>
      <c r="I98" s="14"/>
      <c r="J98" s="14">
        <v>5</v>
      </c>
      <c r="K98" s="14">
        <v>7.23</v>
      </c>
      <c r="L98" s="14">
        <v>10.85</v>
      </c>
      <c r="M98" s="54"/>
      <c r="N98" s="14">
        <v>17.898026265999999</v>
      </c>
      <c r="O98" s="31">
        <v>5.3444169091000004</v>
      </c>
      <c r="P98" s="31" t="s">
        <v>26</v>
      </c>
      <c r="Q98" s="17" t="s">
        <v>26</v>
      </c>
      <c r="R98" s="38" t="s">
        <v>610</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176</v>
      </c>
      <c r="D99" s="16" t="s">
        <v>177</v>
      </c>
      <c r="E99" s="16">
        <v>7</v>
      </c>
      <c r="F99" s="15">
        <v>17.989999999999998</v>
      </c>
      <c r="G99" s="15">
        <v>16.350000000000001</v>
      </c>
      <c r="H99" s="15">
        <v>14.71</v>
      </c>
      <c r="I99" s="14"/>
      <c r="J99" s="15">
        <v>19.3</v>
      </c>
      <c r="K99" s="15">
        <v>22.57</v>
      </c>
      <c r="L99" s="15">
        <v>27.88</v>
      </c>
      <c r="M99" s="54"/>
      <c r="N99" s="15">
        <v>65.559755039999999</v>
      </c>
      <c r="O99" s="15">
        <v>62.374656409000004</v>
      </c>
      <c r="P99" s="15" t="s">
        <v>29</v>
      </c>
      <c r="Q99" s="16" t="s">
        <v>29</v>
      </c>
      <c r="R99" s="37" t="s">
        <v>611</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178</v>
      </c>
      <c r="D100" s="17" t="s">
        <v>179</v>
      </c>
      <c r="E100" s="17">
        <v>4</v>
      </c>
      <c r="F100" s="14">
        <v>21.85</v>
      </c>
      <c r="G100" s="14">
        <v>20.6</v>
      </c>
      <c r="H100" s="14">
        <v>19.350000000000001</v>
      </c>
      <c r="I100" s="14"/>
      <c r="J100" s="14">
        <v>22.91</v>
      </c>
      <c r="K100" s="14">
        <v>25.4</v>
      </c>
      <c r="L100" s="14">
        <v>29.44</v>
      </c>
      <c r="M100" s="54"/>
      <c r="N100" s="14">
        <v>65.154129819999994</v>
      </c>
      <c r="O100" s="31">
        <v>4.8128720000000005</v>
      </c>
      <c r="P100" s="31" t="s">
        <v>26</v>
      </c>
      <c r="Q100" s="17" t="s">
        <v>29</v>
      </c>
      <c r="R100" s="38" t="s">
        <v>612</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469</v>
      </c>
      <c r="D101" s="16" t="s">
        <v>470</v>
      </c>
      <c r="E101" s="16">
        <v>7</v>
      </c>
      <c r="F101" s="15">
        <v>114.23</v>
      </c>
      <c r="G101" s="15">
        <v>104.95</v>
      </c>
      <c r="H101" s="15">
        <v>95.67</v>
      </c>
      <c r="I101" s="14"/>
      <c r="J101" s="15">
        <v>121.67</v>
      </c>
      <c r="K101" s="15">
        <v>140.22</v>
      </c>
      <c r="L101" s="15">
        <v>170.24</v>
      </c>
      <c r="M101" s="54"/>
      <c r="N101" s="15">
        <v>52.476990993999998</v>
      </c>
      <c r="O101" s="15">
        <v>1.4131058244999999</v>
      </c>
      <c r="P101" s="15" t="s">
        <v>29</v>
      </c>
      <c r="Q101" s="16" t="s">
        <v>29</v>
      </c>
      <c r="R101" s="37" t="s">
        <v>613</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180</v>
      </c>
      <c r="D102" s="17" t="s">
        <v>181</v>
      </c>
      <c r="E102" s="17">
        <v>4</v>
      </c>
      <c r="F102" s="14">
        <v>24.19</v>
      </c>
      <c r="G102" s="14">
        <v>22.35</v>
      </c>
      <c r="H102" s="14">
        <v>20.51</v>
      </c>
      <c r="I102" s="14"/>
      <c r="J102" s="14">
        <v>25.02</v>
      </c>
      <c r="K102" s="14">
        <v>28.69</v>
      </c>
      <c r="L102" s="14">
        <v>34.64</v>
      </c>
      <c r="M102" s="54"/>
      <c r="N102" s="14">
        <v>42.21566189</v>
      </c>
      <c r="O102" s="31">
        <v>208.25813409</v>
      </c>
      <c r="P102" s="31" t="s">
        <v>29</v>
      </c>
      <c r="Q102" s="17" t="s">
        <v>26</v>
      </c>
      <c r="R102" s="38" t="s">
        <v>614</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182</v>
      </c>
      <c r="D103" s="16" t="s">
        <v>183</v>
      </c>
      <c r="E103" s="16">
        <v>4</v>
      </c>
      <c r="F103" s="15">
        <v>10.84</v>
      </c>
      <c r="G103" s="15">
        <v>10.06</v>
      </c>
      <c r="H103" s="15">
        <v>9.2799999999999994</v>
      </c>
      <c r="I103" s="14"/>
      <c r="J103" s="15">
        <v>11.2</v>
      </c>
      <c r="K103" s="15">
        <v>12.75</v>
      </c>
      <c r="L103" s="15">
        <v>15.27</v>
      </c>
      <c r="M103" s="54"/>
      <c r="N103" s="15">
        <v>48.567024175999997</v>
      </c>
      <c r="O103" s="15">
        <v>86.371823136000003</v>
      </c>
      <c r="P103" s="15" t="s">
        <v>29</v>
      </c>
      <c r="Q103" s="16" t="s">
        <v>26</v>
      </c>
      <c r="R103" s="37" t="s">
        <v>615</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184</v>
      </c>
      <c r="D104" s="17" t="s">
        <v>185</v>
      </c>
      <c r="E104" s="17">
        <v>0</v>
      </c>
      <c r="F104" s="14">
        <v>11.26</v>
      </c>
      <c r="G104" s="14">
        <v>9.39</v>
      </c>
      <c r="H104" s="14">
        <v>7.53</v>
      </c>
      <c r="I104" s="14"/>
      <c r="J104" s="14">
        <v>11.66</v>
      </c>
      <c r="K104" s="14">
        <v>15.38</v>
      </c>
      <c r="L104" s="14">
        <v>21.41</v>
      </c>
      <c r="M104" s="54"/>
      <c r="N104" s="14">
        <v>44.850671720000001</v>
      </c>
      <c r="O104" s="31">
        <v>36.623715591</v>
      </c>
      <c r="P104" s="31" t="s">
        <v>26</v>
      </c>
      <c r="Q104" s="17" t="s">
        <v>26</v>
      </c>
      <c r="R104" s="38" t="s">
        <v>616</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186</v>
      </c>
      <c r="D105" s="16" t="s">
        <v>187</v>
      </c>
      <c r="E105" s="16">
        <v>1</v>
      </c>
      <c r="F105" s="15">
        <v>3.5</v>
      </c>
      <c r="G105" s="15">
        <v>3.09</v>
      </c>
      <c r="H105" s="15">
        <v>2.69</v>
      </c>
      <c r="I105" s="14"/>
      <c r="J105" s="15">
        <v>3.64</v>
      </c>
      <c r="K105" s="15">
        <v>4.4400000000000004</v>
      </c>
      <c r="L105" s="15">
        <v>5.74</v>
      </c>
      <c r="M105" s="54"/>
      <c r="N105" s="15">
        <v>42.825213445000003</v>
      </c>
      <c r="O105" s="15">
        <v>12.006738818000001</v>
      </c>
      <c r="P105" s="15" t="s">
        <v>26</v>
      </c>
      <c r="Q105" s="16" t="s">
        <v>26</v>
      </c>
      <c r="R105" s="37" t="s">
        <v>617</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188</v>
      </c>
      <c r="D106" s="17" t="s">
        <v>189</v>
      </c>
      <c r="E106" s="17">
        <v>4</v>
      </c>
      <c r="F106" s="14">
        <v>3.85</v>
      </c>
      <c r="G106" s="14">
        <v>3.38</v>
      </c>
      <c r="H106" s="14">
        <v>2.92</v>
      </c>
      <c r="I106" s="14"/>
      <c r="J106" s="14">
        <v>4.92</v>
      </c>
      <c r="K106" s="14">
        <v>5.84</v>
      </c>
      <c r="L106" s="14">
        <v>7.33</v>
      </c>
      <c r="M106" s="54"/>
      <c r="N106" s="14">
        <v>52.083113220000001</v>
      </c>
      <c r="O106" s="31">
        <v>20.791521955</v>
      </c>
      <c r="P106" s="31" t="s">
        <v>26</v>
      </c>
      <c r="Q106" s="17" t="s">
        <v>29</v>
      </c>
      <c r="R106" s="38" t="s">
        <v>618</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190</v>
      </c>
      <c r="D107" s="16" t="s">
        <v>191</v>
      </c>
      <c r="E107" s="16">
        <v>0</v>
      </c>
      <c r="F107" s="15">
        <v>8.2899999999999991</v>
      </c>
      <c r="G107" s="15">
        <v>6.77</v>
      </c>
      <c r="H107" s="15">
        <v>5.26</v>
      </c>
      <c r="I107" s="14"/>
      <c r="J107" s="15">
        <v>8.61</v>
      </c>
      <c r="K107" s="15">
        <v>11.63</v>
      </c>
      <c r="L107" s="15">
        <v>16.54</v>
      </c>
      <c r="M107" s="54"/>
      <c r="N107" s="15">
        <v>24.458972551999999</v>
      </c>
      <c r="O107" s="15">
        <v>18.743913272999997</v>
      </c>
      <c r="P107" s="15" t="s">
        <v>26</v>
      </c>
      <c r="Q107" s="16" t="s">
        <v>26</v>
      </c>
      <c r="R107" s="37" t="s">
        <v>619</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192</v>
      </c>
      <c r="D108" s="17" t="s">
        <v>193</v>
      </c>
      <c r="E108" s="17">
        <v>3</v>
      </c>
      <c r="F108" s="14" t="s">
        <v>125</v>
      </c>
      <c r="G108" s="14" t="s">
        <v>125</v>
      </c>
      <c r="H108" s="14" t="s">
        <v>125</v>
      </c>
      <c r="I108" s="14"/>
      <c r="J108" s="14" t="s">
        <v>125</v>
      </c>
      <c r="K108" s="14" t="s">
        <v>125</v>
      </c>
      <c r="L108" s="14" t="s">
        <v>125</v>
      </c>
      <c r="M108" s="54"/>
      <c r="N108" s="14" t="s">
        <v>125</v>
      </c>
      <c r="O108" s="31" t="s">
        <v>125</v>
      </c>
      <c r="P108" s="31" t="s">
        <v>125</v>
      </c>
      <c r="Q108" s="17" t="s">
        <v>125</v>
      </c>
      <c r="R108" s="38" t="s">
        <v>126</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482</v>
      </c>
      <c r="D109" s="16" t="s">
        <v>483</v>
      </c>
      <c r="E109" s="16">
        <v>6</v>
      </c>
      <c r="F109" s="15">
        <v>3.23</v>
      </c>
      <c r="G109" s="15">
        <v>2.87</v>
      </c>
      <c r="H109" s="15">
        <v>2.5099999999999998</v>
      </c>
      <c r="I109" s="14"/>
      <c r="J109" s="15">
        <v>4.0599999999999996</v>
      </c>
      <c r="K109" s="15">
        <v>4.7699999999999996</v>
      </c>
      <c r="L109" s="15">
        <v>5.92</v>
      </c>
      <c r="M109" s="54"/>
      <c r="N109" s="15">
        <v>58.841530053</v>
      </c>
      <c r="O109" s="15">
        <v>4.9429016818000004</v>
      </c>
      <c r="P109" s="15" t="s">
        <v>26</v>
      </c>
      <c r="Q109" s="16" t="s">
        <v>29</v>
      </c>
      <c r="R109" s="37" t="s">
        <v>620</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194</v>
      </c>
      <c r="D110" s="17" t="s">
        <v>195</v>
      </c>
      <c r="E110" s="17">
        <v>0</v>
      </c>
      <c r="F110" s="14">
        <v>20.39</v>
      </c>
      <c r="G110" s="14">
        <v>19.11</v>
      </c>
      <c r="H110" s="14">
        <v>17.84</v>
      </c>
      <c r="I110" s="14"/>
      <c r="J110" s="14">
        <v>21</v>
      </c>
      <c r="K110" s="14">
        <v>23.54</v>
      </c>
      <c r="L110" s="14">
        <v>27.66</v>
      </c>
      <c r="M110" s="54"/>
      <c r="N110" s="14">
        <v>39.854257564999997</v>
      </c>
      <c r="O110" s="31">
        <v>68.730042318000002</v>
      </c>
      <c r="P110" s="31" t="s">
        <v>26</v>
      </c>
      <c r="Q110" s="17" t="s">
        <v>26</v>
      </c>
      <c r="R110" s="38" t="s">
        <v>621</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196</v>
      </c>
      <c r="D111" s="16" t="s">
        <v>197</v>
      </c>
      <c r="E111" s="16">
        <v>0</v>
      </c>
      <c r="F111" s="15">
        <v>23.22</v>
      </c>
      <c r="G111" s="15">
        <v>20.97</v>
      </c>
      <c r="H111" s="15">
        <v>18.72</v>
      </c>
      <c r="I111" s="14"/>
      <c r="J111" s="15">
        <v>23.57</v>
      </c>
      <c r="K111" s="15">
        <v>28.06</v>
      </c>
      <c r="L111" s="15">
        <v>35.32</v>
      </c>
      <c r="M111" s="54"/>
      <c r="N111" s="15">
        <v>35.004489882999998</v>
      </c>
      <c r="O111" s="15">
        <v>46.783359544999996</v>
      </c>
      <c r="P111" s="15" t="s">
        <v>26</v>
      </c>
      <c r="Q111" s="16" t="s">
        <v>26</v>
      </c>
      <c r="R111" s="37" t="s">
        <v>622</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198</v>
      </c>
      <c r="D112" s="17" t="s">
        <v>199</v>
      </c>
      <c r="E112" s="17">
        <v>7</v>
      </c>
      <c r="F112" s="14">
        <v>82.73</v>
      </c>
      <c r="G112" s="14">
        <v>61.02</v>
      </c>
      <c r="H112" s="14">
        <v>39.32</v>
      </c>
      <c r="I112" s="14"/>
      <c r="J112" s="14">
        <v>122.62</v>
      </c>
      <c r="K112" s="14">
        <v>166.02</v>
      </c>
      <c r="L112" s="14">
        <v>236.26</v>
      </c>
      <c r="M112" s="54"/>
      <c r="N112" s="14">
        <v>46.980097477999998</v>
      </c>
      <c r="O112" s="31">
        <v>32.444591781999996</v>
      </c>
      <c r="P112" s="31" t="s">
        <v>29</v>
      </c>
      <c r="Q112" s="17" t="s">
        <v>29</v>
      </c>
      <c r="R112" s="38" t="s">
        <v>623</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200</v>
      </c>
      <c r="D113" s="16" t="s">
        <v>201</v>
      </c>
      <c r="E113" s="16">
        <v>9</v>
      </c>
      <c r="F113" s="15">
        <v>14.08</v>
      </c>
      <c r="G113" s="15">
        <v>12.98</v>
      </c>
      <c r="H113" s="15">
        <v>11.89</v>
      </c>
      <c r="I113" s="14"/>
      <c r="J113" s="15">
        <v>15.65</v>
      </c>
      <c r="K113" s="15">
        <v>17.829999999999998</v>
      </c>
      <c r="L113" s="15">
        <v>21.37</v>
      </c>
      <c r="M113" s="54"/>
      <c r="N113" s="15">
        <v>55.091132803999997</v>
      </c>
      <c r="O113" s="15">
        <v>23.850500908999997</v>
      </c>
      <c r="P113" s="15" t="s">
        <v>29</v>
      </c>
      <c r="Q113" s="16" t="s">
        <v>29</v>
      </c>
      <c r="R113" s="37" t="s">
        <v>624</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202</v>
      </c>
      <c r="D114" s="17" t="s">
        <v>203</v>
      </c>
      <c r="E114" s="17">
        <v>0</v>
      </c>
      <c r="F114" s="14">
        <v>26.45</v>
      </c>
      <c r="G114" s="14">
        <v>21.05</v>
      </c>
      <c r="H114" s="14">
        <v>15.65</v>
      </c>
      <c r="I114" s="14"/>
      <c r="J114" s="14">
        <v>27.7</v>
      </c>
      <c r="K114" s="14">
        <v>38.49</v>
      </c>
      <c r="L114" s="14">
        <v>55.95</v>
      </c>
      <c r="M114" s="54"/>
      <c r="N114" s="14">
        <v>40.084729926000001</v>
      </c>
      <c r="O114" s="31">
        <v>66.600855238999998</v>
      </c>
      <c r="P114" s="31" t="s">
        <v>26</v>
      </c>
      <c r="Q114" s="17" t="s">
        <v>26</v>
      </c>
      <c r="R114" s="38" t="s">
        <v>625</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204</v>
      </c>
      <c r="D115" s="16" t="s">
        <v>205</v>
      </c>
      <c r="E115" s="16">
        <v>0</v>
      </c>
      <c r="F115" s="15">
        <v>9.02</v>
      </c>
      <c r="G115" s="15">
        <v>8.39</v>
      </c>
      <c r="H115" s="15">
        <v>7.77</v>
      </c>
      <c r="I115" s="14"/>
      <c r="J115" s="15">
        <v>9.1199999999999992</v>
      </c>
      <c r="K115" s="15">
        <v>10.36</v>
      </c>
      <c r="L115" s="15">
        <v>12.37</v>
      </c>
      <c r="M115" s="54"/>
      <c r="N115" s="15">
        <v>41.476521597000001</v>
      </c>
      <c r="O115" s="15">
        <v>7.3556943182000003</v>
      </c>
      <c r="P115" s="15" t="s">
        <v>26</v>
      </c>
      <c r="Q115" s="16" t="s">
        <v>26</v>
      </c>
      <c r="R115" s="37" t="s">
        <v>626</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206</v>
      </c>
      <c r="D116" s="17" t="s">
        <v>207</v>
      </c>
      <c r="E116" s="17">
        <v>2</v>
      </c>
      <c r="F116" s="14">
        <v>7.62</v>
      </c>
      <c r="G116" s="14">
        <v>7.06</v>
      </c>
      <c r="H116" s="14">
        <v>6.5</v>
      </c>
      <c r="I116" s="14"/>
      <c r="J116" s="14">
        <v>7.8</v>
      </c>
      <c r="K116" s="14">
        <v>8.91</v>
      </c>
      <c r="L116" s="14">
        <v>10.71</v>
      </c>
      <c r="M116" s="54"/>
      <c r="N116" s="14">
        <v>40.880825236</v>
      </c>
      <c r="O116" s="31">
        <v>4.3661720455000008</v>
      </c>
      <c r="P116" s="31" t="s">
        <v>26</v>
      </c>
      <c r="Q116" s="17" t="s">
        <v>26</v>
      </c>
      <c r="R116" s="38" t="s">
        <v>627</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208</v>
      </c>
      <c r="D117" s="16" t="s">
        <v>209</v>
      </c>
      <c r="E117" s="16">
        <v>0</v>
      </c>
      <c r="F117" s="15">
        <v>49.82</v>
      </c>
      <c r="G117" s="15">
        <v>46.65</v>
      </c>
      <c r="H117" s="15">
        <v>43.48</v>
      </c>
      <c r="I117" s="14"/>
      <c r="J117" s="15">
        <v>50.86</v>
      </c>
      <c r="K117" s="15">
        <v>57.19</v>
      </c>
      <c r="L117" s="15">
        <v>67.44</v>
      </c>
      <c r="M117" s="54"/>
      <c r="N117" s="15">
        <v>38.578035341000003</v>
      </c>
      <c r="O117" s="15">
        <v>30.474440545</v>
      </c>
      <c r="P117" s="15" t="s">
        <v>26</v>
      </c>
      <c r="Q117" s="16" t="s">
        <v>26</v>
      </c>
      <c r="R117" s="37" t="s">
        <v>628</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210</v>
      </c>
      <c r="D118" s="17" t="s">
        <v>211</v>
      </c>
      <c r="E118" s="17">
        <v>0</v>
      </c>
      <c r="F118" s="14">
        <v>25.33</v>
      </c>
      <c r="G118" s="14">
        <v>23.26</v>
      </c>
      <c r="H118" s="14">
        <v>21.2</v>
      </c>
      <c r="I118" s="14"/>
      <c r="J118" s="14">
        <v>25.85</v>
      </c>
      <c r="K118" s="14">
        <v>29.97</v>
      </c>
      <c r="L118" s="14">
        <v>36.64</v>
      </c>
      <c r="M118" s="54"/>
      <c r="N118" s="14">
        <v>30.207393282999998</v>
      </c>
      <c r="O118" s="31">
        <v>97.198278772999998</v>
      </c>
      <c r="P118" s="31" t="s">
        <v>26</v>
      </c>
      <c r="Q118" s="17" t="s">
        <v>26</v>
      </c>
      <c r="R118" s="38" t="s">
        <v>629</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212</v>
      </c>
      <c r="D119" s="16" t="s">
        <v>471</v>
      </c>
      <c r="E119" s="16">
        <v>2</v>
      </c>
      <c r="F119" s="15">
        <v>12.64</v>
      </c>
      <c r="G119" s="15">
        <v>11.89</v>
      </c>
      <c r="H119" s="15">
        <v>11.15</v>
      </c>
      <c r="I119" s="14"/>
      <c r="J119" s="15">
        <v>12.78</v>
      </c>
      <c r="K119" s="15">
        <v>14.26</v>
      </c>
      <c r="L119" s="15">
        <v>16.670000000000002</v>
      </c>
      <c r="M119" s="54"/>
      <c r="N119" s="15">
        <v>27.733289013</v>
      </c>
      <c r="O119" s="15">
        <v>1.5868616363999999</v>
      </c>
      <c r="P119" s="15" t="s">
        <v>26</v>
      </c>
      <c r="Q119" s="16" t="s">
        <v>26</v>
      </c>
      <c r="R119" s="37" t="s">
        <v>630</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212</v>
      </c>
      <c r="D120" s="17" t="s">
        <v>213</v>
      </c>
      <c r="E120" s="17">
        <v>0</v>
      </c>
      <c r="F120" s="14">
        <v>12.3</v>
      </c>
      <c r="G120" s="14">
        <v>11.4</v>
      </c>
      <c r="H120" s="14">
        <v>10.51</v>
      </c>
      <c r="I120" s="14"/>
      <c r="J120" s="14">
        <v>12.44</v>
      </c>
      <c r="K120" s="14">
        <v>14.22</v>
      </c>
      <c r="L120" s="14">
        <v>17.100000000000001</v>
      </c>
      <c r="M120" s="54"/>
      <c r="N120" s="14">
        <v>21.873677565000001</v>
      </c>
      <c r="O120" s="31">
        <v>271.00939109000001</v>
      </c>
      <c r="P120" s="31" t="s">
        <v>26</v>
      </c>
      <c r="Q120" s="17" t="s">
        <v>26</v>
      </c>
      <c r="R120" s="38" t="s">
        <v>631</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214</v>
      </c>
      <c r="D121" s="16" t="s">
        <v>215</v>
      </c>
      <c r="E121" s="16">
        <v>6</v>
      </c>
      <c r="F121" s="15">
        <v>41.13</v>
      </c>
      <c r="G121" s="15">
        <v>38.51</v>
      </c>
      <c r="H121" s="15">
        <v>35.9</v>
      </c>
      <c r="I121" s="14"/>
      <c r="J121" s="15">
        <v>41.76</v>
      </c>
      <c r="K121" s="15">
        <v>46.98</v>
      </c>
      <c r="L121" s="15">
        <v>55.42</v>
      </c>
      <c r="M121" s="54"/>
      <c r="N121" s="15">
        <v>28.131890192</v>
      </c>
      <c r="O121" s="15">
        <v>80.351572544999996</v>
      </c>
      <c r="P121" s="15" t="s">
        <v>29</v>
      </c>
      <c r="Q121" s="16" t="s">
        <v>26</v>
      </c>
      <c r="R121" s="37" t="s">
        <v>632</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214</v>
      </c>
      <c r="D122" s="17" t="s">
        <v>216</v>
      </c>
      <c r="E122" s="17">
        <v>0</v>
      </c>
      <c r="F122" s="14">
        <v>38.1</v>
      </c>
      <c r="G122" s="14">
        <v>35.15</v>
      </c>
      <c r="H122" s="14">
        <v>32.21</v>
      </c>
      <c r="I122" s="14"/>
      <c r="J122" s="14">
        <v>38.74</v>
      </c>
      <c r="K122" s="14">
        <v>44.62</v>
      </c>
      <c r="L122" s="14">
        <v>54.14</v>
      </c>
      <c r="M122" s="54"/>
      <c r="N122" s="14">
        <v>26.675533537</v>
      </c>
      <c r="O122" s="31">
        <v>908.38562614</v>
      </c>
      <c r="P122" s="31" t="s">
        <v>26</v>
      </c>
      <c r="Q122" s="17" t="s">
        <v>26</v>
      </c>
      <c r="R122" s="38" t="s">
        <v>633</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217</v>
      </c>
      <c r="D123" s="16" t="s">
        <v>218</v>
      </c>
      <c r="E123" s="16">
        <v>6</v>
      </c>
      <c r="F123" s="15">
        <v>1.97</v>
      </c>
      <c r="G123" s="15">
        <v>1.47</v>
      </c>
      <c r="H123" s="15">
        <v>0.97</v>
      </c>
      <c r="I123" s="14"/>
      <c r="J123" s="15">
        <v>3.49</v>
      </c>
      <c r="K123" s="15">
        <v>4.4800000000000004</v>
      </c>
      <c r="L123" s="15">
        <v>6.1</v>
      </c>
      <c r="M123" s="54"/>
      <c r="N123" s="15">
        <v>66.738857749999994</v>
      </c>
      <c r="O123" s="15">
        <v>1.8893414091</v>
      </c>
      <c r="P123" s="15" t="s">
        <v>26</v>
      </c>
      <c r="Q123" s="16" t="s">
        <v>29</v>
      </c>
      <c r="R123" s="37" t="s">
        <v>634</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219</v>
      </c>
      <c r="D124" s="17" t="s">
        <v>220</v>
      </c>
      <c r="E124" s="17">
        <v>7</v>
      </c>
      <c r="F124" s="14">
        <v>69.400000000000006</v>
      </c>
      <c r="G124" s="14">
        <v>61.53</v>
      </c>
      <c r="H124" s="14">
        <v>53.67</v>
      </c>
      <c r="I124" s="14"/>
      <c r="J124" s="14">
        <v>84.7</v>
      </c>
      <c r="K124" s="14">
        <v>100.42</v>
      </c>
      <c r="L124" s="14">
        <v>125.86</v>
      </c>
      <c r="M124" s="54"/>
      <c r="N124" s="14">
        <v>61.103203716000003</v>
      </c>
      <c r="O124" s="31">
        <v>73.817561818000001</v>
      </c>
      <c r="P124" s="31" t="s">
        <v>26</v>
      </c>
      <c r="Q124" s="17" t="s">
        <v>29</v>
      </c>
      <c r="R124" s="38" t="s">
        <v>635</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221</v>
      </c>
      <c r="D125" s="16" t="s">
        <v>222</v>
      </c>
      <c r="E125" s="16">
        <v>3</v>
      </c>
      <c r="F125" s="15">
        <v>9.9600000000000009</v>
      </c>
      <c r="G125" s="15">
        <v>8.66</v>
      </c>
      <c r="H125" s="15">
        <v>7.36</v>
      </c>
      <c r="I125" s="14"/>
      <c r="J125" s="15">
        <v>10.37</v>
      </c>
      <c r="K125" s="15">
        <v>12.96</v>
      </c>
      <c r="L125" s="15">
        <v>17.149999999999999</v>
      </c>
      <c r="M125" s="54"/>
      <c r="N125" s="15">
        <v>35.025293550999997</v>
      </c>
      <c r="O125" s="15">
        <v>34.821304908999998</v>
      </c>
      <c r="P125" s="15" t="s">
        <v>29</v>
      </c>
      <c r="Q125" s="16" t="s">
        <v>26</v>
      </c>
      <c r="R125" s="37" t="s">
        <v>636</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223</v>
      </c>
      <c r="D126" s="17" t="s">
        <v>224</v>
      </c>
      <c r="E126" s="17">
        <v>9</v>
      </c>
      <c r="F126" s="14">
        <v>186.84</v>
      </c>
      <c r="G126" s="14">
        <v>172.5</v>
      </c>
      <c r="H126" s="14">
        <v>158.16999999999999</v>
      </c>
      <c r="I126" s="14"/>
      <c r="J126" s="14">
        <v>190.96</v>
      </c>
      <c r="K126" s="14">
        <v>219.62</v>
      </c>
      <c r="L126" s="14">
        <v>266</v>
      </c>
      <c r="M126" s="54"/>
      <c r="N126" s="14">
        <v>68.577666335999993</v>
      </c>
      <c r="O126" s="31">
        <v>8.3844215349999995</v>
      </c>
      <c r="P126" s="31" t="s">
        <v>29</v>
      </c>
      <c r="Q126" s="17" t="s">
        <v>29</v>
      </c>
      <c r="R126" s="38" t="s">
        <v>637</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225</v>
      </c>
      <c r="D127" s="16" t="s">
        <v>226</v>
      </c>
      <c r="E127" s="16">
        <v>0</v>
      </c>
      <c r="F127" s="15">
        <v>4.93</v>
      </c>
      <c r="G127" s="15">
        <v>3.74</v>
      </c>
      <c r="H127" s="15">
        <v>2.56</v>
      </c>
      <c r="I127" s="14"/>
      <c r="J127" s="15">
        <v>5.13</v>
      </c>
      <c r="K127" s="15">
        <v>7.49</v>
      </c>
      <c r="L127" s="15">
        <v>11.32</v>
      </c>
      <c r="M127" s="54"/>
      <c r="N127" s="15">
        <v>33.853663875000002</v>
      </c>
      <c r="O127" s="15">
        <v>4.2816405000000008</v>
      </c>
      <c r="P127" s="15" t="s">
        <v>26</v>
      </c>
      <c r="Q127" s="16" t="s">
        <v>26</v>
      </c>
      <c r="R127" s="37" t="s">
        <v>638</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227</v>
      </c>
      <c r="D128" s="17" t="s">
        <v>228</v>
      </c>
      <c r="E128" s="17">
        <v>0</v>
      </c>
      <c r="F128" s="14">
        <v>5.69</v>
      </c>
      <c r="G128" s="14">
        <v>4.78</v>
      </c>
      <c r="H128" s="14">
        <v>3.88</v>
      </c>
      <c r="I128" s="14"/>
      <c r="J128" s="14">
        <v>5.9</v>
      </c>
      <c r="K128" s="14">
        <v>7.7</v>
      </c>
      <c r="L128" s="14">
        <v>10.62</v>
      </c>
      <c r="M128" s="54"/>
      <c r="N128" s="14">
        <v>22.809881449999999</v>
      </c>
      <c r="O128" s="31">
        <v>6.0391023182000003</v>
      </c>
      <c r="P128" s="31" t="s">
        <v>26</v>
      </c>
      <c r="Q128" s="17" t="s">
        <v>26</v>
      </c>
      <c r="R128" s="38" t="s">
        <v>639</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229</v>
      </c>
      <c r="D129" s="16" t="s">
        <v>230</v>
      </c>
      <c r="E129" s="16">
        <v>2</v>
      </c>
      <c r="F129" s="15">
        <v>3.5</v>
      </c>
      <c r="G129" s="15">
        <v>3.29</v>
      </c>
      <c r="H129" s="15">
        <v>3.08</v>
      </c>
      <c r="I129" s="14"/>
      <c r="J129" s="15">
        <v>3.6</v>
      </c>
      <c r="K129" s="15">
        <v>4.01</v>
      </c>
      <c r="L129" s="15">
        <v>4.68</v>
      </c>
      <c r="M129" s="54"/>
      <c r="N129" s="15">
        <v>45.827553801999997</v>
      </c>
      <c r="O129" s="15">
        <v>2.0589471818000002</v>
      </c>
      <c r="P129" s="15" t="s">
        <v>26</v>
      </c>
      <c r="Q129" s="16" t="s">
        <v>26</v>
      </c>
      <c r="R129" s="37" t="s">
        <v>640</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229</v>
      </c>
      <c r="D130" s="17" t="s">
        <v>231</v>
      </c>
      <c r="E130" s="17">
        <v>2</v>
      </c>
      <c r="F130" s="14">
        <v>3.44</v>
      </c>
      <c r="G130" s="14">
        <v>3.23</v>
      </c>
      <c r="H130" s="14">
        <v>3.02</v>
      </c>
      <c r="I130" s="14"/>
      <c r="J130" s="14">
        <v>3.51</v>
      </c>
      <c r="K130" s="14">
        <v>3.92</v>
      </c>
      <c r="L130" s="14">
        <v>4.59</v>
      </c>
      <c r="M130" s="54"/>
      <c r="N130" s="14">
        <v>38.877471806999999</v>
      </c>
      <c r="O130" s="31">
        <v>11.254830636000001</v>
      </c>
      <c r="P130" s="31" t="s">
        <v>26</v>
      </c>
      <c r="Q130" s="17" t="s">
        <v>26</v>
      </c>
      <c r="R130" s="38" t="s">
        <v>641</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229</v>
      </c>
      <c r="D131" s="16" t="s">
        <v>232</v>
      </c>
      <c r="E131" s="16">
        <v>2</v>
      </c>
      <c r="F131" s="15">
        <v>17.28</v>
      </c>
      <c r="G131" s="15">
        <v>16.21</v>
      </c>
      <c r="H131" s="15">
        <v>15.14</v>
      </c>
      <c r="I131" s="14"/>
      <c r="J131" s="15">
        <v>17.62</v>
      </c>
      <c r="K131" s="15">
        <v>19.75</v>
      </c>
      <c r="L131" s="15">
        <v>23.2</v>
      </c>
      <c r="M131" s="54"/>
      <c r="N131" s="15">
        <v>39.346594766999999</v>
      </c>
      <c r="O131" s="15">
        <v>89.179211726999995</v>
      </c>
      <c r="P131" s="15" t="s">
        <v>26</v>
      </c>
      <c r="Q131" s="16" t="s">
        <v>26</v>
      </c>
      <c r="R131" s="37" t="s">
        <v>642</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233</v>
      </c>
      <c r="D132" s="17" t="s">
        <v>234</v>
      </c>
      <c r="E132" s="17">
        <v>0</v>
      </c>
      <c r="F132" s="14">
        <v>9.3800000000000008</v>
      </c>
      <c r="G132" s="14">
        <v>7.36</v>
      </c>
      <c r="H132" s="14">
        <v>5.35</v>
      </c>
      <c r="I132" s="14"/>
      <c r="J132" s="14">
        <v>9.6</v>
      </c>
      <c r="K132" s="14">
        <v>13.62</v>
      </c>
      <c r="L132" s="14">
        <v>20.14</v>
      </c>
      <c r="M132" s="54"/>
      <c r="N132" s="14">
        <v>37.677048005000003</v>
      </c>
      <c r="O132" s="31">
        <v>5.6000989090999997</v>
      </c>
      <c r="P132" s="31" t="s">
        <v>26</v>
      </c>
      <c r="Q132" s="17" t="s">
        <v>26</v>
      </c>
      <c r="R132" s="38" t="s">
        <v>643</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235</v>
      </c>
      <c r="D133" s="16" t="s">
        <v>236</v>
      </c>
      <c r="E133" s="16">
        <v>4</v>
      </c>
      <c r="F133" s="15">
        <v>3</v>
      </c>
      <c r="G133" s="15">
        <v>2.02</v>
      </c>
      <c r="H133" s="15">
        <v>1.04</v>
      </c>
      <c r="I133" s="14"/>
      <c r="J133" s="15">
        <v>5.57</v>
      </c>
      <c r="K133" s="15">
        <v>7.52</v>
      </c>
      <c r="L133" s="15">
        <v>10.68</v>
      </c>
      <c r="M133" s="54"/>
      <c r="N133" s="15">
        <v>52.169083141000002</v>
      </c>
      <c r="O133" s="15">
        <v>8.3104123182000009</v>
      </c>
      <c r="P133" s="15" t="s">
        <v>26</v>
      </c>
      <c r="Q133" s="16" t="s">
        <v>29</v>
      </c>
      <c r="R133" s="37" t="s">
        <v>644</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237</v>
      </c>
      <c r="D134" s="17" t="s">
        <v>238</v>
      </c>
      <c r="E134" s="17">
        <v>0</v>
      </c>
      <c r="F134" s="14">
        <v>32.47</v>
      </c>
      <c r="G134" s="14">
        <v>26.22</v>
      </c>
      <c r="H134" s="14">
        <v>19.97</v>
      </c>
      <c r="I134" s="14"/>
      <c r="J134" s="14">
        <v>33.68</v>
      </c>
      <c r="K134" s="14">
        <v>46.17</v>
      </c>
      <c r="L134" s="14">
        <v>66.39</v>
      </c>
      <c r="M134" s="54"/>
      <c r="N134" s="14">
        <v>18.578741682</v>
      </c>
      <c r="O134" s="31">
        <v>328.30462263999999</v>
      </c>
      <c r="P134" s="31" t="s">
        <v>26</v>
      </c>
      <c r="Q134" s="17" t="s">
        <v>26</v>
      </c>
      <c r="R134" s="38" t="s">
        <v>645</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237</v>
      </c>
      <c r="D135" s="16" t="s">
        <v>239</v>
      </c>
      <c r="E135" s="16">
        <v>0</v>
      </c>
      <c r="F135" s="15">
        <v>31.8</v>
      </c>
      <c r="G135" s="15">
        <v>25.96</v>
      </c>
      <c r="H135" s="15">
        <v>20.13</v>
      </c>
      <c r="I135" s="14"/>
      <c r="J135" s="15">
        <v>32.619999999999997</v>
      </c>
      <c r="K135" s="15">
        <v>44.28</v>
      </c>
      <c r="L135" s="15">
        <v>63.16</v>
      </c>
      <c r="M135" s="54"/>
      <c r="N135" s="15">
        <v>19.926383317999999</v>
      </c>
      <c r="O135" s="15">
        <v>4.9291085455000001</v>
      </c>
      <c r="P135" s="15" t="s">
        <v>26</v>
      </c>
      <c r="Q135" s="16" t="s">
        <v>26</v>
      </c>
      <c r="R135" s="37" t="s">
        <v>646</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240</v>
      </c>
      <c r="D136" s="17" t="s">
        <v>241</v>
      </c>
      <c r="E136" s="17">
        <v>0</v>
      </c>
      <c r="F136" s="14">
        <v>22.68</v>
      </c>
      <c r="G136" s="14">
        <v>20.71</v>
      </c>
      <c r="H136" s="14">
        <v>18.739999999999998</v>
      </c>
      <c r="I136" s="14"/>
      <c r="J136" s="14">
        <v>23.94</v>
      </c>
      <c r="K136" s="14">
        <v>27.87</v>
      </c>
      <c r="L136" s="14">
        <v>34.229999999999997</v>
      </c>
      <c r="M136" s="54"/>
      <c r="N136" s="14">
        <v>27.510080409</v>
      </c>
      <c r="O136" s="31">
        <v>10.415089500000001</v>
      </c>
      <c r="P136" s="31" t="s">
        <v>26</v>
      </c>
      <c r="Q136" s="17" t="s">
        <v>26</v>
      </c>
      <c r="R136" s="38" t="s">
        <v>647</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242</v>
      </c>
      <c r="D137" s="16" t="s">
        <v>243</v>
      </c>
      <c r="E137" s="16">
        <v>0</v>
      </c>
      <c r="F137" s="15">
        <v>10.64</v>
      </c>
      <c r="G137" s="15">
        <v>9.0399999999999991</v>
      </c>
      <c r="H137" s="15">
        <v>7.45</v>
      </c>
      <c r="I137" s="14"/>
      <c r="J137" s="15">
        <v>11.07</v>
      </c>
      <c r="K137" s="15">
        <v>14.25</v>
      </c>
      <c r="L137" s="15">
        <v>19.41</v>
      </c>
      <c r="M137" s="54"/>
      <c r="N137" s="15">
        <v>12.624569429999999</v>
      </c>
      <c r="O137" s="15">
        <v>228.22961559000001</v>
      </c>
      <c r="P137" s="15" t="s">
        <v>26</v>
      </c>
      <c r="Q137" s="16" t="s">
        <v>26</v>
      </c>
      <c r="R137" s="37" t="s">
        <v>648</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244</v>
      </c>
      <c r="D138" s="17" t="s">
        <v>245</v>
      </c>
      <c r="E138" s="17">
        <v>6</v>
      </c>
      <c r="F138" s="14">
        <v>3.82</v>
      </c>
      <c r="G138" s="14">
        <v>3.57</v>
      </c>
      <c r="H138" s="14">
        <v>3.33</v>
      </c>
      <c r="I138" s="14"/>
      <c r="J138" s="14">
        <v>4.3099999999999996</v>
      </c>
      <c r="K138" s="14">
        <v>4.79</v>
      </c>
      <c r="L138" s="14">
        <v>5.58</v>
      </c>
      <c r="M138" s="54"/>
      <c r="N138" s="14">
        <v>53.112961142000003</v>
      </c>
      <c r="O138" s="31">
        <v>13.302792863000001</v>
      </c>
      <c r="P138" s="31" t="s">
        <v>26</v>
      </c>
      <c r="Q138" s="17" t="s">
        <v>29</v>
      </c>
      <c r="R138" s="38" t="s">
        <v>649</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246</v>
      </c>
      <c r="D139" s="16" t="s">
        <v>247</v>
      </c>
      <c r="E139" s="16">
        <v>3</v>
      </c>
      <c r="F139" s="15">
        <v>16.920000000000002</v>
      </c>
      <c r="G139" s="15">
        <v>14.46</v>
      </c>
      <c r="H139" s="15">
        <v>12.01</v>
      </c>
      <c r="I139" s="14"/>
      <c r="J139" s="15">
        <v>17.350000000000001</v>
      </c>
      <c r="K139" s="15">
        <v>22.25</v>
      </c>
      <c r="L139" s="15">
        <v>30.19</v>
      </c>
      <c r="M139" s="54"/>
      <c r="N139" s="15">
        <v>48.130505118999999</v>
      </c>
      <c r="O139" s="15">
        <v>10.952793727</v>
      </c>
      <c r="P139" s="15" t="s">
        <v>26</v>
      </c>
      <c r="Q139" s="16" t="s">
        <v>26</v>
      </c>
      <c r="R139" s="37" t="s">
        <v>650</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248</v>
      </c>
      <c r="D140" s="17" t="s">
        <v>249</v>
      </c>
      <c r="E140" s="17">
        <v>3</v>
      </c>
      <c r="F140" s="14">
        <v>4.05</v>
      </c>
      <c r="G140" s="14">
        <v>2.2200000000000002</v>
      </c>
      <c r="H140" s="14">
        <v>0.39</v>
      </c>
      <c r="I140" s="14"/>
      <c r="J140" s="14">
        <v>4.3</v>
      </c>
      <c r="K140" s="14">
        <v>7.95</v>
      </c>
      <c r="L140" s="14">
        <v>13.86</v>
      </c>
      <c r="M140" s="54"/>
      <c r="N140" s="14">
        <v>42.434262693000001</v>
      </c>
      <c r="O140" s="31">
        <v>88.863050272999999</v>
      </c>
      <c r="P140" s="31" t="s">
        <v>26</v>
      </c>
      <c r="Q140" s="17" t="s">
        <v>26</v>
      </c>
      <c r="R140" s="38" t="s">
        <v>651</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250</v>
      </c>
      <c r="D141" s="16" t="s">
        <v>251</v>
      </c>
      <c r="E141" s="16">
        <v>2</v>
      </c>
      <c r="F141" s="15">
        <v>3.84</v>
      </c>
      <c r="G141" s="15">
        <v>2.96</v>
      </c>
      <c r="H141" s="15">
        <v>2.09</v>
      </c>
      <c r="I141" s="14"/>
      <c r="J141" s="15">
        <v>3.92</v>
      </c>
      <c r="K141" s="15">
        <v>5.66</v>
      </c>
      <c r="L141" s="15">
        <v>8.49</v>
      </c>
      <c r="M141" s="54"/>
      <c r="N141" s="15">
        <v>15.083818354</v>
      </c>
      <c r="O141" s="15">
        <v>8.9804925454999989</v>
      </c>
      <c r="P141" s="15" t="s">
        <v>26</v>
      </c>
      <c r="Q141" s="16" t="s">
        <v>26</v>
      </c>
      <c r="R141" s="37" t="s">
        <v>652</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250</v>
      </c>
      <c r="D142" s="17" t="s">
        <v>252</v>
      </c>
      <c r="E142" s="17">
        <v>0</v>
      </c>
      <c r="F142" s="14">
        <v>4.05</v>
      </c>
      <c r="G142" s="14">
        <v>3.12</v>
      </c>
      <c r="H142" s="14">
        <v>2.19</v>
      </c>
      <c r="I142" s="14"/>
      <c r="J142" s="14">
        <v>4.16</v>
      </c>
      <c r="K142" s="14">
        <v>6.01</v>
      </c>
      <c r="L142" s="14">
        <v>9.01</v>
      </c>
      <c r="M142" s="54"/>
      <c r="N142" s="14">
        <v>10.589393960000001</v>
      </c>
      <c r="O142" s="31">
        <v>63.220442181999999</v>
      </c>
      <c r="P142" s="31" t="s">
        <v>26</v>
      </c>
      <c r="Q142" s="17" t="s">
        <v>26</v>
      </c>
      <c r="R142" s="38" t="s">
        <v>653</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253</v>
      </c>
      <c r="D143" s="16" t="s">
        <v>12</v>
      </c>
      <c r="E143" s="16">
        <v>0</v>
      </c>
      <c r="F143" s="15">
        <v>15.86</v>
      </c>
      <c r="G143" s="15">
        <v>14.12</v>
      </c>
      <c r="H143" s="15">
        <v>12.38</v>
      </c>
      <c r="I143" s="14"/>
      <c r="J143" s="15">
        <v>16.600000000000001</v>
      </c>
      <c r="K143" s="15">
        <v>20.07</v>
      </c>
      <c r="L143" s="15">
        <v>25.7</v>
      </c>
      <c r="M143" s="54"/>
      <c r="N143" s="15">
        <v>45.492331362999998</v>
      </c>
      <c r="O143" s="15">
        <v>109.72269795</v>
      </c>
      <c r="P143" s="15" t="s">
        <v>26</v>
      </c>
      <c r="Q143" s="16" t="s">
        <v>26</v>
      </c>
      <c r="R143" s="37" t="s">
        <v>654</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254</v>
      </c>
      <c r="D144" s="17" t="s">
        <v>255</v>
      </c>
      <c r="E144" s="17">
        <v>7</v>
      </c>
      <c r="F144" s="14">
        <v>110.35</v>
      </c>
      <c r="G144" s="14">
        <v>77.55</v>
      </c>
      <c r="H144" s="14">
        <v>44.76</v>
      </c>
      <c r="I144" s="14"/>
      <c r="J144" s="14">
        <v>171.11</v>
      </c>
      <c r="K144" s="14">
        <v>236.69</v>
      </c>
      <c r="L144" s="14">
        <v>342.83</v>
      </c>
      <c r="M144" s="54"/>
      <c r="N144" s="14">
        <v>52.728610779999997</v>
      </c>
      <c r="O144" s="31">
        <v>3.5103206655000001</v>
      </c>
      <c r="P144" s="31" t="s">
        <v>29</v>
      </c>
      <c r="Q144" s="17" t="s">
        <v>29</v>
      </c>
      <c r="R144" s="38" t="s">
        <v>655</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256</v>
      </c>
      <c r="D145" s="16" t="s">
        <v>257</v>
      </c>
      <c r="E145" s="16">
        <v>7</v>
      </c>
      <c r="F145" s="15">
        <v>4.8</v>
      </c>
      <c r="G145" s="15">
        <v>4.21</v>
      </c>
      <c r="H145" s="15">
        <v>3.62</v>
      </c>
      <c r="I145" s="14"/>
      <c r="J145" s="15">
        <v>5.5</v>
      </c>
      <c r="K145" s="15">
        <v>6.67</v>
      </c>
      <c r="L145" s="15">
        <v>8.57</v>
      </c>
      <c r="M145" s="54"/>
      <c r="N145" s="15">
        <v>50.136458556999997</v>
      </c>
      <c r="O145" s="15">
        <v>10.218531636</v>
      </c>
      <c r="P145" s="15" t="s">
        <v>29</v>
      </c>
      <c r="Q145" s="16" t="s">
        <v>29</v>
      </c>
      <c r="R145" s="37" t="s">
        <v>656</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494</v>
      </c>
      <c r="D146" s="17" t="s">
        <v>495</v>
      </c>
      <c r="E146" s="17">
        <v>2</v>
      </c>
      <c r="F146" s="14">
        <v>2.75</v>
      </c>
      <c r="G146" s="14">
        <v>2.46</v>
      </c>
      <c r="H146" s="14">
        <v>2.1800000000000002</v>
      </c>
      <c r="I146" s="14"/>
      <c r="J146" s="14">
        <v>2.81</v>
      </c>
      <c r="K146" s="14">
        <v>3.37</v>
      </c>
      <c r="L146" s="14">
        <v>4.28</v>
      </c>
      <c r="M146" s="54"/>
      <c r="N146" s="14">
        <v>45.830081133</v>
      </c>
      <c r="O146" s="31">
        <v>1.1068534091</v>
      </c>
      <c r="P146" s="31" t="s">
        <v>26</v>
      </c>
      <c r="Q146" s="17" t="s">
        <v>26</v>
      </c>
      <c r="R146" s="38" t="s">
        <v>657</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258</v>
      </c>
      <c r="D147" s="16" t="s">
        <v>259</v>
      </c>
      <c r="E147" s="16">
        <v>2</v>
      </c>
      <c r="F147" s="15">
        <v>76.489999999999995</v>
      </c>
      <c r="G147" s="15">
        <v>69.55</v>
      </c>
      <c r="H147" s="15">
        <v>62.62</v>
      </c>
      <c r="I147" s="14"/>
      <c r="J147" s="15">
        <v>78.72</v>
      </c>
      <c r="K147" s="15">
        <v>92.58</v>
      </c>
      <c r="L147" s="15">
        <v>115.01</v>
      </c>
      <c r="M147" s="54"/>
      <c r="N147" s="15">
        <v>46.074044868999998</v>
      </c>
      <c r="O147" s="15">
        <v>44.432761294000002</v>
      </c>
      <c r="P147" s="15" t="s">
        <v>26</v>
      </c>
      <c r="Q147" s="16" t="s">
        <v>26</v>
      </c>
      <c r="R147" s="37" t="s">
        <v>658</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260</v>
      </c>
      <c r="D148" s="17" t="s">
        <v>261</v>
      </c>
      <c r="E148" s="17">
        <v>7</v>
      </c>
      <c r="F148" s="14">
        <v>56.57</v>
      </c>
      <c r="G148" s="14">
        <v>47.21</v>
      </c>
      <c r="H148" s="14">
        <v>37.85</v>
      </c>
      <c r="I148" s="14"/>
      <c r="J148" s="14">
        <v>83.49</v>
      </c>
      <c r="K148" s="14">
        <v>102.2</v>
      </c>
      <c r="L148" s="14">
        <v>132.47999999999999</v>
      </c>
      <c r="M148" s="54"/>
      <c r="N148" s="14">
        <v>69.349439916999998</v>
      </c>
      <c r="O148" s="31">
        <v>1.8716631818</v>
      </c>
      <c r="P148" s="31" t="s">
        <v>26</v>
      </c>
      <c r="Q148" s="17" t="s">
        <v>29</v>
      </c>
      <c r="R148" s="38" t="s">
        <v>659</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262</v>
      </c>
      <c r="D149" s="16" t="s">
        <v>263</v>
      </c>
      <c r="E149" s="16">
        <v>0</v>
      </c>
      <c r="F149" s="15">
        <v>101.33</v>
      </c>
      <c r="G149" s="15">
        <v>92.29</v>
      </c>
      <c r="H149" s="15">
        <v>83.25</v>
      </c>
      <c r="I149" s="14"/>
      <c r="J149" s="15">
        <v>104.97</v>
      </c>
      <c r="K149" s="15">
        <v>123.04</v>
      </c>
      <c r="L149" s="15">
        <v>152.28</v>
      </c>
      <c r="M149" s="54"/>
      <c r="N149" s="15">
        <v>35.076238836000002</v>
      </c>
      <c r="O149" s="15">
        <v>36.529711202000001</v>
      </c>
      <c r="P149" s="15" t="s">
        <v>26</v>
      </c>
      <c r="Q149" s="16" t="s">
        <v>26</v>
      </c>
      <c r="R149" s="37" t="s">
        <v>660</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264</v>
      </c>
      <c r="D150" s="17" t="s">
        <v>265</v>
      </c>
      <c r="E150" s="17">
        <v>7</v>
      </c>
      <c r="F150" s="14">
        <v>32.31</v>
      </c>
      <c r="G150" s="14">
        <v>30.71</v>
      </c>
      <c r="H150" s="14">
        <v>29.11</v>
      </c>
      <c r="I150" s="14"/>
      <c r="J150" s="14">
        <v>36.21</v>
      </c>
      <c r="K150" s="14">
        <v>39.4</v>
      </c>
      <c r="L150" s="14">
        <v>44.57</v>
      </c>
      <c r="M150" s="54"/>
      <c r="N150" s="14">
        <v>52.120790542000002</v>
      </c>
      <c r="O150" s="31">
        <v>9.1327190455</v>
      </c>
      <c r="P150" s="31" t="s">
        <v>29</v>
      </c>
      <c r="Q150" s="17" t="s">
        <v>29</v>
      </c>
      <c r="R150" s="38" t="s">
        <v>661</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266</v>
      </c>
      <c r="D151" s="16" t="s">
        <v>267</v>
      </c>
      <c r="E151" s="16">
        <v>7</v>
      </c>
      <c r="F151" s="15">
        <v>806.55</v>
      </c>
      <c r="G151" s="15">
        <v>584.01</v>
      </c>
      <c r="H151" s="15">
        <v>361.48</v>
      </c>
      <c r="I151" s="14"/>
      <c r="J151" s="15">
        <v>1082.96</v>
      </c>
      <c r="K151" s="15">
        <v>1528.02</v>
      </c>
      <c r="L151" s="15">
        <v>2248.1799999999998</v>
      </c>
      <c r="M151" s="54"/>
      <c r="N151" s="15">
        <v>54.374232661999997</v>
      </c>
      <c r="O151" s="15">
        <v>124.81779072</v>
      </c>
      <c r="P151" s="15" t="s">
        <v>29</v>
      </c>
      <c r="Q151" s="16" t="s">
        <v>29</v>
      </c>
      <c r="R151" s="37" t="s">
        <v>662</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268</v>
      </c>
      <c r="D152" s="17" t="s">
        <v>269</v>
      </c>
      <c r="E152" s="17">
        <v>9</v>
      </c>
      <c r="F152" s="14">
        <v>103.49</v>
      </c>
      <c r="G152" s="14">
        <v>93.08</v>
      </c>
      <c r="H152" s="14">
        <v>82.67</v>
      </c>
      <c r="I152" s="14"/>
      <c r="J152" s="14">
        <v>109.08</v>
      </c>
      <c r="K152" s="14">
        <v>129.88999999999999</v>
      </c>
      <c r="L152" s="14">
        <v>163.57</v>
      </c>
      <c r="M152" s="54"/>
      <c r="N152" s="14">
        <v>62.674833135</v>
      </c>
      <c r="O152" s="31">
        <v>49.738158990000002</v>
      </c>
      <c r="P152" s="31" t="s">
        <v>29</v>
      </c>
      <c r="Q152" s="17" t="s">
        <v>29</v>
      </c>
      <c r="R152" s="38" t="s">
        <v>663</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270</v>
      </c>
      <c r="D153" s="16" t="s">
        <v>271</v>
      </c>
      <c r="E153" s="16">
        <v>7</v>
      </c>
      <c r="F153" s="15">
        <v>15.61</v>
      </c>
      <c r="G153" s="15">
        <v>14.49</v>
      </c>
      <c r="H153" s="15">
        <v>13.38</v>
      </c>
      <c r="I153" s="14"/>
      <c r="J153" s="15">
        <v>15.94</v>
      </c>
      <c r="K153" s="15">
        <v>18.16</v>
      </c>
      <c r="L153" s="15">
        <v>21.76</v>
      </c>
      <c r="M153" s="54"/>
      <c r="N153" s="15">
        <v>51.218983057999999</v>
      </c>
      <c r="O153" s="15">
        <v>11.213810090000001</v>
      </c>
      <c r="P153" s="15" t="s">
        <v>29</v>
      </c>
      <c r="Q153" s="16" t="s">
        <v>29</v>
      </c>
      <c r="R153" s="37" t="s">
        <v>664</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272</v>
      </c>
      <c r="D154" s="17" t="s">
        <v>273</v>
      </c>
      <c r="E154" s="17">
        <v>0</v>
      </c>
      <c r="F154" s="14">
        <v>3.3</v>
      </c>
      <c r="G154" s="14">
        <v>2.83</v>
      </c>
      <c r="H154" s="14">
        <v>2.37</v>
      </c>
      <c r="I154" s="14"/>
      <c r="J154" s="14">
        <v>3.6</v>
      </c>
      <c r="K154" s="14">
        <v>4.5199999999999996</v>
      </c>
      <c r="L154" s="14">
        <v>6.01</v>
      </c>
      <c r="M154" s="54"/>
      <c r="N154" s="14">
        <v>46.917897343999996</v>
      </c>
      <c r="O154" s="31">
        <v>41.099028636</v>
      </c>
      <c r="P154" s="31" t="s">
        <v>26</v>
      </c>
      <c r="Q154" s="17" t="s">
        <v>26</v>
      </c>
      <c r="R154" s="38" t="s">
        <v>665</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274</v>
      </c>
      <c r="D155" s="16" t="s">
        <v>275</v>
      </c>
      <c r="E155" s="16">
        <v>1</v>
      </c>
      <c r="F155" s="15">
        <v>2.86</v>
      </c>
      <c r="G155" s="15">
        <v>2.5299999999999998</v>
      </c>
      <c r="H155" s="15">
        <v>2.2000000000000002</v>
      </c>
      <c r="I155" s="14"/>
      <c r="J155" s="15">
        <v>2.92</v>
      </c>
      <c r="K155" s="15">
        <v>3.57</v>
      </c>
      <c r="L155" s="15">
        <v>4.63</v>
      </c>
      <c r="M155" s="54"/>
      <c r="N155" s="15">
        <v>45.469489805999999</v>
      </c>
      <c r="O155" s="15">
        <v>1.8261990000000001</v>
      </c>
      <c r="P155" s="15" t="s">
        <v>26</v>
      </c>
      <c r="Q155" s="16" t="s">
        <v>26</v>
      </c>
      <c r="R155" s="37" t="s">
        <v>666</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276</v>
      </c>
      <c r="D156" s="17" t="s">
        <v>277</v>
      </c>
      <c r="E156" s="17">
        <v>0</v>
      </c>
      <c r="F156" s="14">
        <v>13.52</v>
      </c>
      <c r="G156" s="14">
        <v>12.21</v>
      </c>
      <c r="H156" s="14">
        <v>10.9</v>
      </c>
      <c r="I156" s="14"/>
      <c r="J156" s="14">
        <v>13.84</v>
      </c>
      <c r="K156" s="14">
        <v>16.45</v>
      </c>
      <c r="L156" s="14">
        <v>20.69</v>
      </c>
      <c r="M156" s="54"/>
      <c r="N156" s="14">
        <v>28.403941291999999</v>
      </c>
      <c r="O156" s="31">
        <v>106.06407313000001</v>
      </c>
      <c r="P156" s="31" t="s">
        <v>26</v>
      </c>
      <c r="Q156" s="17" t="s">
        <v>26</v>
      </c>
      <c r="R156" s="38" t="s">
        <v>667</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278</v>
      </c>
      <c r="D157" s="16" t="s">
        <v>279</v>
      </c>
      <c r="E157" s="16">
        <v>0</v>
      </c>
      <c r="F157" s="15">
        <v>22.54</v>
      </c>
      <c r="G157" s="15">
        <v>19.03</v>
      </c>
      <c r="H157" s="15">
        <v>15.53</v>
      </c>
      <c r="I157" s="14"/>
      <c r="J157" s="15">
        <v>23.41</v>
      </c>
      <c r="K157" s="15">
        <v>30.41</v>
      </c>
      <c r="L157" s="15">
        <v>41.75</v>
      </c>
      <c r="M157" s="54"/>
      <c r="N157" s="15">
        <v>27.570924003999998</v>
      </c>
      <c r="O157" s="15">
        <v>26.786077135999999</v>
      </c>
      <c r="P157" s="15" t="s">
        <v>26</v>
      </c>
      <c r="Q157" s="16" t="s">
        <v>26</v>
      </c>
      <c r="R157" s="37" t="s">
        <v>668</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280</v>
      </c>
      <c r="D158" s="17" t="s">
        <v>281</v>
      </c>
      <c r="E158" s="17">
        <v>0</v>
      </c>
      <c r="F158" s="14">
        <v>6.56</v>
      </c>
      <c r="G158" s="14">
        <v>4.07</v>
      </c>
      <c r="H158" s="14">
        <v>1.59</v>
      </c>
      <c r="I158" s="14"/>
      <c r="J158" s="14">
        <v>6.79</v>
      </c>
      <c r="K158" s="14">
        <v>11.75</v>
      </c>
      <c r="L158" s="14">
        <v>19.77</v>
      </c>
      <c r="M158" s="54"/>
      <c r="N158" s="14">
        <v>20.952564274</v>
      </c>
      <c r="O158" s="31">
        <v>36.017331317999997</v>
      </c>
      <c r="P158" s="31" t="s">
        <v>26</v>
      </c>
      <c r="Q158" s="17" t="s">
        <v>26</v>
      </c>
      <c r="R158" s="38" t="s">
        <v>669</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282</v>
      </c>
      <c r="D159" s="16" t="s">
        <v>283</v>
      </c>
      <c r="E159" s="16">
        <v>4</v>
      </c>
      <c r="F159" s="15">
        <v>4.74</v>
      </c>
      <c r="G159" s="15">
        <v>3.58</v>
      </c>
      <c r="H159" s="15">
        <v>2.42</v>
      </c>
      <c r="I159" s="14"/>
      <c r="J159" s="15">
        <v>7.95</v>
      </c>
      <c r="K159" s="15">
        <v>10.26</v>
      </c>
      <c r="L159" s="15">
        <v>14.01</v>
      </c>
      <c r="M159" s="54"/>
      <c r="N159" s="15">
        <v>55.614692908000002</v>
      </c>
      <c r="O159" s="15">
        <v>51.154687682000002</v>
      </c>
      <c r="P159" s="15" t="s">
        <v>26</v>
      </c>
      <c r="Q159" s="16" t="s">
        <v>29</v>
      </c>
      <c r="R159" s="37" t="s">
        <v>670</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284</v>
      </c>
      <c r="D160" s="17" t="s">
        <v>285</v>
      </c>
      <c r="E160" s="17">
        <v>7</v>
      </c>
      <c r="F160" s="14">
        <v>1.71</v>
      </c>
      <c r="G160" s="14">
        <v>1.54</v>
      </c>
      <c r="H160" s="14">
        <v>1.37</v>
      </c>
      <c r="I160" s="14"/>
      <c r="J160" s="14">
        <v>1.95</v>
      </c>
      <c r="K160" s="14">
        <v>2.2799999999999998</v>
      </c>
      <c r="L160" s="14">
        <v>2.83</v>
      </c>
      <c r="M160" s="54"/>
      <c r="N160" s="14">
        <v>51.388231941999997</v>
      </c>
      <c r="O160" s="31">
        <v>3.3094164545</v>
      </c>
      <c r="P160" s="31" t="s">
        <v>29</v>
      </c>
      <c r="Q160" s="17" t="s">
        <v>29</v>
      </c>
      <c r="R160" s="38" t="s">
        <v>671</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286</v>
      </c>
      <c r="D161" s="16" t="s">
        <v>287</v>
      </c>
      <c r="E161" s="16">
        <v>0</v>
      </c>
      <c r="F161" s="15">
        <v>26.33</v>
      </c>
      <c r="G161" s="15">
        <v>23.6</v>
      </c>
      <c r="H161" s="15">
        <v>20.87</v>
      </c>
      <c r="I161" s="14"/>
      <c r="J161" s="15">
        <v>26.77</v>
      </c>
      <c r="K161" s="15">
        <v>32.22</v>
      </c>
      <c r="L161" s="15">
        <v>41.04</v>
      </c>
      <c r="M161" s="54"/>
      <c r="N161" s="15">
        <v>29.549668584999999</v>
      </c>
      <c r="O161" s="15">
        <v>102.56846945000001</v>
      </c>
      <c r="P161" s="15" t="s">
        <v>26</v>
      </c>
      <c r="Q161" s="16" t="s">
        <v>26</v>
      </c>
      <c r="R161" s="37" t="s">
        <v>672</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288</v>
      </c>
      <c r="D162" s="17" t="s">
        <v>289</v>
      </c>
      <c r="E162" s="17">
        <v>0</v>
      </c>
      <c r="F162" s="14">
        <v>7.43</v>
      </c>
      <c r="G162" s="14">
        <v>6.25</v>
      </c>
      <c r="H162" s="14">
        <v>5.08</v>
      </c>
      <c r="I162" s="14"/>
      <c r="J162" s="14">
        <v>7.7</v>
      </c>
      <c r="K162" s="14">
        <v>10.039999999999999</v>
      </c>
      <c r="L162" s="14">
        <v>13.83</v>
      </c>
      <c r="M162" s="54"/>
      <c r="N162" s="14">
        <v>21.905849497999998</v>
      </c>
      <c r="O162" s="31">
        <v>33.799457090999994</v>
      </c>
      <c r="P162" s="31" t="s">
        <v>26</v>
      </c>
      <c r="Q162" s="17" t="s">
        <v>26</v>
      </c>
      <c r="R162" s="38" t="s">
        <v>673</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290</v>
      </c>
      <c r="D163" s="16" t="s">
        <v>291</v>
      </c>
      <c r="E163" s="16">
        <v>6</v>
      </c>
      <c r="F163" s="15">
        <v>7.96</v>
      </c>
      <c r="G163" s="15">
        <v>6.65</v>
      </c>
      <c r="H163" s="15">
        <v>5.35</v>
      </c>
      <c r="I163" s="14"/>
      <c r="J163" s="15">
        <v>10.89</v>
      </c>
      <c r="K163" s="15">
        <v>13.49</v>
      </c>
      <c r="L163" s="15">
        <v>17.7</v>
      </c>
      <c r="M163" s="54"/>
      <c r="N163" s="15">
        <v>66.347540322</v>
      </c>
      <c r="O163" s="15">
        <v>6.0939075886000005</v>
      </c>
      <c r="P163" s="15" t="s">
        <v>26</v>
      </c>
      <c r="Q163" s="16" t="s">
        <v>29</v>
      </c>
      <c r="R163" s="37" t="s">
        <v>674</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675</v>
      </c>
      <c r="D164" s="17" t="s">
        <v>676</v>
      </c>
      <c r="E164" s="17">
        <v>7</v>
      </c>
      <c r="F164" s="14">
        <v>605.11</v>
      </c>
      <c r="G164" s="14">
        <v>551.12</v>
      </c>
      <c r="H164" s="14">
        <v>497.14</v>
      </c>
      <c r="I164" s="14"/>
      <c r="J164" s="14">
        <v>629.87</v>
      </c>
      <c r="K164" s="14">
        <v>737.83</v>
      </c>
      <c r="L164" s="14">
        <v>912.53</v>
      </c>
      <c r="M164" s="54"/>
      <c r="N164" s="14">
        <v>69.447408339000006</v>
      </c>
      <c r="O164" s="31">
        <v>1.0906064794999999</v>
      </c>
      <c r="P164" s="31" t="s">
        <v>29</v>
      </c>
      <c r="Q164" s="17" t="s">
        <v>29</v>
      </c>
      <c r="R164" s="38" t="s">
        <v>677</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292</v>
      </c>
      <c r="D165" s="16" t="s">
        <v>293</v>
      </c>
      <c r="E165" s="16">
        <v>4</v>
      </c>
      <c r="F165" s="15">
        <v>12.42</v>
      </c>
      <c r="G165" s="15">
        <v>11.05</v>
      </c>
      <c r="H165" s="15">
        <v>9.69</v>
      </c>
      <c r="I165" s="14"/>
      <c r="J165" s="15">
        <v>13.88</v>
      </c>
      <c r="K165" s="15">
        <v>16.600000000000001</v>
      </c>
      <c r="L165" s="15">
        <v>21.01</v>
      </c>
      <c r="M165" s="54"/>
      <c r="N165" s="15">
        <v>56.944107897999999</v>
      </c>
      <c r="O165" s="15">
        <v>94.714267185000011</v>
      </c>
      <c r="P165" s="15" t="s">
        <v>26</v>
      </c>
      <c r="Q165" s="16" t="s">
        <v>29</v>
      </c>
      <c r="R165" s="37" t="s">
        <v>678</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294</v>
      </c>
      <c r="D166" s="17" t="s">
        <v>295</v>
      </c>
      <c r="E166" s="17">
        <v>7</v>
      </c>
      <c r="F166" s="14">
        <v>23.68</v>
      </c>
      <c r="G166" s="14">
        <v>22.22</v>
      </c>
      <c r="H166" s="14">
        <v>20.77</v>
      </c>
      <c r="I166" s="14"/>
      <c r="J166" s="14">
        <v>24.75</v>
      </c>
      <c r="K166" s="14">
        <v>27.65</v>
      </c>
      <c r="L166" s="14">
        <v>32.340000000000003</v>
      </c>
      <c r="M166" s="54"/>
      <c r="N166" s="14">
        <v>60.951568834</v>
      </c>
      <c r="O166" s="31">
        <v>107.99562988</v>
      </c>
      <c r="P166" s="31" t="s">
        <v>29</v>
      </c>
      <c r="Q166" s="17" t="s">
        <v>29</v>
      </c>
      <c r="R166" s="38" t="s">
        <v>679</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296</v>
      </c>
      <c r="D167" s="16" t="s">
        <v>297</v>
      </c>
      <c r="E167" s="16">
        <v>3</v>
      </c>
      <c r="F167" s="15">
        <v>9.44</v>
      </c>
      <c r="G167" s="15">
        <v>8.81</v>
      </c>
      <c r="H167" s="15">
        <v>8.19</v>
      </c>
      <c r="I167" s="14"/>
      <c r="J167" s="15">
        <v>9.89</v>
      </c>
      <c r="K167" s="15">
        <v>11.13</v>
      </c>
      <c r="L167" s="15">
        <v>13.15</v>
      </c>
      <c r="M167" s="54"/>
      <c r="N167" s="15">
        <v>28.246669314999998</v>
      </c>
      <c r="O167" s="15">
        <v>7.4428077273</v>
      </c>
      <c r="P167" s="15" t="s">
        <v>29</v>
      </c>
      <c r="Q167" s="16" t="s">
        <v>26</v>
      </c>
      <c r="R167" s="37" t="s">
        <v>680</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298</v>
      </c>
      <c r="D168" s="17" t="s">
        <v>299</v>
      </c>
      <c r="E168" s="17">
        <v>7</v>
      </c>
      <c r="F168" s="14">
        <v>0.93</v>
      </c>
      <c r="G168" s="14">
        <v>0.46</v>
      </c>
      <c r="H168" s="14">
        <v>0</v>
      </c>
      <c r="I168" s="14"/>
      <c r="J168" s="14">
        <v>2.0499999999999998</v>
      </c>
      <c r="K168" s="14">
        <v>2.98</v>
      </c>
      <c r="L168" s="14">
        <v>4.5</v>
      </c>
      <c r="M168" s="54"/>
      <c r="N168" s="14">
        <v>81.872083255999996</v>
      </c>
      <c r="O168" s="31">
        <v>12.260365</v>
      </c>
      <c r="P168" s="31" t="s">
        <v>26</v>
      </c>
      <c r="Q168" s="17" t="s">
        <v>29</v>
      </c>
      <c r="R168" s="38" t="s">
        <v>681</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300</v>
      </c>
      <c r="D169" s="16" t="s">
        <v>301</v>
      </c>
      <c r="E169" s="16">
        <v>4</v>
      </c>
      <c r="F169" s="15">
        <v>123.72</v>
      </c>
      <c r="G169" s="15">
        <v>89.35</v>
      </c>
      <c r="H169" s="15">
        <v>54.98</v>
      </c>
      <c r="I169" s="14"/>
      <c r="J169" s="15">
        <v>208.57</v>
      </c>
      <c r="K169" s="15">
        <v>277.3</v>
      </c>
      <c r="L169" s="15">
        <v>388.53</v>
      </c>
      <c r="M169" s="54"/>
      <c r="N169" s="15">
        <v>51.602746814</v>
      </c>
      <c r="O169" s="15">
        <v>14.008372251000001</v>
      </c>
      <c r="P169" s="15" t="s">
        <v>26</v>
      </c>
      <c r="Q169" s="16" t="s">
        <v>29</v>
      </c>
      <c r="R169" s="37" t="s">
        <v>682</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496</v>
      </c>
      <c r="D170" s="17" t="s">
        <v>497</v>
      </c>
      <c r="E170" s="17">
        <v>7</v>
      </c>
      <c r="F170" s="14">
        <v>6.46</v>
      </c>
      <c r="G170" s="14">
        <v>5.81</v>
      </c>
      <c r="H170" s="14">
        <v>5.17</v>
      </c>
      <c r="I170" s="14"/>
      <c r="J170" s="14">
        <v>7.79</v>
      </c>
      <c r="K170" s="14">
        <v>9.07</v>
      </c>
      <c r="L170" s="14">
        <v>11.15</v>
      </c>
      <c r="M170" s="54"/>
      <c r="N170" s="14">
        <v>66.596253931999996</v>
      </c>
      <c r="O170" s="31">
        <v>1.5264446363999999</v>
      </c>
      <c r="P170" s="31" t="s">
        <v>26</v>
      </c>
      <c r="Q170" s="17" t="s">
        <v>29</v>
      </c>
      <c r="R170" s="38" t="s">
        <v>683</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302</v>
      </c>
      <c r="D171" s="16" t="s">
        <v>303</v>
      </c>
      <c r="E171" s="16">
        <v>3</v>
      </c>
      <c r="F171" s="15">
        <v>15.4</v>
      </c>
      <c r="G171" s="15">
        <v>13.55</v>
      </c>
      <c r="H171" s="15">
        <v>11.71</v>
      </c>
      <c r="I171" s="14"/>
      <c r="J171" s="15">
        <v>15.8</v>
      </c>
      <c r="K171" s="15">
        <v>19.48</v>
      </c>
      <c r="L171" s="15">
        <v>25.45</v>
      </c>
      <c r="M171" s="54"/>
      <c r="N171" s="15">
        <v>19.833085503</v>
      </c>
      <c r="O171" s="15">
        <v>46.922573135999997</v>
      </c>
      <c r="P171" s="15" t="s">
        <v>26</v>
      </c>
      <c r="Q171" s="16" t="s">
        <v>26</v>
      </c>
      <c r="R171" s="37" t="s">
        <v>684</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304</v>
      </c>
      <c r="D172" s="17" t="s">
        <v>305</v>
      </c>
      <c r="E172" s="17">
        <v>0</v>
      </c>
      <c r="F172" s="14">
        <v>2.63</v>
      </c>
      <c r="G172" s="14">
        <v>2.11</v>
      </c>
      <c r="H172" s="14">
        <v>1.59</v>
      </c>
      <c r="I172" s="14"/>
      <c r="J172" s="14">
        <v>2.76</v>
      </c>
      <c r="K172" s="14">
        <v>3.79</v>
      </c>
      <c r="L172" s="14">
        <v>5.47</v>
      </c>
      <c r="M172" s="54"/>
      <c r="N172" s="14">
        <v>39.251261757000002</v>
      </c>
      <c r="O172" s="31">
        <v>11.656726272</v>
      </c>
      <c r="P172" s="31" t="s">
        <v>26</v>
      </c>
      <c r="Q172" s="17" t="s">
        <v>26</v>
      </c>
      <c r="R172" s="38" t="s">
        <v>685</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306</v>
      </c>
      <c r="D173" s="16" t="s">
        <v>307</v>
      </c>
      <c r="E173" s="16">
        <v>1</v>
      </c>
      <c r="F173" s="15">
        <v>3.23</v>
      </c>
      <c r="G173" s="15">
        <v>2.3199999999999998</v>
      </c>
      <c r="H173" s="15">
        <v>1.41</v>
      </c>
      <c r="I173" s="14"/>
      <c r="J173" s="15">
        <v>3.38</v>
      </c>
      <c r="K173" s="15">
        <v>5.19</v>
      </c>
      <c r="L173" s="15">
        <v>8.1300000000000008</v>
      </c>
      <c r="M173" s="54"/>
      <c r="N173" s="15">
        <v>43.808518911</v>
      </c>
      <c r="O173" s="15">
        <v>16.949893590999999</v>
      </c>
      <c r="P173" s="15" t="s">
        <v>26</v>
      </c>
      <c r="Q173" s="16" t="s">
        <v>26</v>
      </c>
      <c r="R173" s="37" t="s">
        <v>686</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308</v>
      </c>
      <c r="D174" s="17" t="s">
        <v>309</v>
      </c>
      <c r="E174" s="17">
        <v>7</v>
      </c>
      <c r="F174" s="14">
        <v>296.63</v>
      </c>
      <c r="G174" s="14">
        <v>256.56</v>
      </c>
      <c r="H174" s="14">
        <v>216.5</v>
      </c>
      <c r="I174" s="14"/>
      <c r="J174" s="14">
        <v>313.66000000000003</v>
      </c>
      <c r="K174" s="14">
        <v>393.78</v>
      </c>
      <c r="L174" s="14">
        <v>523.44000000000005</v>
      </c>
      <c r="M174" s="54"/>
      <c r="N174" s="14">
        <v>66.586882605</v>
      </c>
      <c r="O174" s="31">
        <v>12.33022403</v>
      </c>
      <c r="P174" s="31" t="s">
        <v>29</v>
      </c>
      <c r="Q174" s="17" t="s">
        <v>29</v>
      </c>
      <c r="R174" s="38" t="s">
        <v>687</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477</v>
      </c>
      <c r="D175" s="16" t="s">
        <v>478</v>
      </c>
      <c r="E175" s="16">
        <v>3</v>
      </c>
      <c r="F175" s="15">
        <v>0.11</v>
      </c>
      <c r="G175" s="15">
        <v>-0.06</v>
      </c>
      <c r="H175" s="15">
        <v>-0.24</v>
      </c>
      <c r="I175" s="14"/>
      <c r="J175" s="15">
        <v>0.16</v>
      </c>
      <c r="K175" s="15">
        <v>0.51</v>
      </c>
      <c r="L175" s="15">
        <v>1.08</v>
      </c>
      <c r="M175" s="54"/>
      <c r="N175" s="15">
        <v>35.484982627999997</v>
      </c>
      <c r="O175" s="15">
        <v>1.5739085454999999</v>
      </c>
      <c r="P175" s="15" t="s">
        <v>26</v>
      </c>
      <c r="Q175" s="16" t="s">
        <v>26</v>
      </c>
      <c r="R175" s="37" t="s">
        <v>688</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310</v>
      </c>
      <c r="D176" s="17" t="s">
        <v>311</v>
      </c>
      <c r="E176" s="17">
        <v>9</v>
      </c>
      <c r="F176" s="14">
        <v>47.2</v>
      </c>
      <c r="G176" s="14">
        <v>43.16</v>
      </c>
      <c r="H176" s="14">
        <v>39.130000000000003</v>
      </c>
      <c r="I176" s="14"/>
      <c r="J176" s="14">
        <v>54.37</v>
      </c>
      <c r="K176" s="14">
        <v>62.43</v>
      </c>
      <c r="L176" s="14">
        <v>75.48</v>
      </c>
      <c r="M176" s="54"/>
      <c r="N176" s="14">
        <v>56.200458158000004</v>
      </c>
      <c r="O176" s="31">
        <v>463.65516249999996</v>
      </c>
      <c r="P176" s="31" t="s">
        <v>29</v>
      </c>
      <c r="Q176" s="17" t="s">
        <v>29</v>
      </c>
      <c r="R176" s="38" t="s">
        <v>689</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310</v>
      </c>
      <c r="D177" s="16" t="s">
        <v>312</v>
      </c>
      <c r="E177" s="16">
        <v>9</v>
      </c>
      <c r="F177" s="15">
        <v>42.42</v>
      </c>
      <c r="G177" s="15">
        <v>38.82</v>
      </c>
      <c r="H177" s="15">
        <v>35.229999999999997</v>
      </c>
      <c r="I177" s="14"/>
      <c r="J177" s="15">
        <v>49.02</v>
      </c>
      <c r="K177" s="15">
        <v>56.2</v>
      </c>
      <c r="L177" s="15">
        <v>67.819999999999993</v>
      </c>
      <c r="M177" s="54"/>
      <c r="N177" s="15">
        <v>58.595067413999999</v>
      </c>
      <c r="O177" s="15">
        <v>1676.913366</v>
      </c>
      <c r="P177" s="15" t="s">
        <v>29</v>
      </c>
      <c r="Q177" s="16" t="s">
        <v>29</v>
      </c>
      <c r="R177" s="37" t="s">
        <v>690</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313</v>
      </c>
      <c r="D178" s="17" t="s">
        <v>314</v>
      </c>
      <c r="E178" s="17">
        <v>4</v>
      </c>
      <c r="F178" s="14">
        <v>10.15</v>
      </c>
      <c r="G178" s="14">
        <v>8.94</v>
      </c>
      <c r="H178" s="14">
        <v>7.73</v>
      </c>
      <c r="I178" s="14"/>
      <c r="J178" s="14">
        <v>13</v>
      </c>
      <c r="K178" s="14">
        <v>15.41</v>
      </c>
      <c r="L178" s="14">
        <v>19.329999999999998</v>
      </c>
      <c r="M178" s="54"/>
      <c r="N178" s="14">
        <v>51.521888169</v>
      </c>
      <c r="O178" s="31">
        <v>17.901619999999998</v>
      </c>
      <c r="P178" s="31" t="s">
        <v>26</v>
      </c>
      <c r="Q178" s="17" t="s">
        <v>29</v>
      </c>
      <c r="R178" s="38" t="s">
        <v>691</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315</v>
      </c>
      <c r="D179" s="16" t="s">
        <v>316</v>
      </c>
      <c r="E179" s="16">
        <v>7</v>
      </c>
      <c r="F179" s="15">
        <v>60.97</v>
      </c>
      <c r="G179" s="15">
        <v>54.96</v>
      </c>
      <c r="H179" s="15">
        <v>48.95</v>
      </c>
      <c r="I179" s="14"/>
      <c r="J179" s="15">
        <v>70.8</v>
      </c>
      <c r="K179" s="15">
        <v>82.81</v>
      </c>
      <c r="L179" s="15">
        <v>102.25</v>
      </c>
      <c r="M179" s="54"/>
      <c r="N179" s="15">
        <v>61.974218954000001</v>
      </c>
      <c r="O179" s="15">
        <v>403.11690795000004</v>
      </c>
      <c r="P179" s="15" t="s">
        <v>29</v>
      </c>
      <c r="Q179" s="16" t="s">
        <v>29</v>
      </c>
      <c r="R179" s="37" t="s">
        <v>692</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317</v>
      </c>
      <c r="D180" s="17" t="s">
        <v>318</v>
      </c>
      <c r="E180" s="17">
        <v>2</v>
      </c>
      <c r="F180" s="14">
        <v>3.1</v>
      </c>
      <c r="G180" s="14">
        <v>2.79</v>
      </c>
      <c r="H180" s="14">
        <v>2.4900000000000002</v>
      </c>
      <c r="I180" s="14"/>
      <c r="J180" s="14">
        <v>3.19</v>
      </c>
      <c r="K180" s="14">
        <v>3.79</v>
      </c>
      <c r="L180" s="14">
        <v>4.78</v>
      </c>
      <c r="M180" s="54"/>
      <c r="N180" s="14">
        <v>34.788469249999999</v>
      </c>
      <c r="O180" s="31">
        <v>12.375896227</v>
      </c>
      <c r="P180" s="31" t="s">
        <v>26</v>
      </c>
      <c r="Q180" s="17" t="s">
        <v>26</v>
      </c>
      <c r="R180" s="38" t="s">
        <v>693</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319</v>
      </c>
      <c r="D181" s="16" t="s">
        <v>320</v>
      </c>
      <c r="E181" s="16">
        <v>2</v>
      </c>
      <c r="F181" s="15">
        <v>9.98</v>
      </c>
      <c r="G181" s="15">
        <v>8</v>
      </c>
      <c r="H181" s="15">
        <v>6.03</v>
      </c>
      <c r="I181" s="14"/>
      <c r="J181" s="15">
        <v>10.3</v>
      </c>
      <c r="K181" s="15">
        <v>14.24</v>
      </c>
      <c r="L181" s="15">
        <v>20.63</v>
      </c>
      <c r="M181" s="54"/>
      <c r="N181" s="15">
        <v>22.478512510000002</v>
      </c>
      <c r="O181" s="15">
        <v>12.735587954</v>
      </c>
      <c r="P181" s="15" t="s">
        <v>26</v>
      </c>
      <c r="Q181" s="16" t="s">
        <v>26</v>
      </c>
      <c r="R181" s="37" t="s">
        <v>694</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321</v>
      </c>
      <c r="D182" s="17" t="s">
        <v>322</v>
      </c>
      <c r="E182" s="17">
        <v>0</v>
      </c>
      <c r="F182" s="14">
        <v>6.68</v>
      </c>
      <c r="G182" s="14">
        <v>4.46</v>
      </c>
      <c r="H182" s="14">
        <v>2.2400000000000002</v>
      </c>
      <c r="I182" s="14"/>
      <c r="J182" s="14">
        <v>6.99</v>
      </c>
      <c r="K182" s="14">
        <v>11.42</v>
      </c>
      <c r="L182" s="14">
        <v>18.59</v>
      </c>
      <c r="M182" s="54"/>
      <c r="N182" s="14">
        <v>39.692805565</v>
      </c>
      <c r="O182" s="31">
        <v>14.242229045</v>
      </c>
      <c r="P182" s="31" t="s">
        <v>26</v>
      </c>
      <c r="Q182" s="17" t="s">
        <v>26</v>
      </c>
      <c r="R182" s="38" t="s">
        <v>695</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323</v>
      </c>
      <c r="D183" s="16" t="s">
        <v>324</v>
      </c>
      <c r="E183" s="16">
        <v>3</v>
      </c>
      <c r="F183" s="15">
        <v>47.25</v>
      </c>
      <c r="G183" s="15">
        <v>44.26</v>
      </c>
      <c r="H183" s="15">
        <v>41.28</v>
      </c>
      <c r="I183" s="14"/>
      <c r="J183" s="15">
        <v>48.04</v>
      </c>
      <c r="K183" s="15">
        <v>54</v>
      </c>
      <c r="L183" s="15">
        <v>63.65</v>
      </c>
      <c r="M183" s="54"/>
      <c r="N183" s="15">
        <v>29.405462694000001</v>
      </c>
      <c r="O183" s="15">
        <v>82.850071135999997</v>
      </c>
      <c r="P183" s="15" t="s">
        <v>26</v>
      </c>
      <c r="Q183" s="16" t="s">
        <v>26</v>
      </c>
      <c r="R183" s="37" t="s">
        <v>696</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325</v>
      </c>
      <c r="D184" s="17" t="s">
        <v>326</v>
      </c>
      <c r="E184" s="17">
        <v>0</v>
      </c>
      <c r="F184" s="14">
        <v>3.27</v>
      </c>
      <c r="G184" s="14">
        <v>2.79</v>
      </c>
      <c r="H184" s="14">
        <v>2.31</v>
      </c>
      <c r="I184" s="14"/>
      <c r="J184" s="14">
        <v>3.37</v>
      </c>
      <c r="K184" s="14">
        <v>4.32</v>
      </c>
      <c r="L184" s="14">
        <v>5.87</v>
      </c>
      <c r="M184" s="54"/>
      <c r="N184" s="14">
        <v>39.209861857</v>
      </c>
      <c r="O184" s="31">
        <v>2.1663929090999998</v>
      </c>
      <c r="P184" s="31" t="s">
        <v>26</v>
      </c>
      <c r="Q184" s="17" t="s">
        <v>26</v>
      </c>
      <c r="R184" s="38" t="s">
        <v>697</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484</v>
      </c>
      <c r="D185" s="16" t="s">
        <v>327</v>
      </c>
      <c r="E185" s="16">
        <v>0</v>
      </c>
      <c r="F185" s="15">
        <v>16.190000000000001</v>
      </c>
      <c r="G185" s="15">
        <v>14.33</v>
      </c>
      <c r="H185" s="15">
        <v>12.48</v>
      </c>
      <c r="I185" s="14"/>
      <c r="J185" s="15">
        <v>16.73</v>
      </c>
      <c r="K185" s="15">
        <v>20.43</v>
      </c>
      <c r="L185" s="15">
        <v>26.43</v>
      </c>
      <c r="M185" s="54"/>
      <c r="N185" s="15">
        <v>20.598194103000001</v>
      </c>
      <c r="O185" s="15">
        <v>8.3811549544999995</v>
      </c>
      <c r="P185" s="15" t="s">
        <v>26</v>
      </c>
      <c r="Q185" s="16" t="s">
        <v>26</v>
      </c>
      <c r="R185" s="37" t="s">
        <v>698</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699</v>
      </c>
      <c r="D186" s="17" t="s">
        <v>700</v>
      </c>
      <c r="E186" s="17">
        <v>4</v>
      </c>
      <c r="F186" s="14">
        <v>68.08</v>
      </c>
      <c r="G186" s="14">
        <v>50.97</v>
      </c>
      <c r="H186" s="14">
        <v>33.86</v>
      </c>
      <c r="I186" s="14"/>
      <c r="J186" s="14">
        <v>109.71</v>
      </c>
      <c r="K186" s="14">
        <v>143.91999999999999</v>
      </c>
      <c r="L186" s="14">
        <v>199.28</v>
      </c>
      <c r="M186" s="54"/>
      <c r="N186" s="14">
        <v>46.193599976000002</v>
      </c>
      <c r="O186" s="31">
        <v>1.5861551004999999</v>
      </c>
      <c r="P186" s="31" t="s">
        <v>26</v>
      </c>
      <c r="Q186" s="17" t="s">
        <v>29</v>
      </c>
      <c r="R186" s="38" t="s">
        <v>701</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517</v>
      </c>
      <c r="D187" s="16" t="s">
        <v>328</v>
      </c>
      <c r="E187" s="16">
        <v>4</v>
      </c>
      <c r="F187" s="15">
        <v>1.65</v>
      </c>
      <c r="G187" s="15">
        <v>1.39</v>
      </c>
      <c r="H187" s="15">
        <v>1.1299999999999999</v>
      </c>
      <c r="I187" s="14"/>
      <c r="J187" s="15">
        <v>2.19</v>
      </c>
      <c r="K187" s="15">
        <v>2.7</v>
      </c>
      <c r="L187" s="15">
        <v>3.53</v>
      </c>
      <c r="M187" s="54"/>
      <c r="N187" s="15">
        <v>58.726114524000003</v>
      </c>
      <c r="O187" s="15">
        <v>4.9542248182000002</v>
      </c>
      <c r="P187" s="15" t="s">
        <v>26</v>
      </c>
      <c r="Q187" s="16" t="s">
        <v>29</v>
      </c>
      <c r="R187" s="37" t="s">
        <v>702</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503</v>
      </c>
      <c r="D188" s="17" t="s">
        <v>329</v>
      </c>
      <c r="E188" s="17">
        <v>2</v>
      </c>
      <c r="F188" s="14">
        <v>0.96</v>
      </c>
      <c r="G188" s="14">
        <v>0.55000000000000004</v>
      </c>
      <c r="H188" s="14">
        <v>0.14000000000000001</v>
      </c>
      <c r="I188" s="14"/>
      <c r="J188" s="14">
        <v>1.03</v>
      </c>
      <c r="K188" s="14">
        <v>1.84</v>
      </c>
      <c r="L188" s="14">
        <v>3.16</v>
      </c>
      <c r="M188" s="54"/>
      <c r="N188" s="14">
        <v>29.756729923000002</v>
      </c>
      <c r="O188" s="31">
        <v>2.2731337272999999</v>
      </c>
      <c r="P188" s="31" t="s">
        <v>26</v>
      </c>
      <c r="Q188" s="17" t="s">
        <v>26</v>
      </c>
      <c r="R188" s="38" t="s">
        <v>703</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330</v>
      </c>
      <c r="D189" s="16" t="s">
        <v>331</v>
      </c>
      <c r="E189" s="16">
        <v>0</v>
      </c>
      <c r="F189" s="15">
        <v>16.93</v>
      </c>
      <c r="G189" s="15">
        <v>14.37</v>
      </c>
      <c r="H189" s="15">
        <v>11.81</v>
      </c>
      <c r="I189" s="14"/>
      <c r="J189" s="15">
        <v>17.28</v>
      </c>
      <c r="K189" s="15">
        <v>22.39</v>
      </c>
      <c r="L189" s="15">
        <v>30.68</v>
      </c>
      <c r="M189" s="54"/>
      <c r="N189" s="15">
        <v>32.721527598999998</v>
      </c>
      <c r="O189" s="15">
        <v>192.76415944999999</v>
      </c>
      <c r="P189" s="15" t="s">
        <v>26</v>
      </c>
      <c r="Q189" s="16" t="s">
        <v>26</v>
      </c>
      <c r="R189" s="37" t="s">
        <v>704</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332</v>
      </c>
      <c r="D190" s="17" t="s">
        <v>333</v>
      </c>
      <c r="E190" s="17">
        <v>0</v>
      </c>
      <c r="F190" s="14">
        <v>0.22</v>
      </c>
      <c r="G190" s="14">
        <v>0.1</v>
      </c>
      <c r="H190" s="14">
        <v>0</v>
      </c>
      <c r="I190" s="14"/>
      <c r="J190" s="14">
        <v>0.24</v>
      </c>
      <c r="K190" s="14">
        <v>0.46</v>
      </c>
      <c r="L190" s="14">
        <v>0.83</v>
      </c>
      <c r="M190" s="54"/>
      <c r="N190" s="14">
        <v>15.379935207000001</v>
      </c>
      <c r="O190" s="31">
        <v>3.8113306364000001</v>
      </c>
      <c r="P190" s="31" t="s">
        <v>26</v>
      </c>
      <c r="Q190" s="17" t="s">
        <v>26</v>
      </c>
      <c r="R190" s="38" t="s">
        <v>705</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479</v>
      </c>
      <c r="D191" s="16" t="s">
        <v>334</v>
      </c>
      <c r="E191" s="16">
        <v>1</v>
      </c>
      <c r="F191" s="15">
        <v>4.58</v>
      </c>
      <c r="G191" s="15">
        <v>4.0999999999999996</v>
      </c>
      <c r="H191" s="15">
        <v>3.63</v>
      </c>
      <c r="I191" s="14"/>
      <c r="J191" s="15">
        <v>4.67</v>
      </c>
      <c r="K191" s="15">
        <v>5.61</v>
      </c>
      <c r="L191" s="15">
        <v>7.14</v>
      </c>
      <c r="M191" s="54"/>
      <c r="N191" s="15">
        <v>34.380304561999999</v>
      </c>
      <c r="O191" s="15">
        <v>9.2556087726999987</v>
      </c>
      <c r="P191" s="15" t="s">
        <v>26</v>
      </c>
      <c r="Q191" s="16" t="s">
        <v>26</v>
      </c>
      <c r="R191" s="37" t="s">
        <v>706</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339</v>
      </c>
      <c r="D192" s="17" t="s">
        <v>489</v>
      </c>
      <c r="E192" s="17">
        <v>2</v>
      </c>
      <c r="F192" s="14">
        <v>0.56000000000000005</v>
      </c>
      <c r="G192" s="14">
        <v>0.43</v>
      </c>
      <c r="H192" s="14">
        <v>0.31</v>
      </c>
      <c r="I192" s="14"/>
      <c r="J192" s="14">
        <v>0.61</v>
      </c>
      <c r="K192" s="14">
        <v>0.85</v>
      </c>
      <c r="L192" s="14">
        <v>1.24</v>
      </c>
      <c r="M192" s="54"/>
      <c r="N192" s="14">
        <v>46.385925307999997</v>
      </c>
      <c r="O192" s="31">
        <v>3.1683465909000001</v>
      </c>
      <c r="P192" s="31" t="s">
        <v>26</v>
      </c>
      <c r="Q192" s="17" t="s">
        <v>26</v>
      </c>
      <c r="R192" s="38" t="s">
        <v>707</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498</v>
      </c>
      <c r="D193" s="16" t="s">
        <v>335</v>
      </c>
      <c r="E193" s="16">
        <v>0</v>
      </c>
      <c r="F193" s="15">
        <v>32.61</v>
      </c>
      <c r="G193" s="15">
        <v>29.99</v>
      </c>
      <c r="H193" s="15">
        <v>27.38</v>
      </c>
      <c r="I193" s="14"/>
      <c r="J193" s="15">
        <v>33.75</v>
      </c>
      <c r="K193" s="15">
        <v>38.97</v>
      </c>
      <c r="L193" s="15">
        <v>47.43</v>
      </c>
      <c r="M193" s="54"/>
      <c r="N193" s="15">
        <v>39.906626596000002</v>
      </c>
      <c r="O193" s="15">
        <v>234.36938391000001</v>
      </c>
      <c r="P193" s="15" t="s">
        <v>26</v>
      </c>
      <c r="Q193" s="16" t="s">
        <v>26</v>
      </c>
      <c r="R193" s="37" t="s">
        <v>708</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472</v>
      </c>
      <c r="D194" s="17" t="s">
        <v>336</v>
      </c>
      <c r="E194" s="17">
        <v>0</v>
      </c>
      <c r="F194" s="14">
        <v>6.57</v>
      </c>
      <c r="G194" s="14">
        <v>5.24</v>
      </c>
      <c r="H194" s="14">
        <v>3.92</v>
      </c>
      <c r="I194" s="14"/>
      <c r="J194" s="14">
        <v>6.79</v>
      </c>
      <c r="K194" s="14">
        <v>9.43</v>
      </c>
      <c r="L194" s="14">
        <v>13.7</v>
      </c>
      <c r="M194" s="54"/>
      <c r="N194" s="14">
        <v>20.150605177999999</v>
      </c>
      <c r="O194" s="31">
        <v>9.8368575454999991</v>
      </c>
      <c r="P194" s="31" t="s">
        <v>26</v>
      </c>
      <c r="Q194" s="17" t="s">
        <v>26</v>
      </c>
      <c r="R194" s="38" t="s">
        <v>709</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337</v>
      </c>
      <c r="D195" s="16" t="s">
        <v>338</v>
      </c>
      <c r="E195" s="16">
        <v>1</v>
      </c>
      <c r="F195" s="15">
        <v>13.18</v>
      </c>
      <c r="G195" s="15">
        <v>11.64</v>
      </c>
      <c r="H195" s="15">
        <v>10.1</v>
      </c>
      <c r="I195" s="14"/>
      <c r="J195" s="15">
        <v>13.68</v>
      </c>
      <c r="K195" s="15">
        <v>16.75</v>
      </c>
      <c r="L195" s="15">
        <v>21.73</v>
      </c>
      <c r="M195" s="54"/>
      <c r="N195" s="15">
        <v>41.505502043</v>
      </c>
      <c r="O195" s="15">
        <v>166.60524785999999</v>
      </c>
      <c r="P195" s="15" t="s">
        <v>26</v>
      </c>
      <c r="Q195" s="16" t="s">
        <v>26</v>
      </c>
      <c r="R195" s="37" t="s">
        <v>710</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468</v>
      </c>
      <c r="D196" s="17" t="s">
        <v>340</v>
      </c>
      <c r="E196" s="17">
        <v>0</v>
      </c>
      <c r="F196" s="14">
        <v>23.5</v>
      </c>
      <c r="G196" s="14">
        <v>19.809999999999999</v>
      </c>
      <c r="H196" s="14">
        <v>16.12</v>
      </c>
      <c r="I196" s="14"/>
      <c r="J196" s="14">
        <v>23.85</v>
      </c>
      <c r="K196" s="14">
        <v>31.22</v>
      </c>
      <c r="L196" s="14">
        <v>43.14</v>
      </c>
      <c r="M196" s="54"/>
      <c r="N196" s="14">
        <v>17.518490735</v>
      </c>
      <c r="O196" s="31">
        <v>508.48198986</v>
      </c>
      <c r="P196" s="31" t="s">
        <v>26</v>
      </c>
      <c r="Q196" s="17" t="s">
        <v>26</v>
      </c>
      <c r="R196" s="38" t="s">
        <v>711</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341</v>
      </c>
      <c r="D197" s="16" t="s">
        <v>342</v>
      </c>
      <c r="E197" s="16">
        <v>0</v>
      </c>
      <c r="F197" s="15">
        <v>6.24</v>
      </c>
      <c r="G197" s="15">
        <v>5.49</v>
      </c>
      <c r="H197" s="15">
        <v>4.75</v>
      </c>
      <c r="I197" s="14"/>
      <c r="J197" s="15">
        <v>6.39</v>
      </c>
      <c r="K197" s="15">
        <v>7.87</v>
      </c>
      <c r="L197" s="15">
        <v>10.28</v>
      </c>
      <c r="M197" s="54"/>
      <c r="N197" s="15">
        <v>24.412168429000001</v>
      </c>
      <c r="O197" s="15">
        <v>9.1899266363999992</v>
      </c>
      <c r="P197" s="15" t="s">
        <v>26</v>
      </c>
      <c r="Q197" s="16" t="s">
        <v>26</v>
      </c>
      <c r="R197" s="37" t="s">
        <v>712</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341</v>
      </c>
      <c r="D198" s="17" t="s">
        <v>343</v>
      </c>
      <c r="E198" s="17">
        <v>0</v>
      </c>
      <c r="F198" s="14">
        <v>31.94</v>
      </c>
      <c r="G198" s="14">
        <v>27.68</v>
      </c>
      <c r="H198" s="14">
        <v>23.43</v>
      </c>
      <c r="I198" s="14"/>
      <c r="J198" s="14">
        <v>32.74</v>
      </c>
      <c r="K198" s="14">
        <v>41.24</v>
      </c>
      <c r="L198" s="14">
        <v>55.01</v>
      </c>
      <c r="M198" s="54"/>
      <c r="N198" s="14">
        <v>28.760387846</v>
      </c>
      <c r="O198" s="31">
        <v>35.465127136</v>
      </c>
      <c r="P198" s="31" t="s">
        <v>26</v>
      </c>
      <c r="Q198" s="17" t="s">
        <v>26</v>
      </c>
      <c r="R198" s="38" t="s">
        <v>713</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344</v>
      </c>
      <c r="D199" s="16" t="s">
        <v>345</v>
      </c>
      <c r="E199" s="16">
        <v>4</v>
      </c>
      <c r="F199" s="15">
        <v>14.48</v>
      </c>
      <c r="G199" s="15">
        <v>13.43</v>
      </c>
      <c r="H199" s="15">
        <v>12.39</v>
      </c>
      <c r="I199" s="14"/>
      <c r="J199" s="15">
        <v>15.37</v>
      </c>
      <c r="K199" s="15">
        <v>17.45</v>
      </c>
      <c r="L199" s="15">
        <v>20.81</v>
      </c>
      <c r="M199" s="54"/>
      <c r="N199" s="15">
        <v>53.642995646000003</v>
      </c>
      <c r="O199" s="15">
        <v>9.0180587272999997</v>
      </c>
      <c r="P199" s="15" t="s">
        <v>26</v>
      </c>
      <c r="Q199" s="16" t="s">
        <v>29</v>
      </c>
      <c r="R199" s="37" t="s">
        <v>714</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344</v>
      </c>
      <c r="D200" s="17" t="s">
        <v>346</v>
      </c>
      <c r="E200" s="17">
        <v>4</v>
      </c>
      <c r="F200" s="14">
        <v>14.45</v>
      </c>
      <c r="G200" s="14">
        <v>13.54</v>
      </c>
      <c r="H200" s="14">
        <v>12.63</v>
      </c>
      <c r="I200" s="14"/>
      <c r="J200" s="14">
        <v>15.78</v>
      </c>
      <c r="K200" s="14">
        <v>17.59</v>
      </c>
      <c r="L200" s="14">
        <v>20.53</v>
      </c>
      <c r="M200" s="54"/>
      <c r="N200" s="14">
        <v>52.661091020999997</v>
      </c>
      <c r="O200" s="31">
        <v>9.3755711363999996</v>
      </c>
      <c r="P200" s="31" t="s">
        <v>26</v>
      </c>
      <c r="Q200" s="17" t="s">
        <v>29</v>
      </c>
      <c r="R200" s="38" t="s">
        <v>715</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344</v>
      </c>
      <c r="D201" s="16" t="s">
        <v>347</v>
      </c>
      <c r="E201" s="16">
        <v>4</v>
      </c>
      <c r="F201" s="15">
        <v>29.05</v>
      </c>
      <c r="G201" s="15">
        <v>27.19</v>
      </c>
      <c r="H201" s="15">
        <v>25.33</v>
      </c>
      <c r="I201" s="14"/>
      <c r="J201" s="15">
        <v>30.97</v>
      </c>
      <c r="K201" s="15">
        <v>34.68</v>
      </c>
      <c r="L201" s="15">
        <v>40.68</v>
      </c>
      <c r="M201" s="54"/>
      <c r="N201" s="15">
        <v>57.666593136000003</v>
      </c>
      <c r="O201" s="15">
        <v>206.12686141</v>
      </c>
      <c r="P201" s="15" t="s">
        <v>26</v>
      </c>
      <c r="Q201" s="16" t="s">
        <v>29</v>
      </c>
      <c r="R201" s="37" t="s">
        <v>716</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348</v>
      </c>
      <c r="D202" s="17" t="s">
        <v>349</v>
      </c>
      <c r="E202" s="17">
        <v>10</v>
      </c>
      <c r="F202" s="14">
        <v>15.4</v>
      </c>
      <c r="G202" s="14">
        <v>13.92</v>
      </c>
      <c r="H202" s="14">
        <v>12.44</v>
      </c>
      <c r="I202" s="14"/>
      <c r="J202" s="14">
        <v>18.53</v>
      </c>
      <c r="K202" s="14">
        <v>21.48</v>
      </c>
      <c r="L202" s="14">
        <v>26.27</v>
      </c>
      <c r="M202" s="54"/>
      <c r="N202" s="14">
        <v>69.501496578000001</v>
      </c>
      <c r="O202" s="31">
        <v>26.023351682000001</v>
      </c>
      <c r="P202" s="31" t="s">
        <v>29</v>
      </c>
      <c r="Q202" s="17" t="s">
        <v>29</v>
      </c>
      <c r="R202" s="38" t="s">
        <v>717</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504</v>
      </c>
      <c r="D203" s="16" t="s">
        <v>505</v>
      </c>
      <c r="E203" s="16">
        <v>2</v>
      </c>
      <c r="F203" s="15">
        <v>4.29</v>
      </c>
      <c r="G203" s="15">
        <v>3.88</v>
      </c>
      <c r="H203" s="15">
        <v>3.48</v>
      </c>
      <c r="I203" s="14"/>
      <c r="J203" s="15">
        <v>4.37</v>
      </c>
      <c r="K203" s="15">
        <v>5.17</v>
      </c>
      <c r="L203" s="15">
        <v>6.48</v>
      </c>
      <c r="M203" s="54"/>
      <c r="N203" s="15">
        <v>47.713357027000001</v>
      </c>
      <c r="O203" s="15">
        <v>2.0554634544999999</v>
      </c>
      <c r="P203" s="15" t="s">
        <v>26</v>
      </c>
      <c r="Q203" s="16" t="s">
        <v>26</v>
      </c>
      <c r="R203" s="37" t="s">
        <v>718</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350</v>
      </c>
      <c r="D204" s="17" t="s">
        <v>351</v>
      </c>
      <c r="E204" s="17">
        <v>0</v>
      </c>
      <c r="F204" s="14">
        <v>10.77</v>
      </c>
      <c r="G204" s="14">
        <v>9.65</v>
      </c>
      <c r="H204" s="14">
        <v>8.5299999999999994</v>
      </c>
      <c r="I204" s="14"/>
      <c r="J204" s="14">
        <v>11.32</v>
      </c>
      <c r="K204" s="14">
        <v>13.55</v>
      </c>
      <c r="L204" s="14">
        <v>17.170000000000002</v>
      </c>
      <c r="M204" s="54"/>
      <c r="N204" s="14">
        <v>32.108832075000002</v>
      </c>
      <c r="O204" s="31">
        <v>7.4271632272999994</v>
      </c>
      <c r="P204" s="31" t="s">
        <v>26</v>
      </c>
      <c r="Q204" s="17" t="s">
        <v>26</v>
      </c>
      <c r="R204" s="38" t="s">
        <v>719</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352</v>
      </c>
      <c r="D205" s="16" t="s">
        <v>353</v>
      </c>
      <c r="E205" s="16">
        <v>0</v>
      </c>
      <c r="F205" s="15">
        <v>4.5</v>
      </c>
      <c r="G205" s="15">
        <v>3.53</v>
      </c>
      <c r="H205" s="15">
        <v>2.57</v>
      </c>
      <c r="I205" s="14"/>
      <c r="J205" s="15">
        <v>4.7</v>
      </c>
      <c r="K205" s="15">
        <v>6.62</v>
      </c>
      <c r="L205" s="15">
        <v>9.73</v>
      </c>
      <c r="M205" s="54"/>
      <c r="N205" s="15">
        <v>42.801236109999998</v>
      </c>
      <c r="O205" s="15">
        <v>70.105259044999997</v>
      </c>
      <c r="P205" s="15" t="s">
        <v>26</v>
      </c>
      <c r="Q205" s="16" t="s">
        <v>26</v>
      </c>
      <c r="R205" s="37" t="s">
        <v>720</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354</v>
      </c>
      <c r="D206" s="17" t="s">
        <v>355</v>
      </c>
      <c r="E206" s="17">
        <v>0</v>
      </c>
      <c r="F206" s="14">
        <v>5.95</v>
      </c>
      <c r="G206" s="14">
        <v>3.84</v>
      </c>
      <c r="H206" s="14">
        <v>1.74</v>
      </c>
      <c r="I206" s="14"/>
      <c r="J206" s="14">
        <v>6.17</v>
      </c>
      <c r="K206" s="14">
        <v>10.37</v>
      </c>
      <c r="L206" s="14">
        <v>17.18</v>
      </c>
      <c r="M206" s="54"/>
      <c r="N206" s="14">
        <v>19.199831156999998</v>
      </c>
      <c r="O206" s="31">
        <v>17.386509045</v>
      </c>
      <c r="P206" s="31" t="s">
        <v>26</v>
      </c>
      <c r="Q206" s="17" t="s">
        <v>26</v>
      </c>
      <c r="R206" s="38" t="s">
        <v>506</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356</v>
      </c>
      <c r="D207" s="16" t="s">
        <v>357</v>
      </c>
      <c r="E207" s="16">
        <v>5</v>
      </c>
      <c r="F207" s="15">
        <v>13.74</v>
      </c>
      <c r="G207" s="15">
        <v>11.63</v>
      </c>
      <c r="H207" s="15">
        <v>9.5299999999999994</v>
      </c>
      <c r="I207" s="14"/>
      <c r="J207" s="15">
        <v>19.38</v>
      </c>
      <c r="K207" s="15">
        <v>23.58</v>
      </c>
      <c r="L207" s="15">
        <v>30.38</v>
      </c>
      <c r="M207" s="54"/>
      <c r="N207" s="15">
        <v>64.182047987000004</v>
      </c>
      <c r="O207" s="15">
        <v>31.006693544999997</v>
      </c>
      <c r="P207" s="15" t="s">
        <v>26</v>
      </c>
      <c r="Q207" s="16" t="s">
        <v>29</v>
      </c>
      <c r="R207" s="37" t="s">
        <v>721</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358</v>
      </c>
      <c r="D208" s="17" t="s">
        <v>359</v>
      </c>
      <c r="E208" s="17">
        <v>0</v>
      </c>
      <c r="F208" s="14">
        <v>16.510000000000002</v>
      </c>
      <c r="G208" s="14">
        <v>14.98</v>
      </c>
      <c r="H208" s="14">
        <v>13.45</v>
      </c>
      <c r="I208" s="14"/>
      <c r="J208" s="14">
        <v>17.190000000000001</v>
      </c>
      <c r="K208" s="14">
        <v>20.239999999999998</v>
      </c>
      <c r="L208" s="14">
        <v>25.18</v>
      </c>
      <c r="M208" s="54"/>
      <c r="N208" s="14">
        <v>17.597875493</v>
      </c>
      <c r="O208" s="31">
        <v>143.90621314000001</v>
      </c>
      <c r="P208" s="31" t="s">
        <v>26</v>
      </c>
      <c r="Q208" s="17" t="s">
        <v>26</v>
      </c>
      <c r="R208" s="38" t="s">
        <v>722</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360</v>
      </c>
      <c r="D209" s="16" t="s">
        <v>361</v>
      </c>
      <c r="E209" s="16">
        <v>4</v>
      </c>
      <c r="F209" s="15">
        <v>48.44</v>
      </c>
      <c r="G209" s="15">
        <v>36.07</v>
      </c>
      <c r="H209" s="15">
        <v>23.7</v>
      </c>
      <c r="I209" s="14"/>
      <c r="J209" s="15">
        <v>75.510000000000005</v>
      </c>
      <c r="K209" s="15">
        <v>100.24</v>
      </c>
      <c r="L209" s="15">
        <v>140.26</v>
      </c>
      <c r="M209" s="54"/>
      <c r="N209" s="15">
        <v>61.337004530999998</v>
      </c>
      <c r="O209" s="15">
        <v>80.178739296999993</v>
      </c>
      <c r="P209" s="15" t="s">
        <v>26</v>
      </c>
      <c r="Q209" s="16" t="s">
        <v>29</v>
      </c>
      <c r="R209" s="37" t="s">
        <v>723</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362</v>
      </c>
      <c r="D210" s="17" t="s">
        <v>363</v>
      </c>
      <c r="E210" s="17">
        <v>0</v>
      </c>
      <c r="F210" s="14">
        <v>47.27</v>
      </c>
      <c r="G210" s="14">
        <v>40.47</v>
      </c>
      <c r="H210" s="14">
        <v>33.67</v>
      </c>
      <c r="I210" s="14"/>
      <c r="J210" s="14">
        <v>48.53</v>
      </c>
      <c r="K210" s="14">
        <v>62.12</v>
      </c>
      <c r="L210" s="14">
        <v>84.11</v>
      </c>
      <c r="M210" s="54"/>
      <c r="N210" s="14">
        <v>25.101834586999999</v>
      </c>
      <c r="O210" s="31">
        <v>5.4019717446000008</v>
      </c>
      <c r="P210" s="31" t="s">
        <v>26</v>
      </c>
      <c r="Q210" s="17" t="s">
        <v>26</v>
      </c>
      <c r="R210" s="38" t="s">
        <v>724</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364</v>
      </c>
      <c r="D211" s="16" t="s">
        <v>365</v>
      </c>
      <c r="E211" s="16">
        <v>1</v>
      </c>
      <c r="F211" s="15">
        <v>6.9</v>
      </c>
      <c r="G211" s="15">
        <v>4.51</v>
      </c>
      <c r="H211" s="15">
        <v>2.12</v>
      </c>
      <c r="I211" s="14"/>
      <c r="J211" s="15">
        <v>7.24</v>
      </c>
      <c r="K211" s="15">
        <v>12.01</v>
      </c>
      <c r="L211" s="15">
        <v>19.73</v>
      </c>
      <c r="M211" s="54"/>
      <c r="N211" s="15">
        <v>44.571898492000003</v>
      </c>
      <c r="O211" s="15">
        <v>19.478682284999998</v>
      </c>
      <c r="P211" s="15" t="s">
        <v>26</v>
      </c>
      <c r="Q211" s="16" t="s">
        <v>26</v>
      </c>
      <c r="R211" s="37" t="s">
        <v>725</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366</v>
      </c>
      <c r="D212" s="17" t="s">
        <v>367</v>
      </c>
      <c r="E212" s="17">
        <v>3</v>
      </c>
      <c r="F212" s="14">
        <v>40.54</v>
      </c>
      <c r="G212" s="14">
        <v>37.58</v>
      </c>
      <c r="H212" s="14">
        <v>34.619999999999997</v>
      </c>
      <c r="I212" s="14"/>
      <c r="J212" s="14">
        <v>41.76</v>
      </c>
      <c r="K212" s="14">
        <v>47.67</v>
      </c>
      <c r="L212" s="14">
        <v>57.23</v>
      </c>
      <c r="M212" s="54"/>
      <c r="N212" s="14">
        <v>44.552464866000001</v>
      </c>
      <c r="O212" s="31">
        <v>226.49515450000001</v>
      </c>
      <c r="P212" s="31" t="s">
        <v>26</v>
      </c>
      <c r="Q212" s="17" t="s">
        <v>26</v>
      </c>
      <c r="R212" s="38" t="s">
        <v>726</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368</v>
      </c>
      <c r="D213" s="16" t="s">
        <v>369</v>
      </c>
      <c r="E213" s="16">
        <v>0</v>
      </c>
      <c r="F213" s="15">
        <v>12.18</v>
      </c>
      <c r="G213" s="15">
        <v>11.5</v>
      </c>
      <c r="H213" s="15">
        <v>10.82</v>
      </c>
      <c r="I213" s="14"/>
      <c r="J213" s="15">
        <v>12.41</v>
      </c>
      <c r="K213" s="15">
        <v>13.76</v>
      </c>
      <c r="L213" s="15">
        <v>15.96</v>
      </c>
      <c r="M213" s="54"/>
      <c r="N213" s="15">
        <v>22.864670446000002</v>
      </c>
      <c r="O213" s="15">
        <v>1.8314206818000001</v>
      </c>
      <c r="P213" s="15" t="s">
        <v>26</v>
      </c>
      <c r="Q213" s="16" t="s">
        <v>26</v>
      </c>
      <c r="R213" s="37" t="s">
        <v>727</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368</v>
      </c>
      <c r="D214" s="17" t="s">
        <v>370</v>
      </c>
      <c r="E214" s="17">
        <v>0</v>
      </c>
      <c r="F214" s="14">
        <v>12.39</v>
      </c>
      <c r="G214" s="14">
        <v>11.64</v>
      </c>
      <c r="H214" s="14">
        <v>10.9</v>
      </c>
      <c r="I214" s="14"/>
      <c r="J214" s="14">
        <v>12.66</v>
      </c>
      <c r="K214" s="14">
        <v>14.14</v>
      </c>
      <c r="L214" s="14">
        <v>16.55</v>
      </c>
      <c r="M214" s="54"/>
      <c r="N214" s="14">
        <v>23.457444325000001</v>
      </c>
      <c r="O214" s="31">
        <v>3.5002618636</v>
      </c>
      <c r="P214" s="31" t="s">
        <v>26</v>
      </c>
      <c r="Q214" s="17" t="s">
        <v>26</v>
      </c>
      <c r="R214" s="38" t="s">
        <v>728</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368</v>
      </c>
      <c r="D215" s="16" t="s">
        <v>371</v>
      </c>
      <c r="E215" s="16">
        <v>0</v>
      </c>
      <c r="F215" s="15">
        <v>36.909999999999997</v>
      </c>
      <c r="G215" s="15">
        <v>34.71</v>
      </c>
      <c r="H215" s="15">
        <v>32.520000000000003</v>
      </c>
      <c r="I215" s="14"/>
      <c r="J215" s="15">
        <v>37.700000000000003</v>
      </c>
      <c r="K215" s="15">
        <v>42.08</v>
      </c>
      <c r="L215" s="15">
        <v>49.19</v>
      </c>
      <c r="M215" s="54"/>
      <c r="N215" s="15">
        <v>27.241187411999999</v>
      </c>
      <c r="O215" s="15">
        <v>87.597250136</v>
      </c>
      <c r="P215" s="15" t="s">
        <v>26</v>
      </c>
      <c r="Q215" s="16" t="s">
        <v>26</v>
      </c>
      <c r="R215" s="37" t="s">
        <v>729</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372</v>
      </c>
      <c r="D216" s="17" t="s">
        <v>373</v>
      </c>
      <c r="E216" s="17">
        <v>7</v>
      </c>
      <c r="F216" s="14">
        <v>268</v>
      </c>
      <c r="G216" s="14">
        <v>242.37</v>
      </c>
      <c r="H216" s="14">
        <v>216.75</v>
      </c>
      <c r="I216" s="14"/>
      <c r="J216" s="14">
        <v>308.02999999999997</v>
      </c>
      <c r="K216" s="14">
        <v>359.27</v>
      </c>
      <c r="L216" s="14">
        <v>442.18</v>
      </c>
      <c r="M216" s="54"/>
      <c r="N216" s="14">
        <v>50.504504777999998</v>
      </c>
      <c r="O216" s="31">
        <v>36.914498064999997</v>
      </c>
      <c r="P216" s="31" t="s">
        <v>29</v>
      </c>
      <c r="Q216" s="17" t="s">
        <v>29</v>
      </c>
      <c r="R216" s="38" t="s">
        <v>730</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518</v>
      </c>
      <c r="D217" s="16" t="s">
        <v>519</v>
      </c>
      <c r="E217" s="16">
        <v>7</v>
      </c>
      <c r="F217" s="15">
        <v>4.99</v>
      </c>
      <c r="G217" s="15">
        <v>4.59</v>
      </c>
      <c r="H217" s="15">
        <v>4.1900000000000004</v>
      </c>
      <c r="I217" s="14"/>
      <c r="J217" s="15">
        <v>5.34</v>
      </c>
      <c r="K217" s="15">
        <v>6.13</v>
      </c>
      <c r="L217" s="15">
        <v>7.42</v>
      </c>
      <c r="M217" s="54"/>
      <c r="N217" s="15">
        <v>62.235784033999998</v>
      </c>
      <c r="O217" s="15">
        <v>1.2329914545</v>
      </c>
      <c r="P217" s="15" t="s">
        <v>29</v>
      </c>
      <c r="Q217" s="16" t="s">
        <v>29</v>
      </c>
      <c r="R217" s="37" t="s">
        <v>731</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374</v>
      </c>
      <c r="D218" s="17" t="s">
        <v>375</v>
      </c>
      <c r="E218" s="17">
        <v>10</v>
      </c>
      <c r="F218" s="14">
        <v>33.33</v>
      </c>
      <c r="G218" s="14">
        <v>31.46</v>
      </c>
      <c r="H218" s="14">
        <v>29.6</v>
      </c>
      <c r="I218" s="14"/>
      <c r="J218" s="14">
        <v>34.46</v>
      </c>
      <c r="K218" s="14">
        <v>38.18</v>
      </c>
      <c r="L218" s="14">
        <v>44.2</v>
      </c>
      <c r="M218" s="54"/>
      <c r="N218" s="14">
        <v>73.837812244999995</v>
      </c>
      <c r="O218" s="31">
        <v>8.3129945000000003</v>
      </c>
      <c r="P218" s="31" t="s">
        <v>29</v>
      </c>
      <c r="Q218" s="17" t="s">
        <v>29</v>
      </c>
      <c r="R218" s="38" t="s">
        <v>732</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376</v>
      </c>
      <c r="D219" s="16" t="s">
        <v>377</v>
      </c>
      <c r="E219" s="16">
        <v>0</v>
      </c>
      <c r="F219" s="15">
        <v>29.45</v>
      </c>
      <c r="G219" s="15">
        <v>26.13</v>
      </c>
      <c r="H219" s="15">
        <v>22.82</v>
      </c>
      <c r="I219" s="14"/>
      <c r="J219" s="15">
        <v>30.04</v>
      </c>
      <c r="K219" s="15">
        <v>36.659999999999997</v>
      </c>
      <c r="L219" s="15">
        <v>47.37</v>
      </c>
      <c r="M219" s="54"/>
      <c r="N219" s="15">
        <v>20.867863129</v>
      </c>
      <c r="O219" s="15">
        <v>196.71211077000001</v>
      </c>
      <c r="P219" s="15" t="s">
        <v>26</v>
      </c>
      <c r="Q219" s="16" t="s">
        <v>26</v>
      </c>
      <c r="R219" s="37" t="s">
        <v>733</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378</v>
      </c>
      <c r="D220" s="17" t="s">
        <v>379</v>
      </c>
      <c r="E220" s="17">
        <v>7</v>
      </c>
      <c r="F220" s="14">
        <v>32.229999999999997</v>
      </c>
      <c r="G220" s="14">
        <v>28.98</v>
      </c>
      <c r="H220" s="14">
        <v>25.74</v>
      </c>
      <c r="I220" s="14"/>
      <c r="J220" s="14">
        <v>37.229999999999997</v>
      </c>
      <c r="K220" s="14">
        <v>43.71</v>
      </c>
      <c r="L220" s="14">
        <v>54.21</v>
      </c>
      <c r="M220" s="54"/>
      <c r="N220" s="14">
        <v>50.682032311999997</v>
      </c>
      <c r="O220" s="31">
        <v>79.606416590999999</v>
      </c>
      <c r="P220" s="31" t="s">
        <v>29</v>
      </c>
      <c r="Q220" s="17" t="s">
        <v>29</v>
      </c>
      <c r="R220" s="38" t="s">
        <v>734</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380</v>
      </c>
      <c r="D221" s="16" t="s">
        <v>381</v>
      </c>
      <c r="E221" s="16">
        <v>4</v>
      </c>
      <c r="F221" s="15">
        <v>53.97</v>
      </c>
      <c r="G221" s="15">
        <v>46.83</v>
      </c>
      <c r="H221" s="15">
        <v>39.69</v>
      </c>
      <c r="I221" s="14"/>
      <c r="J221" s="15">
        <v>70.430000000000007</v>
      </c>
      <c r="K221" s="15">
        <v>84.7</v>
      </c>
      <c r="L221" s="15">
        <v>107.8</v>
      </c>
      <c r="M221" s="54"/>
      <c r="N221" s="15">
        <v>54.780572587000002</v>
      </c>
      <c r="O221" s="15">
        <v>67.379747816999995</v>
      </c>
      <c r="P221" s="15" t="s">
        <v>26</v>
      </c>
      <c r="Q221" s="16" t="s">
        <v>29</v>
      </c>
      <c r="R221" s="37" t="s">
        <v>735</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382</v>
      </c>
      <c r="D222" s="17" t="s">
        <v>383</v>
      </c>
      <c r="E222" s="17">
        <v>0</v>
      </c>
      <c r="F222" s="14">
        <v>17.940000000000001</v>
      </c>
      <c r="G222" s="14">
        <v>15.02</v>
      </c>
      <c r="H222" s="14">
        <v>12.11</v>
      </c>
      <c r="I222" s="14"/>
      <c r="J222" s="14">
        <v>18.41</v>
      </c>
      <c r="K222" s="14">
        <v>24.23</v>
      </c>
      <c r="L222" s="14">
        <v>33.67</v>
      </c>
      <c r="M222" s="54"/>
      <c r="N222" s="14">
        <v>20.817608156999999</v>
      </c>
      <c r="O222" s="31">
        <v>194.51915917999997</v>
      </c>
      <c r="P222" s="31" t="s">
        <v>26</v>
      </c>
      <c r="Q222" s="17" t="s">
        <v>26</v>
      </c>
      <c r="R222" s="38" t="s">
        <v>736</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384</v>
      </c>
      <c r="D223" s="16" t="s">
        <v>385</v>
      </c>
      <c r="E223" s="16">
        <v>6</v>
      </c>
      <c r="F223" s="15">
        <v>30.18</v>
      </c>
      <c r="G223" s="15">
        <v>27.13</v>
      </c>
      <c r="H223" s="15">
        <v>24.08</v>
      </c>
      <c r="I223" s="14"/>
      <c r="J223" s="15">
        <v>36.61</v>
      </c>
      <c r="K223" s="15">
        <v>42.7</v>
      </c>
      <c r="L223" s="15">
        <v>52.55</v>
      </c>
      <c r="M223" s="54"/>
      <c r="N223" s="15">
        <v>56.998250583999997</v>
      </c>
      <c r="O223" s="15">
        <v>135.14311423000001</v>
      </c>
      <c r="P223" s="15" t="s">
        <v>26</v>
      </c>
      <c r="Q223" s="16" t="s">
        <v>29</v>
      </c>
      <c r="R223" s="37" t="s">
        <v>737</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386</v>
      </c>
      <c r="D224" s="17" t="s">
        <v>387</v>
      </c>
      <c r="E224" s="17">
        <v>0</v>
      </c>
      <c r="F224" s="14">
        <v>13</v>
      </c>
      <c r="G224" s="14">
        <v>11.98</v>
      </c>
      <c r="H224" s="14">
        <v>10.96</v>
      </c>
      <c r="I224" s="14"/>
      <c r="J224" s="14">
        <v>13.24</v>
      </c>
      <c r="K224" s="14">
        <v>15.27</v>
      </c>
      <c r="L224" s="14">
        <v>18.57</v>
      </c>
      <c r="M224" s="54"/>
      <c r="N224" s="14">
        <v>21.265431662000001</v>
      </c>
      <c r="O224" s="31">
        <v>7.2754978182000007</v>
      </c>
      <c r="P224" s="31" t="s">
        <v>26</v>
      </c>
      <c r="Q224" s="17" t="s">
        <v>26</v>
      </c>
      <c r="R224" s="38" t="s">
        <v>738</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507</v>
      </c>
      <c r="D225" s="16" t="s">
        <v>508</v>
      </c>
      <c r="E225" s="16">
        <v>4</v>
      </c>
      <c r="F225" s="15">
        <v>4.22</v>
      </c>
      <c r="G225" s="15">
        <v>3.57</v>
      </c>
      <c r="H225" s="15">
        <v>2.92</v>
      </c>
      <c r="I225" s="14"/>
      <c r="J225" s="15">
        <v>5.95</v>
      </c>
      <c r="K225" s="15">
        <v>7.24</v>
      </c>
      <c r="L225" s="15">
        <v>9.34</v>
      </c>
      <c r="M225" s="54"/>
      <c r="N225" s="15">
        <v>55.526545783000003</v>
      </c>
      <c r="O225" s="15">
        <v>1.3067784544999999</v>
      </c>
      <c r="P225" s="15" t="s">
        <v>26</v>
      </c>
      <c r="Q225" s="16" t="s">
        <v>29</v>
      </c>
      <c r="R225" s="37" t="s">
        <v>739</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388</v>
      </c>
      <c r="D226" s="17" t="s">
        <v>389</v>
      </c>
      <c r="E226" s="17">
        <v>3</v>
      </c>
      <c r="F226" s="14">
        <v>14.79</v>
      </c>
      <c r="G226" s="14">
        <v>13.49</v>
      </c>
      <c r="H226" s="14">
        <v>12.2</v>
      </c>
      <c r="I226" s="14"/>
      <c r="J226" s="14">
        <v>15.15</v>
      </c>
      <c r="K226" s="14">
        <v>17.73</v>
      </c>
      <c r="L226" s="14">
        <v>21.91</v>
      </c>
      <c r="M226" s="54"/>
      <c r="N226" s="14">
        <v>43.940586930000002</v>
      </c>
      <c r="O226" s="31">
        <v>12.8908235</v>
      </c>
      <c r="P226" s="31" t="s">
        <v>29</v>
      </c>
      <c r="Q226" s="17" t="s">
        <v>26</v>
      </c>
      <c r="R226" s="38" t="s">
        <v>740</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390</v>
      </c>
      <c r="D227" s="16" t="s">
        <v>391</v>
      </c>
      <c r="E227" s="16">
        <v>7</v>
      </c>
      <c r="F227" s="15">
        <v>33.01</v>
      </c>
      <c r="G227" s="15">
        <v>29.67</v>
      </c>
      <c r="H227" s="15">
        <v>26.33</v>
      </c>
      <c r="I227" s="14"/>
      <c r="J227" s="15">
        <v>34.31</v>
      </c>
      <c r="K227" s="15">
        <v>40.98</v>
      </c>
      <c r="L227" s="15">
        <v>51.78</v>
      </c>
      <c r="M227" s="54"/>
      <c r="N227" s="15">
        <v>61.714684235</v>
      </c>
      <c r="O227" s="15">
        <v>286.17263759000002</v>
      </c>
      <c r="P227" s="15" t="s">
        <v>29</v>
      </c>
      <c r="Q227" s="16" t="s">
        <v>29</v>
      </c>
      <c r="R227" s="37" t="s">
        <v>741</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392</v>
      </c>
      <c r="D228" s="17" t="s">
        <v>393</v>
      </c>
      <c r="E228" s="17">
        <v>0</v>
      </c>
      <c r="F228" s="14">
        <v>4.5199999999999996</v>
      </c>
      <c r="G228" s="14">
        <v>3.69</v>
      </c>
      <c r="H228" s="14">
        <v>2.87</v>
      </c>
      <c r="I228" s="14"/>
      <c r="J228" s="14">
        <v>4.8099999999999996</v>
      </c>
      <c r="K228" s="14">
        <v>6.45</v>
      </c>
      <c r="L228" s="14">
        <v>9.11</v>
      </c>
      <c r="M228" s="54"/>
      <c r="N228" s="14">
        <v>21.699058193999999</v>
      </c>
      <c r="O228" s="31">
        <v>5.0445231817999998</v>
      </c>
      <c r="P228" s="31" t="s">
        <v>26</v>
      </c>
      <c r="Q228" s="17" t="s">
        <v>26</v>
      </c>
      <c r="R228" s="38" t="s">
        <v>742</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394</v>
      </c>
      <c r="D229" s="16" t="s">
        <v>395</v>
      </c>
      <c r="E229" s="16">
        <v>0</v>
      </c>
      <c r="F229" s="15">
        <v>56.84</v>
      </c>
      <c r="G229" s="15">
        <v>54.05</v>
      </c>
      <c r="H229" s="15">
        <v>51.27</v>
      </c>
      <c r="I229" s="14"/>
      <c r="J229" s="15">
        <v>58.96</v>
      </c>
      <c r="K229" s="15">
        <v>64.52</v>
      </c>
      <c r="L229" s="15">
        <v>73.53</v>
      </c>
      <c r="M229" s="54"/>
      <c r="N229" s="15">
        <v>26.651643232000001</v>
      </c>
      <c r="O229" s="15">
        <v>9.3415848182000012</v>
      </c>
      <c r="P229" s="15" t="s">
        <v>26</v>
      </c>
      <c r="Q229" s="16" t="s">
        <v>26</v>
      </c>
      <c r="R229" s="37" t="s">
        <v>743</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396</v>
      </c>
      <c r="D230" s="17" t="s">
        <v>397</v>
      </c>
      <c r="E230" s="17">
        <v>0</v>
      </c>
      <c r="F230" s="14">
        <v>5.49</v>
      </c>
      <c r="G230" s="14">
        <v>3.8</v>
      </c>
      <c r="H230" s="14">
        <v>2.11</v>
      </c>
      <c r="I230" s="14"/>
      <c r="J230" s="14">
        <v>5.62</v>
      </c>
      <c r="K230" s="14">
        <v>8.99</v>
      </c>
      <c r="L230" s="14">
        <v>14.45</v>
      </c>
      <c r="M230" s="54"/>
      <c r="N230" s="14">
        <v>15.019262191999999</v>
      </c>
      <c r="O230" s="31">
        <v>4.1924186363999993</v>
      </c>
      <c r="P230" s="31" t="s">
        <v>26</v>
      </c>
      <c r="Q230" s="17" t="s">
        <v>26</v>
      </c>
      <c r="R230" s="38" t="s">
        <v>744</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396</v>
      </c>
      <c r="D231" s="16" t="s">
        <v>398</v>
      </c>
      <c r="E231" s="16">
        <v>0</v>
      </c>
      <c r="F231" s="15">
        <v>6.23</v>
      </c>
      <c r="G231" s="15">
        <v>4.37</v>
      </c>
      <c r="H231" s="15">
        <v>2.52</v>
      </c>
      <c r="I231" s="14"/>
      <c r="J231" s="15">
        <v>6.44</v>
      </c>
      <c r="K231" s="15">
        <v>10.14</v>
      </c>
      <c r="L231" s="15">
        <v>16.13</v>
      </c>
      <c r="M231" s="54"/>
      <c r="N231" s="15">
        <v>15.696465212</v>
      </c>
      <c r="O231" s="15">
        <v>72.815776182000008</v>
      </c>
      <c r="P231" s="15" t="s">
        <v>26</v>
      </c>
      <c r="Q231" s="16" t="s">
        <v>26</v>
      </c>
      <c r="R231" s="37" t="s">
        <v>745</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399</v>
      </c>
      <c r="D232" s="17" t="s">
        <v>400</v>
      </c>
      <c r="E232" s="17">
        <v>2</v>
      </c>
      <c r="F232" s="14">
        <v>70.849999999999994</v>
      </c>
      <c r="G232" s="14">
        <v>65.38</v>
      </c>
      <c r="H232" s="14">
        <v>59.92</v>
      </c>
      <c r="I232" s="14"/>
      <c r="J232" s="14">
        <v>72.709999999999994</v>
      </c>
      <c r="K232" s="14">
        <v>83.63</v>
      </c>
      <c r="L232" s="14">
        <v>101.32</v>
      </c>
      <c r="M232" s="54"/>
      <c r="N232" s="14">
        <v>40.909086135999999</v>
      </c>
      <c r="O232" s="31">
        <v>1256.1895939000001</v>
      </c>
      <c r="P232" s="31" t="s">
        <v>26</v>
      </c>
      <c r="Q232" s="17" t="s">
        <v>26</v>
      </c>
      <c r="R232" s="38" t="s">
        <v>746</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401</v>
      </c>
      <c r="D233" s="16" t="s">
        <v>402</v>
      </c>
      <c r="E233" s="16">
        <v>0</v>
      </c>
      <c r="F233" s="15">
        <v>16.62</v>
      </c>
      <c r="G233" s="15">
        <v>15.19</v>
      </c>
      <c r="H233" s="15">
        <v>13.77</v>
      </c>
      <c r="I233" s="14"/>
      <c r="J233" s="15">
        <v>17.22</v>
      </c>
      <c r="K233" s="15">
        <v>20.059999999999999</v>
      </c>
      <c r="L233" s="15">
        <v>24.68</v>
      </c>
      <c r="M233" s="54"/>
      <c r="N233" s="15">
        <v>39.194189010000002</v>
      </c>
      <c r="O233" s="15">
        <v>3.8532059091000002</v>
      </c>
      <c r="P233" s="15" t="s">
        <v>26</v>
      </c>
      <c r="Q233" s="16" t="s">
        <v>26</v>
      </c>
      <c r="R233" s="37" t="s">
        <v>747</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403</v>
      </c>
      <c r="D234" s="17" t="s">
        <v>404</v>
      </c>
      <c r="E234" s="17">
        <v>0</v>
      </c>
      <c r="F234" s="14">
        <v>2.73</v>
      </c>
      <c r="G234" s="14">
        <v>2.12</v>
      </c>
      <c r="H234" s="14">
        <v>1.51</v>
      </c>
      <c r="I234" s="14"/>
      <c r="J234" s="14">
        <v>2.83</v>
      </c>
      <c r="K234" s="14">
        <v>4.04</v>
      </c>
      <c r="L234" s="14">
        <v>6</v>
      </c>
      <c r="M234" s="54"/>
      <c r="N234" s="14">
        <v>25.485127062</v>
      </c>
      <c r="O234" s="31">
        <v>33.978699455000005</v>
      </c>
      <c r="P234" s="31" t="s">
        <v>26</v>
      </c>
      <c r="Q234" s="17" t="s">
        <v>26</v>
      </c>
      <c r="R234" s="38" t="s">
        <v>748</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405</v>
      </c>
      <c r="D235" s="16" t="s">
        <v>406</v>
      </c>
      <c r="E235" s="16">
        <v>6</v>
      </c>
      <c r="F235" s="15">
        <v>33.64</v>
      </c>
      <c r="G235" s="15">
        <v>30.7</v>
      </c>
      <c r="H235" s="15">
        <v>27.77</v>
      </c>
      <c r="I235" s="14"/>
      <c r="J235" s="15">
        <v>34.99</v>
      </c>
      <c r="K235" s="15">
        <v>40.85</v>
      </c>
      <c r="L235" s="15">
        <v>50.34</v>
      </c>
      <c r="M235" s="54"/>
      <c r="N235" s="15">
        <v>52.707541628000001</v>
      </c>
      <c r="O235" s="15">
        <v>284.65249754999996</v>
      </c>
      <c r="P235" s="15" t="s">
        <v>29</v>
      </c>
      <c r="Q235" s="16" t="s">
        <v>26</v>
      </c>
      <c r="R235" s="37" t="s">
        <v>749</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499</v>
      </c>
      <c r="D236" s="17" t="s">
        <v>500</v>
      </c>
      <c r="E236" s="17">
        <v>9</v>
      </c>
      <c r="F236" s="14">
        <v>93.06</v>
      </c>
      <c r="G236" s="14">
        <v>86.58</v>
      </c>
      <c r="H236" s="14">
        <v>80.099999999999994</v>
      </c>
      <c r="I236" s="14"/>
      <c r="J236" s="14">
        <v>96.49</v>
      </c>
      <c r="K236" s="14">
        <v>109.44</v>
      </c>
      <c r="L236" s="14">
        <v>130.41</v>
      </c>
      <c r="M236" s="54"/>
      <c r="N236" s="14">
        <v>54.359189215000001</v>
      </c>
      <c r="O236" s="31">
        <v>3.0560792823000003</v>
      </c>
      <c r="P236" s="31" t="s">
        <v>29</v>
      </c>
      <c r="Q236" s="17" t="s">
        <v>29</v>
      </c>
      <c r="R236" s="38" t="s">
        <v>750</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407</v>
      </c>
      <c r="D237" s="16" t="s">
        <v>408</v>
      </c>
      <c r="E237" s="16">
        <v>4</v>
      </c>
      <c r="F237" s="15">
        <v>12.64</v>
      </c>
      <c r="G237" s="15">
        <v>11.46</v>
      </c>
      <c r="H237" s="15">
        <v>10.28</v>
      </c>
      <c r="I237" s="14"/>
      <c r="J237" s="15">
        <v>15.56</v>
      </c>
      <c r="K237" s="15">
        <v>17.91</v>
      </c>
      <c r="L237" s="15">
        <v>21.72</v>
      </c>
      <c r="M237" s="54"/>
      <c r="N237" s="15">
        <v>50.188247187999998</v>
      </c>
      <c r="O237" s="15">
        <v>6.7910873636</v>
      </c>
      <c r="P237" s="15" t="s">
        <v>26</v>
      </c>
      <c r="Q237" s="16" t="s">
        <v>29</v>
      </c>
      <c r="R237" s="37" t="s">
        <v>751</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409</v>
      </c>
      <c r="D238" s="17" t="s">
        <v>410</v>
      </c>
      <c r="E238" s="17">
        <v>0</v>
      </c>
      <c r="F238" s="14">
        <v>20.58</v>
      </c>
      <c r="G238" s="14">
        <v>17.87</v>
      </c>
      <c r="H238" s="14">
        <v>15.17</v>
      </c>
      <c r="I238" s="14"/>
      <c r="J238" s="14">
        <v>21</v>
      </c>
      <c r="K238" s="14">
        <v>26.4</v>
      </c>
      <c r="L238" s="14">
        <v>35.15</v>
      </c>
      <c r="M238" s="54"/>
      <c r="N238" s="14">
        <v>30.389476708</v>
      </c>
      <c r="O238" s="31">
        <v>69.001175182000011</v>
      </c>
      <c r="P238" s="31" t="s">
        <v>26</v>
      </c>
      <c r="Q238" s="17" t="s">
        <v>26</v>
      </c>
      <c r="R238" s="38" t="s">
        <v>752</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411</v>
      </c>
      <c r="D239" s="16" t="s">
        <v>412</v>
      </c>
      <c r="E239" s="16">
        <v>0</v>
      </c>
      <c r="F239" s="15">
        <v>13.43</v>
      </c>
      <c r="G239" s="15">
        <v>12.02</v>
      </c>
      <c r="H239" s="15">
        <v>10.62</v>
      </c>
      <c r="I239" s="14"/>
      <c r="J239" s="15">
        <v>13.75</v>
      </c>
      <c r="K239" s="15">
        <v>16.55</v>
      </c>
      <c r="L239" s="15">
        <v>21.09</v>
      </c>
      <c r="M239" s="54"/>
      <c r="N239" s="15">
        <v>34.548040301</v>
      </c>
      <c r="O239" s="15">
        <v>14.494057954000001</v>
      </c>
      <c r="P239" s="15" t="s">
        <v>26</v>
      </c>
      <c r="Q239" s="16" t="s">
        <v>26</v>
      </c>
      <c r="R239" s="37" t="s">
        <v>753</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413</v>
      </c>
      <c r="D240" s="17" t="s">
        <v>414</v>
      </c>
      <c r="E240" s="17">
        <v>9</v>
      </c>
      <c r="F240" s="14">
        <v>47.6</v>
      </c>
      <c r="G240" s="14">
        <v>44.26</v>
      </c>
      <c r="H240" s="14">
        <v>40.93</v>
      </c>
      <c r="I240" s="14"/>
      <c r="J240" s="14">
        <v>51.97</v>
      </c>
      <c r="K240" s="14">
        <v>58.63</v>
      </c>
      <c r="L240" s="14">
        <v>69.42</v>
      </c>
      <c r="M240" s="54"/>
      <c r="N240" s="14">
        <v>63.928045498000003</v>
      </c>
      <c r="O240" s="31">
        <v>392.51364017999998</v>
      </c>
      <c r="P240" s="31" t="s">
        <v>29</v>
      </c>
      <c r="Q240" s="17" t="s">
        <v>29</v>
      </c>
      <c r="R240" s="38" t="s">
        <v>754</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415</v>
      </c>
      <c r="D241" s="16" t="s">
        <v>416</v>
      </c>
      <c r="E241" s="16">
        <v>7</v>
      </c>
      <c r="F241" s="15">
        <v>2550.35</v>
      </c>
      <c r="G241" s="15">
        <v>1821.01</v>
      </c>
      <c r="H241" s="15">
        <v>1091.68</v>
      </c>
      <c r="I241" s="14"/>
      <c r="J241" s="15">
        <v>4120</v>
      </c>
      <c r="K241" s="15">
        <v>5578.66</v>
      </c>
      <c r="L241" s="15">
        <v>7938.97</v>
      </c>
      <c r="M241" s="54"/>
      <c r="N241" s="15">
        <v>52.741973086999998</v>
      </c>
      <c r="O241" s="15">
        <v>6.2893155382000003</v>
      </c>
      <c r="P241" s="15" t="s">
        <v>29</v>
      </c>
      <c r="Q241" s="16" t="s">
        <v>29</v>
      </c>
      <c r="R241" s="37" t="s">
        <v>755</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417</v>
      </c>
      <c r="D242" s="17" t="s">
        <v>418</v>
      </c>
      <c r="E242" s="17">
        <v>0</v>
      </c>
      <c r="F242" s="14">
        <v>7.39</v>
      </c>
      <c r="G242" s="14">
        <v>6.76</v>
      </c>
      <c r="H242" s="14">
        <v>6.13</v>
      </c>
      <c r="I242" s="14"/>
      <c r="J242" s="14">
        <v>7.59</v>
      </c>
      <c r="K242" s="14">
        <v>8.84</v>
      </c>
      <c r="L242" s="14">
        <v>10.88</v>
      </c>
      <c r="M242" s="54"/>
      <c r="N242" s="14">
        <v>24.706529213</v>
      </c>
      <c r="O242" s="31">
        <v>2.5609689545000003</v>
      </c>
      <c r="P242" s="31" t="s">
        <v>26</v>
      </c>
      <c r="Q242" s="17" t="s">
        <v>26</v>
      </c>
      <c r="R242" s="38" t="s">
        <v>756</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419</v>
      </c>
      <c r="D243" s="16" t="s">
        <v>420</v>
      </c>
      <c r="E243" s="16">
        <v>3</v>
      </c>
      <c r="F243" s="15" t="s">
        <v>125</v>
      </c>
      <c r="G243" s="15" t="s">
        <v>125</v>
      </c>
      <c r="H243" s="15" t="s">
        <v>125</v>
      </c>
      <c r="I243" s="14"/>
      <c r="J243" s="15" t="s">
        <v>125</v>
      </c>
      <c r="K243" s="15" t="s">
        <v>125</v>
      </c>
      <c r="L243" s="15" t="s">
        <v>125</v>
      </c>
      <c r="M243" s="54"/>
      <c r="N243" s="15" t="s">
        <v>125</v>
      </c>
      <c r="O243" s="15" t="s">
        <v>125</v>
      </c>
      <c r="P243" s="15" t="s">
        <v>125</v>
      </c>
      <c r="Q243" s="16" t="s">
        <v>125</v>
      </c>
      <c r="R243" s="37" t="s">
        <v>126</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421</v>
      </c>
      <c r="D244" s="17" t="s">
        <v>422</v>
      </c>
      <c r="E244" s="17">
        <v>2</v>
      </c>
      <c r="F244" s="14">
        <v>7.23</v>
      </c>
      <c r="G244" s="14">
        <v>5.61</v>
      </c>
      <c r="H244" s="14">
        <v>4</v>
      </c>
      <c r="I244" s="14"/>
      <c r="J244" s="14">
        <v>7.5</v>
      </c>
      <c r="K244" s="14">
        <v>10.72</v>
      </c>
      <c r="L244" s="14">
        <v>15.94</v>
      </c>
      <c r="M244" s="54"/>
      <c r="N244" s="14">
        <v>31.442804684999999</v>
      </c>
      <c r="O244" s="31">
        <v>34.261533135999997</v>
      </c>
      <c r="P244" s="31" t="s">
        <v>26</v>
      </c>
      <c r="Q244" s="17" t="s">
        <v>26</v>
      </c>
      <c r="R244" s="38" t="s">
        <v>757</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485</v>
      </c>
      <c r="D245" s="16" t="s">
        <v>486</v>
      </c>
      <c r="E245" s="16">
        <v>10</v>
      </c>
      <c r="F245" s="15">
        <v>10.28</v>
      </c>
      <c r="G245" s="15">
        <v>9.9600000000000009</v>
      </c>
      <c r="H245" s="15">
        <v>9.64</v>
      </c>
      <c r="I245" s="14"/>
      <c r="J245" s="15">
        <v>10.57</v>
      </c>
      <c r="K245" s="15">
        <v>11.2</v>
      </c>
      <c r="L245" s="15">
        <v>12.23</v>
      </c>
      <c r="M245" s="54"/>
      <c r="N245" s="15">
        <v>63.011626884999998</v>
      </c>
      <c r="O245" s="15">
        <v>1.6697618077</v>
      </c>
      <c r="P245" s="15" t="s">
        <v>29</v>
      </c>
      <c r="Q245" s="16" t="s">
        <v>29</v>
      </c>
      <c r="R245" s="37" t="s">
        <v>758</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520</v>
      </c>
      <c r="D246" s="17" t="s">
        <v>521</v>
      </c>
      <c r="E246" s="17">
        <v>4</v>
      </c>
      <c r="F246" s="14">
        <v>121.98</v>
      </c>
      <c r="G246" s="14">
        <v>116.9</v>
      </c>
      <c r="H246" s="14">
        <v>111.82</v>
      </c>
      <c r="I246" s="14"/>
      <c r="J246" s="14">
        <v>123.73</v>
      </c>
      <c r="K246" s="14">
        <v>133.88</v>
      </c>
      <c r="L246" s="14">
        <v>150.32</v>
      </c>
      <c r="M246" s="54"/>
      <c r="N246" s="14">
        <v>58.983699844</v>
      </c>
      <c r="O246" s="31">
        <v>1.3477591623</v>
      </c>
      <c r="P246" s="31" t="s">
        <v>26</v>
      </c>
      <c r="Q246" s="17" t="s">
        <v>29</v>
      </c>
      <c r="R246" s="38" t="s">
        <v>759</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487</v>
      </c>
      <c r="D247" s="16" t="s">
        <v>488</v>
      </c>
      <c r="E247" s="16">
        <v>0</v>
      </c>
      <c r="F247" s="15">
        <v>115.3</v>
      </c>
      <c r="G247" s="15">
        <v>108.13</v>
      </c>
      <c r="H247" s="15">
        <v>100.96</v>
      </c>
      <c r="I247" s="14"/>
      <c r="J247" s="15">
        <v>116.65</v>
      </c>
      <c r="K247" s="15">
        <v>130.97999999999999</v>
      </c>
      <c r="L247" s="15">
        <v>154.18</v>
      </c>
      <c r="M247" s="54"/>
      <c r="N247" s="15">
        <v>26.464095328999999</v>
      </c>
      <c r="O247" s="15">
        <v>1.1633793109000001</v>
      </c>
      <c r="P247" s="15" t="s">
        <v>26</v>
      </c>
      <c r="Q247" s="16" t="s">
        <v>26</v>
      </c>
      <c r="R247" s="37" t="s">
        <v>760</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480</v>
      </c>
      <c r="D248" s="17" t="s">
        <v>481</v>
      </c>
      <c r="E248" s="17">
        <v>0</v>
      </c>
      <c r="F248" s="14">
        <v>170.38</v>
      </c>
      <c r="G248" s="14">
        <v>159.69999999999999</v>
      </c>
      <c r="H248" s="14">
        <v>149.02000000000001</v>
      </c>
      <c r="I248" s="14"/>
      <c r="J248" s="14">
        <v>172.66</v>
      </c>
      <c r="K248" s="14">
        <v>194.01</v>
      </c>
      <c r="L248" s="14">
        <v>228.56</v>
      </c>
      <c r="M248" s="54"/>
      <c r="N248" s="14">
        <v>23.572670896999998</v>
      </c>
      <c r="O248" s="31">
        <v>4.4944775767999996</v>
      </c>
      <c r="P248" s="31" t="s">
        <v>26</v>
      </c>
      <c r="Q248" s="17" t="s">
        <v>26</v>
      </c>
      <c r="R248" s="38" t="s">
        <v>761</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423</v>
      </c>
      <c r="D249" s="16" t="s">
        <v>424</v>
      </c>
      <c r="E249" s="16">
        <v>7</v>
      </c>
      <c r="F249" s="15">
        <v>39.200000000000003</v>
      </c>
      <c r="G249" s="15">
        <v>35.729999999999997</v>
      </c>
      <c r="H249" s="15">
        <v>32.26</v>
      </c>
      <c r="I249" s="14"/>
      <c r="J249" s="15">
        <v>46.78</v>
      </c>
      <c r="K249" s="15">
        <v>53.71</v>
      </c>
      <c r="L249" s="15">
        <v>64.94</v>
      </c>
      <c r="M249" s="54"/>
      <c r="N249" s="15">
        <v>72.255681776000003</v>
      </c>
      <c r="O249" s="15">
        <v>1.6127109990999999</v>
      </c>
      <c r="P249" s="15" t="s">
        <v>26</v>
      </c>
      <c r="Q249" s="16" t="s">
        <v>29</v>
      </c>
      <c r="R249" s="37" t="s">
        <v>762</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473</v>
      </c>
      <c r="D250" s="17" t="s">
        <v>474</v>
      </c>
      <c r="E250" s="17">
        <v>7</v>
      </c>
      <c r="F250" s="14">
        <v>110.7</v>
      </c>
      <c r="G250" s="14">
        <v>106.37</v>
      </c>
      <c r="H250" s="14">
        <v>102.05</v>
      </c>
      <c r="I250" s="14"/>
      <c r="J250" s="14">
        <v>112.53</v>
      </c>
      <c r="K250" s="14">
        <v>121.17</v>
      </c>
      <c r="L250" s="14">
        <v>135.16</v>
      </c>
      <c r="M250" s="54"/>
      <c r="N250" s="14">
        <v>69.73174582</v>
      </c>
      <c r="O250" s="31">
        <v>1.3548862032</v>
      </c>
      <c r="P250" s="31" t="s">
        <v>29</v>
      </c>
      <c r="Q250" s="17" t="s">
        <v>29</v>
      </c>
      <c r="R250" s="38" t="s">
        <v>763</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490</v>
      </c>
      <c r="D251" s="16" t="s">
        <v>491</v>
      </c>
      <c r="E251" s="16">
        <v>7</v>
      </c>
      <c r="F251" s="15">
        <v>97.8</v>
      </c>
      <c r="G251" s="15">
        <v>93.67</v>
      </c>
      <c r="H251" s="15">
        <v>89.54</v>
      </c>
      <c r="I251" s="14"/>
      <c r="J251" s="15">
        <v>100.06</v>
      </c>
      <c r="K251" s="15">
        <v>108.31</v>
      </c>
      <c r="L251" s="15">
        <v>121.67</v>
      </c>
      <c r="M251" s="54"/>
      <c r="N251" s="15">
        <v>61.843821579999997</v>
      </c>
      <c r="O251" s="15">
        <v>1.6092391177000001</v>
      </c>
      <c r="P251" s="15" t="s">
        <v>29</v>
      </c>
      <c r="Q251" s="16" t="s">
        <v>29</v>
      </c>
      <c r="R251" s="37" t="s">
        <v>764</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522</v>
      </c>
      <c r="D252" s="17" t="s">
        <v>523</v>
      </c>
      <c r="E252" s="17">
        <v>7</v>
      </c>
      <c r="F252" s="14">
        <v>43.85</v>
      </c>
      <c r="G252" s="14">
        <v>40.69</v>
      </c>
      <c r="H252" s="14">
        <v>37.54</v>
      </c>
      <c r="I252" s="14"/>
      <c r="J252" s="14">
        <v>46.82</v>
      </c>
      <c r="K252" s="14">
        <v>53.12</v>
      </c>
      <c r="L252" s="14">
        <v>63.31</v>
      </c>
      <c r="M252" s="54"/>
      <c r="N252" s="14">
        <v>53.902046231999996</v>
      </c>
      <c r="O252" s="31">
        <v>1.4149185550000001</v>
      </c>
      <c r="P252" s="31" t="s">
        <v>29</v>
      </c>
      <c r="Q252" s="17" t="s">
        <v>29</v>
      </c>
      <c r="R252" s="38" t="s">
        <v>765</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766</v>
      </c>
      <c r="D253" s="16" t="s">
        <v>767</v>
      </c>
      <c r="E253" s="16">
        <v>7</v>
      </c>
      <c r="F253" s="15">
        <v>45.58</v>
      </c>
      <c r="G253" s="15">
        <v>40.74</v>
      </c>
      <c r="H253" s="15">
        <v>35.9</v>
      </c>
      <c r="I253" s="14"/>
      <c r="J253" s="15">
        <v>51.46</v>
      </c>
      <c r="K253" s="15">
        <v>61.13</v>
      </c>
      <c r="L253" s="15">
        <v>76.790000000000006</v>
      </c>
      <c r="M253" s="54"/>
      <c r="N253" s="15">
        <v>61.423967439999998</v>
      </c>
      <c r="O253" s="15">
        <v>1.3112561341</v>
      </c>
      <c r="P253" s="15" t="s">
        <v>29</v>
      </c>
      <c r="Q253" s="16" t="s">
        <v>29</v>
      </c>
      <c r="R253" s="37" t="s">
        <v>768</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425</v>
      </c>
      <c r="D254" s="17" t="s">
        <v>426</v>
      </c>
      <c r="E254" s="17">
        <v>6</v>
      </c>
      <c r="F254" s="14">
        <v>74.760000000000005</v>
      </c>
      <c r="G254" s="14">
        <v>67.180000000000007</v>
      </c>
      <c r="H254" s="14">
        <v>59.61</v>
      </c>
      <c r="I254" s="14"/>
      <c r="J254" s="14">
        <v>92.35</v>
      </c>
      <c r="K254" s="14">
        <v>107.49</v>
      </c>
      <c r="L254" s="14">
        <v>131.99</v>
      </c>
      <c r="M254" s="54"/>
      <c r="N254" s="14">
        <v>64.293842260999995</v>
      </c>
      <c r="O254" s="31">
        <v>6.0487886426999999</v>
      </c>
      <c r="P254" s="31" t="s">
        <v>26</v>
      </c>
      <c r="Q254" s="17" t="s">
        <v>29</v>
      </c>
      <c r="R254" s="38" t="s">
        <v>769</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427</v>
      </c>
      <c r="D255" s="16" t="s">
        <v>428</v>
      </c>
      <c r="E255" s="16">
        <v>4</v>
      </c>
      <c r="F255" s="15">
        <v>28.41</v>
      </c>
      <c r="G255" s="15">
        <v>24.47</v>
      </c>
      <c r="H255" s="15">
        <v>20.53</v>
      </c>
      <c r="I255" s="14"/>
      <c r="J255" s="15">
        <v>35.56</v>
      </c>
      <c r="K255" s="15">
        <v>43.43</v>
      </c>
      <c r="L255" s="15">
        <v>56.17</v>
      </c>
      <c r="M255" s="54"/>
      <c r="N255" s="15">
        <v>61.584210923999997</v>
      </c>
      <c r="O255" s="15">
        <v>3.4377394818</v>
      </c>
      <c r="P255" s="15" t="s">
        <v>26</v>
      </c>
      <c r="Q255" s="16" t="s">
        <v>29</v>
      </c>
      <c r="R255" s="37" t="s">
        <v>770</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429</v>
      </c>
      <c r="D256" s="17" t="s">
        <v>430</v>
      </c>
      <c r="E256" s="17">
        <v>7</v>
      </c>
      <c r="F256" s="14">
        <v>42.92</v>
      </c>
      <c r="G256" s="14">
        <v>38.53</v>
      </c>
      <c r="H256" s="14">
        <v>34.14</v>
      </c>
      <c r="I256" s="14"/>
      <c r="J256" s="14">
        <v>53</v>
      </c>
      <c r="K256" s="14">
        <v>61.77</v>
      </c>
      <c r="L256" s="14">
        <v>75.97</v>
      </c>
      <c r="M256" s="54"/>
      <c r="N256" s="14">
        <v>65.880411062999997</v>
      </c>
      <c r="O256" s="31">
        <v>7.4261430473000001</v>
      </c>
      <c r="P256" s="31" t="s">
        <v>26</v>
      </c>
      <c r="Q256" s="17" t="s">
        <v>29</v>
      </c>
      <c r="R256" s="38" t="s">
        <v>771</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431</v>
      </c>
      <c r="D257" s="16" t="s">
        <v>432</v>
      </c>
      <c r="E257" s="16">
        <v>7</v>
      </c>
      <c r="F257" s="15">
        <v>36.14</v>
      </c>
      <c r="G257" s="15">
        <v>31.07</v>
      </c>
      <c r="H257" s="15">
        <v>26</v>
      </c>
      <c r="I257" s="14"/>
      <c r="J257" s="15">
        <v>43.67</v>
      </c>
      <c r="K257" s="15">
        <v>53.8</v>
      </c>
      <c r="L257" s="15">
        <v>70.2</v>
      </c>
      <c r="M257" s="54"/>
      <c r="N257" s="15">
        <v>51.158309238999998</v>
      </c>
      <c r="O257" s="15">
        <v>3.0528836581999999</v>
      </c>
      <c r="P257" s="15" t="s">
        <v>29</v>
      </c>
      <c r="Q257" s="16" t="s">
        <v>29</v>
      </c>
      <c r="R257" s="37" t="s">
        <v>772</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433</v>
      </c>
      <c r="D258" s="17" t="s">
        <v>434</v>
      </c>
      <c r="E258" s="17">
        <v>7</v>
      </c>
      <c r="F258" s="14">
        <v>150.53</v>
      </c>
      <c r="G258" s="14">
        <v>144.11000000000001</v>
      </c>
      <c r="H258" s="14">
        <v>137.69999999999999</v>
      </c>
      <c r="I258" s="14"/>
      <c r="J258" s="14">
        <v>154.02000000000001</v>
      </c>
      <c r="K258" s="14">
        <v>166.84</v>
      </c>
      <c r="L258" s="14">
        <v>187.6</v>
      </c>
      <c r="M258" s="54"/>
      <c r="N258" s="14">
        <v>64.505554552999996</v>
      </c>
      <c r="O258" s="31">
        <v>5.9996633295999997</v>
      </c>
      <c r="P258" s="31" t="s">
        <v>29</v>
      </c>
      <c r="Q258" s="17" t="s">
        <v>29</v>
      </c>
      <c r="R258" s="38" t="s">
        <v>773</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435</v>
      </c>
      <c r="D259" s="16" t="s">
        <v>436</v>
      </c>
      <c r="E259" s="16">
        <v>0</v>
      </c>
      <c r="F259" s="15">
        <v>110.65</v>
      </c>
      <c r="G259" s="15">
        <v>100.05</v>
      </c>
      <c r="H259" s="15">
        <v>89.46</v>
      </c>
      <c r="I259" s="14"/>
      <c r="J259" s="15">
        <v>112.29</v>
      </c>
      <c r="K259" s="15">
        <v>133.47</v>
      </c>
      <c r="L259" s="15">
        <v>167.74</v>
      </c>
      <c r="M259" s="54"/>
      <c r="N259" s="15">
        <v>20.008808668</v>
      </c>
      <c r="O259" s="15">
        <v>3.6197425708999997</v>
      </c>
      <c r="P259" s="15" t="s">
        <v>26</v>
      </c>
      <c r="Q259" s="16" t="s">
        <v>26</v>
      </c>
      <c r="R259" s="37" t="s">
        <v>774</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501</v>
      </c>
      <c r="D260" s="17" t="s">
        <v>502</v>
      </c>
      <c r="E260" s="17">
        <v>7</v>
      </c>
      <c r="F260" s="14">
        <v>115.39</v>
      </c>
      <c r="G260" s="14">
        <v>110.22</v>
      </c>
      <c r="H260" s="14">
        <v>105.06</v>
      </c>
      <c r="I260" s="14"/>
      <c r="J260" s="14">
        <v>117.91</v>
      </c>
      <c r="K260" s="14">
        <v>128.22999999999999</v>
      </c>
      <c r="L260" s="14">
        <v>144.94</v>
      </c>
      <c r="M260" s="54"/>
      <c r="N260" s="14">
        <v>64.867925686999996</v>
      </c>
      <c r="O260" s="31">
        <v>1.2988541090999999</v>
      </c>
      <c r="P260" s="31" t="s">
        <v>29</v>
      </c>
      <c r="Q260" s="17" t="s">
        <v>29</v>
      </c>
      <c r="R260" s="38" t="s">
        <v>775</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437</v>
      </c>
      <c r="D261" s="16" t="s">
        <v>438</v>
      </c>
      <c r="E261" s="16">
        <v>0</v>
      </c>
      <c r="F261" s="15">
        <v>163.44</v>
      </c>
      <c r="G261" s="15">
        <v>153.03</v>
      </c>
      <c r="H261" s="15">
        <v>142.63</v>
      </c>
      <c r="I261" s="14"/>
      <c r="J261" s="15">
        <v>165.62</v>
      </c>
      <c r="K261" s="15">
        <v>186.42</v>
      </c>
      <c r="L261" s="15">
        <v>220.08</v>
      </c>
      <c r="M261" s="54"/>
      <c r="N261" s="15">
        <v>24.530627979999998</v>
      </c>
      <c r="O261" s="15">
        <v>493.65846883</v>
      </c>
      <c r="P261" s="15" t="s">
        <v>26</v>
      </c>
      <c r="Q261" s="16" t="s">
        <v>26</v>
      </c>
      <c r="R261" s="37" t="s">
        <v>776</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777</v>
      </c>
      <c r="D262" s="17" t="s">
        <v>778</v>
      </c>
      <c r="E262" s="17">
        <v>0</v>
      </c>
      <c r="F262" s="14">
        <v>139.19999999999999</v>
      </c>
      <c r="G262" s="14">
        <v>130.34</v>
      </c>
      <c r="H262" s="14">
        <v>121.48</v>
      </c>
      <c r="I262" s="14"/>
      <c r="J262" s="14">
        <v>141.11000000000001</v>
      </c>
      <c r="K262" s="14">
        <v>158.82</v>
      </c>
      <c r="L262" s="14">
        <v>187.48</v>
      </c>
      <c r="M262" s="54"/>
      <c r="N262" s="14">
        <v>22.771843545999999</v>
      </c>
      <c r="O262" s="31">
        <v>1.4216550036000002</v>
      </c>
      <c r="P262" s="31" t="s">
        <v>26</v>
      </c>
      <c r="Q262" s="17" t="s">
        <v>26</v>
      </c>
      <c r="R262" s="38" t="s">
        <v>779</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780</v>
      </c>
      <c r="D263" s="16" t="s">
        <v>781</v>
      </c>
      <c r="E263" s="16">
        <v>7</v>
      </c>
      <c r="F263" s="15">
        <v>62.22</v>
      </c>
      <c r="G263" s="15">
        <v>58.77</v>
      </c>
      <c r="H263" s="15">
        <v>55.32</v>
      </c>
      <c r="I263" s="14"/>
      <c r="J263" s="15">
        <v>64.56</v>
      </c>
      <c r="K263" s="15">
        <v>71.45</v>
      </c>
      <c r="L263" s="15">
        <v>82.62</v>
      </c>
      <c r="M263" s="54"/>
      <c r="N263" s="15">
        <v>56.182792098999997</v>
      </c>
      <c r="O263" s="15">
        <v>1.3373320573</v>
      </c>
      <c r="P263" s="15" t="s">
        <v>29</v>
      </c>
      <c r="Q263" s="16" t="s">
        <v>29</v>
      </c>
      <c r="R263" s="37" t="s">
        <v>782</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439</v>
      </c>
      <c r="D264" s="17" t="s">
        <v>440</v>
      </c>
      <c r="E264" s="17">
        <v>7</v>
      </c>
      <c r="F264" s="14">
        <v>110.86</v>
      </c>
      <c r="G264" s="14">
        <v>93.54</v>
      </c>
      <c r="H264" s="14">
        <v>76.23</v>
      </c>
      <c r="I264" s="14"/>
      <c r="J264" s="14">
        <v>145.44</v>
      </c>
      <c r="K264" s="14">
        <v>180.06</v>
      </c>
      <c r="L264" s="14">
        <v>236.09</v>
      </c>
      <c r="M264" s="54"/>
      <c r="N264" s="14">
        <v>50.747288943999997</v>
      </c>
      <c r="O264" s="31">
        <v>3.1642365614000001</v>
      </c>
      <c r="P264" s="31" t="s">
        <v>29</v>
      </c>
      <c r="Q264" s="17" t="s">
        <v>29</v>
      </c>
      <c r="R264" s="38" t="s">
        <v>783</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441</v>
      </c>
      <c r="D265" s="16" t="s">
        <v>442</v>
      </c>
      <c r="E265" s="16">
        <v>7</v>
      </c>
      <c r="F265" s="15">
        <v>451.42</v>
      </c>
      <c r="G265" s="15">
        <v>429.7</v>
      </c>
      <c r="H265" s="15">
        <v>407.98</v>
      </c>
      <c r="I265" s="14"/>
      <c r="J265" s="15">
        <v>461.49</v>
      </c>
      <c r="K265" s="15">
        <v>504.92</v>
      </c>
      <c r="L265" s="15">
        <v>575.20000000000005</v>
      </c>
      <c r="M265" s="54"/>
      <c r="N265" s="15">
        <v>66.522759258999997</v>
      </c>
      <c r="O265" s="15">
        <v>56.824985268999995</v>
      </c>
      <c r="P265" s="15" t="s">
        <v>29</v>
      </c>
      <c r="Q265" s="16" t="s">
        <v>29</v>
      </c>
      <c r="R265" s="37" t="s">
        <v>784</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443</v>
      </c>
      <c r="D266" s="17" t="s">
        <v>444</v>
      </c>
      <c r="E266" s="17">
        <v>4</v>
      </c>
      <c r="F266" s="14">
        <v>99.56</v>
      </c>
      <c r="G266" s="14">
        <v>84.74</v>
      </c>
      <c r="H266" s="14">
        <v>69.930000000000007</v>
      </c>
      <c r="I266" s="14"/>
      <c r="J266" s="14">
        <v>132.85</v>
      </c>
      <c r="K266" s="14">
        <v>162.47</v>
      </c>
      <c r="L266" s="14">
        <v>210.4</v>
      </c>
      <c r="M266" s="54"/>
      <c r="N266" s="14">
        <v>58.453695386</v>
      </c>
      <c r="O266" s="31">
        <v>2.5371510859000002</v>
      </c>
      <c r="P266" s="31" t="s">
        <v>26</v>
      </c>
      <c r="Q266" s="17" t="s">
        <v>29</v>
      </c>
      <c r="R266" s="38" t="s">
        <v>785</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445</v>
      </c>
      <c r="D267" s="16" t="s">
        <v>446</v>
      </c>
      <c r="E267" s="16">
        <v>0</v>
      </c>
      <c r="F267" s="15">
        <v>98.92</v>
      </c>
      <c r="G267" s="15">
        <v>90.28</v>
      </c>
      <c r="H267" s="15">
        <v>81.650000000000006</v>
      </c>
      <c r="I267" s="14"/>
      <c r="J267" s="15">
        <v>100.7</v>
      </c>
      <c r="K267" s="15">
        <v>117.96</v>
      </c>
      <c r="L267" s="15">
        <v>145.9</v>
      </c>
      <c r="M267" s="54"/>
      <c r="N267" s="15">
        <v>21.573764783000001</v>
      </c>
      <c r="O267" s="15">
        <v>155.61047675999998</v>
      </c>
      <c r="P267" s="15" t="s">
        <v>26</v>
      </c>
      <c r="Q267" s="16" t="s">
        <v>26</v>
      </c>
      <c r="R267" s="37" t="s">
        <v>786</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447</v>
      </c>
      <c r="D268" s="17" t="s">
        <v>448</v>
      </c>
      <c r="E268" s="17">
        <v>0</v>
      </c>
      <c r="F268" s="14">
        <v>171.45</v>
      </c>
      <c r="G268" s="14">
        <v>160.55000000000001</v>
      </c>
      <c r="H268" s="14">
        <v>149.66</v>
      </c>
      <c r="I268" s="14"/>
      <c r="J268" s="14">
        <v>173.81</v>
      </c>
      <c r="K268" s="14">
        <v>195.59</v>
      </c>
      <c r="L268" s="14">
        <v>230.84</v>
      </c>
      <c r="M268" s="54"/>
      <c r="N268" s="14">
        <v>23.636527530999999</v>
      </c>
      <c r="O268" s="31">
        <v>73.736321341000007</v>
      </c>
      <c r="P268" s="31" t="s">
        <v>26</v>
      </c>
      <c r="Q268" s="17" t="s">
        <v>26</v>
      </c>
      <c r="R268" s="38" t="s">
        <v>787</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449</v>
      </c>
      <c r="D269" s="16" t="s">
        <v>450</v>
      </c>
      <c r="E269" s="16">
        <v>0</v>
      </c>
      <c r="F269" s="15">
        <v>118.86</v>
      </c>
      <c r="G269" s="15">
        <v>111.56</v>
      </c>
      <c r="H269" s="15">
        <v>104.26</v>
      </c>
      <c r="I269" s="14"/>
      <c r="J269" s="15">
        <v>120.68</v>
      </c>
      <c r="K269" s="15">
        <v>135.27000000000001</v>
      </c>
      <c r="L269" s="15">
        <v>158.88</v>
      </c>
      <c r="M269" s="54"/>
      <c r="N269" s="15">
        <v>19.925329999999999</v>
      </c>
      <c r="O269" s="15">
        <v>26.321181550000002</v>
      </c>
      <c r="P269" s="15" t="s">
        <v>26</v>
      </c>
      <c r="Q269" s="16" t="s">
        <v>26</v>
      </c>
      <c r="R269" s="37" t="s">
        <v>788</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509</v>
      </c>
      <c r="D270" s="17" t="s">
        <v>510</v>
      </c>
      <c r="E270" s="17">
        <v>0</v>
      </c>
      <c r="F270" s="14">
        <v>162.52000000000001</v>
      </c>
      <c r="G270" s="14">
        <v>149.09</v>
      </c>
      <c r="H270" s="14">
        <v>135.66</v>
      </c>
      <c r="I270" s="14"/>
      <c r="J270" s="14">
        <v>165.1</v>
      </c>
      <c r="K270" s="14">
        <v>191.95</v>
      </c>
      <c r="L270" s="14">
        <v>235.41</v>
      </c>
      <c r="M270" s="54"/>
      <c r="N270" s="14">
        <v>20.141211421000001</v>
      </c>
      <c r="O270" s="31">
        <v>5.5798480608999999</v>
      </c>
      <c r="P270" s="31" t="s">
        <v>26</v>
      </c>
      <c r="Q270" s="17" t="s">
        <v>26</v>
      </c>
      <c r="R270" s="38" t="s">
        <v>789</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790</v>
      </c>
      <c r="D271" s="16" t="s">
        <v>791</v>
      </c>
      <c r="E271" s="16">
        <v>0</v>
      </c>
      <c r="F271" s="15">
        <v>60.16</v>
      </c>
      <c r="G271" s="15">
        <v>57.52</v>
      </c>
      <c r="H271" s="15">
        <v>54.88</v>
      </c>
      <c r="I271" s="14"/>
      <c r="J271" s="15">
        <v>61.05</v>
      </c>
      <c r="K271" s="15">
        <v>66.319999999999993</v>
      </c>
      <c r="L271" s="15">
        <v>74.86</v>
      </c>
      <c r="M271" s="54"/>
      <c r="N271" s="15">
        <v>38.615504168999998</v>
      </c>
      <c r="O271" s="15">
        <v>2.5058797422999999</v>
      </c>
      <c r="P271" s="15" t="s">
        <v>26</v>
      </c>
      <c r="Q271" s="16" t="s">
        <v>26</v>
      </c>
      <c r="R271" s="37" t="s">
        <v>792</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451</v>
      </c>
      <c r="D272" s="17" t="s">
        <v>452</v>
      </c>
      <c r="E272" s="17">
        <v>7</v>
      </c>
      <c r="F272" s="14">
        <v>74.959999999999994</v>
      </c>
      <c r="G272" s="14">
        <v>71.44</v>
      </c>
      <c r="H272" s="14">
        <v>67.92</v>
      </c>
      <c r="I272" s="14"/>
      <c r="J272" s="14">
        <v>77.2</v>
      </c>
      <c r="K272" s="14">
        <v>84.23</v>
      </c>
      <c r="L272" s="14">
        <v>95.61</v>
      </c>
      <c r="M272" s="54"/>
      <c r="N272" s="14">
        <v>59.352141957999997</v>
      </c>
      <c r="O272" s="31">
        <v>15.335754978000001</v>
      </c>
      <c r="P272" s="31" t="s">
        <v>29</v>
      </c>
      <c r="Q272" s="17" t="s">
        <v>29</v>
      </c>
      <c r="R272" s="38" t="s">
        <v>793</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453</v>
      </c>
      <c r="D273" s="16" t="s">
        <v>454</v>
      </c>
      <c r="E273" s="16">
        <v>9</v>
      </c>
      <c r="F273" s="15">
        <v>54.87</v>
      </c>
      <c r="G273" s="15">
        <v>52.23</v>
      </c>
      <c r="H273" s="15">
        <v>49.6</v>
      </c>
      <c r="I273" s="14"/>
      <c r="J273" s="15">
        <v>56.08</v>
      </c>
      <c r="K273" s="15">
        <v>61.34</v>
      </c>
      <c r="L273" s="15">
        <v>69.86</v>
      </c>
      <c r="M273" s="54"/>
      <c r="N273" s="15">
        <v>67.712564689000004</v>
      </c>
      <c r="O273" s="15">
        <v>5.4752871750000001</v>
      </c>
      <c r="P273" s="15" t="s">
        <v>29</v>
      </c>
      <c r="Q273" s="16" t="s">
        <v>29</v>
      </c>
      <c r="R273" s="37" t="s">
        <v>794</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455</v>
      </c>
      <c r="D274" s="17" t="s">
        <v>456</v>
      </c>
      <c r="E274" s="17">
        <v>7</v>
      </c>
      <c r="F274" s="14">
        <v>123.02</v>
      </c>
      <c r="G274" s="14">
        <v>114.76</v>
      </c>
      <c r="H274" s="14">
        <v>106.5</v>
      </c>
      <c r="I274" s="14"/>
      <c r="J274" s="14">
        <v>127.83</v>
      </c>
      <c r="K274" s="14">
        <v>144.34</v>
      </c>
      <c r="L274" s="14">
        <v>171.06</v>
      </c>
      <c r="M274" s="54"/>
      <c r="N274" s="14">
        <v>58.800286618999998</v>
      </c>
      <c r="O274" s="31">
        <v>10.609497034</v>
      </c>
      <c r="P274" s="31" t="s">
        <v>29</v>
      </c>
      <c r="Q274" s="17" t="s">
        <v>29</v>
      </c>
      <c r="R274" s="38" t="s">
        <v>795</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475</v>
      </c>
      <c r="D275" s="16" t="s">
        <v>476</v>
      </c>
      <c r="E275" s="16">
        <v>0</v>
      </c>
      <c r="F275" s="15">
        <v>137.08000000000001</v>
      </c>
      <c r="G275" s="15">
        <v>128.61000000000001</v>
      </c>
      <c r="H275" s="15">
        <v>120.14</v>
      </c>
      <c r="I275" s="14"/>
      <c r="J275" s="15">
        <v>138.85</v>
      </c>
      <c r="K275" s="15">
        <v>155.78</v>
      </c>
      <c r="L275" s="15">
        <v>183.19</v>
      </c>
      <c r="M275" s="54"/>
      <c r="N275" s="15">
        <v>23.572050714</v>
      </c>
      <c r="O275" s="15">
        <v>4.5664971585999998</v>
      </c>
      <c r="P275" s="15" t="s">
        <v>26</v>
      </c>
      <c r="Q275" s="16" t="s">
        <v>26</v>
      </c>
      <c r="R275" s="37" t="s">
        <v>796</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511</v>
      </c>
      <c r="D276" s="17" t="s">
        <v>512</v>
      </c>
      <c r="E276" s="17">
        <v>7</v>
      </c>
      <c r="F276" s="14">
        <v>19.93</v>
      </c>
      <c r="G276" s="14">
        <v>17.920000000000002</v>
      </c>
      <c r="H276" s="14">
        <v>15.91</v>
      </c>
      <c r="I276" s="14"/>
      <c r="J276" s="14">
        <v>24.77</v>
      </c>
      <c r="K276" s="14">
        <v>28.78</v>
      </c>
      <c r="L276" s="14">
        <v>35.270000000000003</v>
      </c>
      <c r="M276" s="54"/>
      <c r="N276" s="14">
        <v>62.470461303999997</v>
      </c>
      <c r="O276" s="31">
        <v>1.8067695558999999</v>
      </c>
      <c r="P276" s="31" t="s">
        <v>26</v>
      </c>
      <c r="Q276" s="17" t="s">
        <v>29</v>
      </c>
      <c r="R276" s="38" t="s">
        <v>797</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798</v>
      </c>
      <c r="D277" s="16" t="s">
        <v>799</v>
      </c>
      <c r="E277" s="16">
        <v>7</v>
      </c>
      <c r="F277" s="15">
        <v>17.03</v>
      </c>
      <c r="G277" s="15">
        <v>16.21</v>
      </c>
      <c r="H277" s="15">
        <v>15.39</v>
      </c>
      <c r="I277" s="14"/>
      <c r="J277" s="15">
        <v>17.55</v>
      </c>
      <c r="K277" s="15">
        <v>19.18</v>
      </c>
      <c r="L277" s="15">
        <v>21.82</v>
      </c>
      <c r="M277" s="54"/>
      <c r="N277" s="15">
        <v>75.324133634000006</v>
      </c>
      <c r="O277" s="15">
        <v>3.0678076373000001</v>
      </c>
      <c r="P277" s="15" t="s">
        <v>29</v>
      </c>
      <c r="Q277" s="16" t="s">
        <v>29</v>
      </c>
      <c r="R277" s="37" t="s">
        <v>800</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524</v>
      </c>
      <c r="D278" s="17" t="s">
        <v>525</v>
      </c>
      <c r="E278" s="17">
        <v>7</v>
      </c>
      <c r="F278" s="14">
        <v>17.54</v>
      </c>
      <c r="G278" s="14">
        <v>16.77</v>
      </c>
      <c r="H278" s="14">
        <v>16.010000000000002</v>
      </c>
      <c r="I278" s="14"/>
      <c r="J278" s="14">
        <v>17.940000000000001</v>
      </c>
      <c r="K278" s="14">
        <v>19.46</v>
      </c>
      <c r="L278" s="14">
        <v>21.93</v>
      </c>
      <c r="M278" s="54"/>
      <c r="N278" s="14">
        <v>64.675520367000004</v>
      </c>
      <c r="O278" s="31">
        <v>1.0794562309</v>
      </c>
      <c r="P278" s="31" t="s">
        <v>29</v>
      </c>
      <c r="Q278" s="17" t="s">
        <v>29</v>
      </c>
      <c r="R278" s="38" t="s">
        <v>801</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457</v>
      </c>
      <c r="D279" s="16" t="s">
        <v>458</v>
      </c>
      <c r="E279" s="16">
        <v>7</v>
      </c>
      <c r="F279" s="15" t="s">
        <v>125</v>
      </c>
      <c r="G279" s="15" t="s">
        <v>125</v>
      </c>
      <c r="H279" s="15" t="s">
        <v>125</v>
      </c>
      <c r="I279" s="14"/>
      <c r="J279" s="15" t="s">
        <v>125</v>
      </c>
      <c r="K279" s="15" t="s">
        <v>125</v>
      </c>
      <c r="L279" s="15" t="s">
        <v>125</v>
      </c>
      <c r="M279" s="54"/>
      <c r="N279" s="15" t="s">
        <v>125</v>
      </c>
      <c r="O279" s="15" t="s">
        <v>125</v>
      </c>
      <c r="P279" s="15" t="s">
        <v>125</v>
      </c>
      <c r="Q279" s="16" t="s">
        <v>125</v>
      </c>
      <c r="R279" s="37" t="s">
        <v>126</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459</v>
      </c>
      <c r="D280" s="17" t="s">
        <v>460</v>
      </c>
      <c r="E280" s="17">
        <v>0</v>
      </c>
      <c r="F280" s="14">
        <v>17.059999999999999</v>
      </c>
      <c r="G280" s="14">
        <v>15.95</v>
      </c>
      <c r="H280" s="14">
        <v>14.85</v>
      </c>
      <c r="I280" s="14"/>
      <c r="J280" s="14">
        <v>17.28</v>
      </c>
      <c r="K280" s="14">
        <v>19.48</v>
      </c>
      <c r="L280" s="14">
        <v>23.04</v>
      </c>
      <c r="M280" s="54"/>
      <c r="N280" s="14">
        <v>24.307532454</v>
      </c>
      <c r="O280" s="31">
        <v>12.280788218</v>
      </c>
      <c r="P280" s="31" t="s">
        <v>26</v>
      </c>
      <c r="Q280" s="17" t="s">
        <v>26</v>
      </c>
      <c r="R280" s="38" t="s">
        <v>526</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461</v>
      </c>
      <c r="D281" s="16" t="s">
        <v>462</v>
      </c>
      <c r="E281" s="16">
        <v>7</v>
      </c>
      <c r="F281" s="15">
        <v>21.31</v>
      </c>
      <c r="G281" s="15">
        <v>20.03</v>
      </c>
      <c r="H281" s="15">
        <v>18.760000000000002</v>
      </c>
      <c r="I281" s="14"/>
      <c r="J281" s="15">
        <v>22.04</v>
      </c>
      <c r="K281" s="15">
        <v>24.58</v>
      </c>
      <c r="L281" s="15">
        <v>28.7</v>
      </c>
      <c r="M281" s="54"/>
      <c r="N281" s="15">
        <v>58.221884908</v>
      </c>
      <c r="O281" s="15">
        <v>18.100486711000002</v>
      </c>
      <c r="P281" s="15" t="s">
        <v>29</v>
      </c>
      <c r="Q281" s="16" t="s">
        <v>29</v>
      </c>
      <c r="R281" s="37" t="s">
        <v>802</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463</v>
      </c>
      <c r="D282" s="17" t="s">
        <v>464</v>
      </c>
      <c r="E282" s="17">
        <v>4</v>
      </c>
      <c r="F282" s="14">
        <v>23.5</v>
      </c>
      <c r="G282" s="14">
        <v>22.17</v>
      </c>
      <c r="H282" s="14">
        <v>20.84</v>
      </c>
      <c r="I282" s="14"/>
      <c r="J282" s="14">
        <v>25.31</v>
      </c>
      <c r="K282" s="14">
        <v>27.96</v>
      </c>
      <c r="L282" s="14">
        <v>32.26</v>
      </c>
      <c r="M282" s="54"/>
      <c r="N282" s="14">
        <v>64.651154309999995</v>
      </c>
      <c r="O282" s="31">
        <v>24.749893369000002</v>
      </c>
      <c r="P282" s="31" t="s">
        <v>26</v>
      </c>
      <c r="Q282" s="17" t="s">
        <v>29</v>
      </c>
      <c r="R282" s="38" t="s">
        <v>803</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465</v>
      </c>
      <c r="D283" s="16" t="s">
        <v>466</v>
      </c>
      <c r="E283" s="16">
        <v>4</v>
      </c>
      <c r="F283" s="15">
        <v>51.48</v>
      </c>
      <c r="G283" s="15">
        <v>48.09</v>
      </c>
      <c r="H283" s="15">
        <v>44.71</v>
      </c>
      <c r="I283" s="14"/>
      <c r="J283" s="15">
        <v>56.95</v>
      </c>
      <c r="K283" s="15">
        <v>63.71</v>
      </c>
      <c r="L283" s="15">
        <v>74.66</v>
      </c>
      <c r="M283" s="54"/>
      <c r="N283" s="15">
        <v>60.440840291000001</v>
      </c>
      <c r="O283" s="15">
        <v>5.6668837676999999</v>
      </c>
      <c r="P283" s="15" t="s">
        <v>26</v>
      </c>
      <c r="Q283" s="16" t="s">
        <v>29</v>
      </c>
      <c r="R283" s="37" t="s">
        <v>804</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805</v>
      </c>
      <c r="D284" s="17" t="s">
        <v>806</v>
      </c>
      <c r="E284" s="17">
        <v>7</v>
      </c>
      <c r="F284" s="14">
        <v>29.45</v>
      </c>
      <c r="G284" s="14">
        <v>27.06</v>
      </c>
      <c r="H284" s="14">
        <v>24.67</v>
      </c>
      <c r="I284" s="14"/>
      <c r="J284" s="14">
        <v>30.59</v>
      </c>
      <c r="K284" s="14">
        <v>35.36</v>
      </c>
      <c r="L284" s="14">
        <v>43.08</v>
      </c>
      <c r="M284" s="54"/>
      <c r="N284" s="14">
        <v>59.370364875</v>
      </c>
      <c r="O284" s="31">
        <v>2.3601549541</v>
      </c>
      <c r="P284" s="31" t="s">
        <v>29</v>
      </c>
      <c r="Q284" s="17" t="s">
        <v>29</v>
      </c>
      <c r="R284" s="38" t="s">
        <v>807</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c r="D285" s="16"/>
      <c r="E285" s="16"/>
      <c r="F285" s="15"/>
      <c r="G285" s="15"/>
      <c r="H285" s="15"/>
      <c r="I285" s="14"/>
      <c r="J285" s="15"/>
      <c r="K285" s="15"/>
      <c r="L285" s="15"/>
      <c r="M285" s="54"/>
      <c r="N285" s="15"/>
      <c r="O285" s="15"/>
      <c r="P285" s="15"/>
      <c r="Q285" s="16"/>
      <c r="R285" s="37"/>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c r="D286" s="17"/>
      <c r="E286" s="17"/>
      <c r="F286" s="14"/>
      <c r="G286" s="14"/>
      <c r="H286" s="14"/>
      <c r="I286" s="14"/>
      <c r="J286" s="14"/>
      <c r="K286" s="14"/>
      <c r="L286" s="14"/>
      <c r="M286" s="54"/>
      <c r="N286" s="14"/>
      <c r="O286" s="31"/>
      <c r="P286" s="31"/>
      <c r="Q286" s="17"/>
      <c r="R286" s="38"/>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c r="D287" s="16"/>
      <c r="E287" s="16"/>
      <c r="F287" s="15"/>
      <c r="G287" s="15"/>
      <c r="H287" s="15"/>
      <c r="I287" s="14"/>
      <c r="J287" s="15"/>
      <c r="K287" s="15"/>
      <c r="L287" s="15"/>
      <c r="M287" s="54"/>
      <c r="N287" s="15"/>
      <c r="O287" s="15"/>
      <c r="P287" s="15"/>
      <c r="Q287" s="16"/>
      <c r="R287" s="37"/>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c r="D288" s="17"/>
      <c r="E288" s="17"/>
      <c r="F288" s="14"/>
      <c r="G288" s="14"/>
      <c r="H288" s="14"/>
      <c r="I288" s="14"/>
      <c r="J288" s="14"/>
      <c r="K288" s="14"/>
      <c r="L288" s="14"/>
      <c r="M288" s="54"/>
      <c r="N288" s="14"/>
      <c r="O288" s="31"/>
      <c r="P288" s="31"/>
      <c r="Q288" s="17"/>
      <c r="R288" s="38"/>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c r="D289" s="16"/>
      <c r="E289" s="16"/>
      <c r="F289" s="15"/>
      <c r="G289" s="15"/>
      <c r="H289" s="15"/>
      <c r="I289" s="14"/>
      <c r="J289" s="15"/>
      <c r="K289" s="15"/>
      <c r="L289" s="15"/>
      <c r="M289" s="54"/>
      <c r="N289" s="15"/>
      <c r="O289" s="15"/>
      <c r="P289" s="15"/>
      <c r="Q289" s="16"/>
      <c r="R289" s="37"/>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c r="D290" s="17"/>
      <c r="E290" s="17"/>
      <c r="F290" s="14"/>
      <c r="G290" s="14"/>
      <c r="H290" s="14"/>
      <c r="I290" s="14"/>
      <c r="J290" s="14"/>
      <c r="K290" s="14"/>
      <c r="L290" s="14"/>
      <c r="M290" s="54"/>
      <c r="N290" s="14"/>
      <c r="O290" s="31"/>
      <c r="P290" s="31"/>
      <c r="Q290" s="17"/>
      <c r="R290" s="38"/>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c r="D291" s="16"/>
      <c r="E291" s="16"/>
      <c r="F291" s="15"/>
      <c r="G291" s="15"/>
      <c r="H291" s="15"/>
      <c r="I291" s="14"/>
      <c r="J291" s="15"/>
      <c r="K291" s="15"/>
      <c r="L291" s="15"/>
      <c r="M291" s="54"/>
      <c r="N291" s="15"/>
      <c r="O291" s="15"/>
      <c r="P291" s="15"/>
      <c r="Q291" s="16"/>
      <c r="R291" s="37"/>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c r="D292" s="17"/>
      <c r="E292" s="17"/>
      <c r="F292" s="14"/>
      <c r="G292" s="14"/>
      <c r="H292" s="14"/>
      <c r="I292" s="14"/>
      <c r="J292" s="14"/>
      <c r="K292" s="14"/>
      <c r="L292" s="14"/>
      <c r="M292" s="54"/>
      <c r="N292" s="14"/>
      <c r="O292" s="31"/>
      <c r="P292" s="31"/>
      <c r="Q292" s="17"/>
      <c r="R292" s="38"/>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baixa pelas médias de 21 e 200 dias, mas começa a dar sinais de repiques de alta. Acima dos 72,71 teria sinal de repique altista mirando resistências nos 74,96 ou 78,26. Já uma perda dos 69,61 traria de volta o sinal de baixa projetando de 67,95 a 66,3.</v>
      </c>
      <c r="F7" s="57">
        <f>_xlfn.XLOOKUP($E5,Tendencias!$D$17:$D$352,Tendencias!$E$17:$E$352)</f>
        <v>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2026-08-18T21:52:14Z</cp:lastPrinted>
  <dcterms:created xsi:type="dcterms:W3CDTF">2020-05-21T15:06:06Z</dcterms:created>
  <dcterms:modified xsi:type="dcterms:W3CDTF">2026-08-18T21:52:36Z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1470598233</vt:lpwstr>
  </property>
  <property fmtid="{D5CDD505-2E9C-101B-9397-08002B2CF9AE}" pid="3" name="EcoUpdateMessage">
    <vt:lpwstr>2026/08/07-19:30:33</vt:lpwstr>
  </property>
  <property fmtid="{D5CDD505-2E9C-101B-9397-08002B2CF9AE}" pid="4" name="EcoUpdateStatus">
    <vt:lpwstr>2026-08-06=BRA:St,ME,Fd,TP;USA:St,ME,TP;ARG:St,ME,Fd,TP;MEX:St,ME,Fd,TP;CHL:St,ME,Fd;GBR:St,ME;COL:St,ME;PER:Fd;SAU:St|2021-11-17=CHL:TP|2014-02-26=VEN:St|2002-11-08=JPN:St|2016-08-18=NNN:St|2026-04-07=COL:Fd|2026-08-05=PER:St,ME|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