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22438F54-2EBE-443A-B764-8ECDC8B2CCF7}" xr6:coauthVersionLast="47" xr6:coauthVersionMax="47" xr10:uidLastSave="{00000000-0000-0000-0000-000000000000}"/>
  <bookViews>
    <workbookView xWindow="-120" yWindow="-12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<sst xmlns="http://schemas.openxmlformats.org/spreadsheetml/2006/main" count="1450" uniqueCount="834">
  <si>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</si>
  <si>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</si>
  <si>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</si>
  <si>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</si>
  <si>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</si>
  <si>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</si>
  <si>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</si>
  <si>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</si>
  <si>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</si>
  <si>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</si>
  <si>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</si>
  <si>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</si>
  <si>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</si>
  <si>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</si>
  <si>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</si>
  <si>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</si>
  <si>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</si>
  <si>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</si>
  <si>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</si>
  <si>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</si>
  <si>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</si>
  <si>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</si>
  <si>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</si>
  <si>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</si>
  <si>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</si>
  <si>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</si>
  <si>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</si>
  <si>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</si>
  <si>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</si>
  <si>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</si>
  <si>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</si>
  <si>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</si>
  <si>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</si>
  <si>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</si>
  <si>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</si>
  <si>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</si>
  <si>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</si>
  <si>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</si>
  <si>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</si>
  <si>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</si>
  <si>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</si>
  <si>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</si>
  <si>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</si>
  <si>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</si>
  <si>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</si>
  <si>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</si>
  <si>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</si>
  <si>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</si>
  <si>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</si>
  <si>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</si>
  <si>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</si>
  <si>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</si>
  <si>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</si>
  <si>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</si>
  <si>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</si>
  <si>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</si>
  <si>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</si>
  <si>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</si>
  <si>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</si>
  <si>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</si>
  <si>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</si>
  <si>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</si>
  <si>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</si>
  <si>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</si>
  <si>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</si>
  <si>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</si>
  <si>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</si>
  <si>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</si>
  <si>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</si>
  <si>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</si>
  <si>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</si>
  <si>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</si>
  <si>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</si>
  <si>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</si>
  <si>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</si>
  <si>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</si>
  <si>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</si>
  <si>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</si>
  <si>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</si>
  <si>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</si>
  <si>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</si>
  <si>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</si>
  <si>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</si>
  <si>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</si>
  <si>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</si>
  <si>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</si>
  <si>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</si>
  <si>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</si>
  <si>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</si>
  <si>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</si>
  <si>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</si>
  <si>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</si>
  <si>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</si>
  <si>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</si>
  <si>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</si>
  <si>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</si>
  <si>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</si>
  <si>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</si>
  <si>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</si>
  <si>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</si>
  <si>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</si>
  <si>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</si>
  <si>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</si>
  <si>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</si>
  <si>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</si>
  <si>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</si>
  <si>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</si>
  <si>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</si>
  <si>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</si>
  <si>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</si>
  <si>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</si>
  <si>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</si>
  <si>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</si>
  <si>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</si>
  <si>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</si>
  <si>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</si>
  <si>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</si>
  <si>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</si>
  <si>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</si>
  <si>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</si>
  <si>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</si>
  <si>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</si>
  <si>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</si>
  <si>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</si>
  <si>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</si>
  <si>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</si>
  <si>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</si>
  <si>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</si>
  <si>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</si>
  <si>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</si>
  <si>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</si>
  <si>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</si>
  <si>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</si>
  <si>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</si>
  <si>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</si>
  <si>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</si>
  <si>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</si>
  <si>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</si>
  <si>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</si>
  <si>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</si>
  <si>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</si>
  <si>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</si>
  <si>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</si>
  <si>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</si>
  <si>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</si>
  <si>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</si>
  <si>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</si>
  <si>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</si>
  <si>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</si>
  <si>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</si>
  <si>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</si>
  <si>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</si>
  <si>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</si>
  <si>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</si>
  <si>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</si>
  <si>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</si>
  <si>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</si>
  <si>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</si>
  <si>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</si>
  <si>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</si>
  <si>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</si>
  <si>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</si>
  <si>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</si>
  <si>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</si>
  <si>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</si>
  <si>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</si>
  <si>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</si>
  <si>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</si>
  <si>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</si>
  <si>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</si>
  <si>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</si>
  <si>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</si>
  <si>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</si>
  <si>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</si>
  <si>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</si>
  <si>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</si>
  <si>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</si>
  <si>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</si>
  <si>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</si>
  <si>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</si>
  <si>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</si>
  <si>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</si>
  <si>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</si>
  <si>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</si>
  <si>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</si>
  <si>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</si>
  <si>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</si>
  <si>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</si>
  <si>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</si>
  <si>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</si>
  <si>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</si>
  <si>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</si>
  <si>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</si>
  <si>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</si>
  <si>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</si>
  <si>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</si>
  <si>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</si>
  <si>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</si>
  <si>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</si>
  <si>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</si>
  <si>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</si>
  <si>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</si>
  <si>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</si>
  <si>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</si>
  <si>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</si>
  <si>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</si>
  <si>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</si>
  <si>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</si>
  <si>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</si>
  <si>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</si>
  <si>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</si>
  <si>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</si>
  <si>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</si>
  <si>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</si>
  <si>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</si>
  <si>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</si>
  <si>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</si>
  <si>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</si>
  <si>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</si>
  <si>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</si>
  <si>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</si>
  <si>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</si>
  <si>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</si>
  <si>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</si>
  <si>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</si>
  <si>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</si>
  <si>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</si>
  <si>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</si>
  <si>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</si>
  <si>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</si>
  <si>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</si>
  <si>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</si>
  <si>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</si>
  <si>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</si>
  <si>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</si>
  <si>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</si>
  <si>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</si>
  <si>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</si>
  <si>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</si>
  <si>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</si>
  <si>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</si>
  <si>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</si>
  <si>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</si>
  <si>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</si>
  <si>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</si>
  <si>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</si>
  <si>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</si>
  <si>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</si>
  <si>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</si>
  <si>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</si>
  <si>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</si>
  <si>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</si>
  <si>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</si>
  <si>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</si>
  <si>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</si>
  <si>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</si>
  <si>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</si>
  <si>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</si>
  <si>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</si>
  <si>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</si>
  <si>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</si>
  <si>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</si>
  <si>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</si>
  <si>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</si>
  <si>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</si>
  <si>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</si>
  <si>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</si>
  <si>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</si>
  <si>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</si>
  <si>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</si>
  <si>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</si>
  <si>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</si>
  <si>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</si>
  <si>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</si>
  <si>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</si>
  <si>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</si>
  <si>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</si>
  <si>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</si>
  <si>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</si>
  <si>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</si>
  <si>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</si>
  <si>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</si>
  <si>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</si>
  <si>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</si>
  <si>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</si>
  <si>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</si>
  <si>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</si>
  <si>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</si>
  <si>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</si>
  <si>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</si>
  <si>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</si>
  <si>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</si>
  <si>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</si>
  <si>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</si>
  <si>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</si>
  <si>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</si>
  <si>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</si>
  <si>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</si>
  <si>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</si>
  <si>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</si>
  <si>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</si>
  <si>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</si>
  <si>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</si>
  <si>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</si>
  <si>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</si>
  <si>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</si>
  <si>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</si>
  <si>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</si>
  <si>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</si>
  <si>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</si>
  <si>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</si>
  <si>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</si>
  <si>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</si>
  <si>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</si>
  <si>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</si>
  <si>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</si>
  <si>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</si>
  <si>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</si>
  <si>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</si>
  <si>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</si>
  <si>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</si>
  <si>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</si>
  <si>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</si>
  <si>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</si>
  <si>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</si>
  <si>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</si>
  <si>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</si>
  <si>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</si>
  <si>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</si>
  <si>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</si>
  <si>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</si>
  <si>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</si>
  <si>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Qualicorp</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</si>
  <si>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</si>
  <si>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</si>
  <si>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</si>
  <si>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</si>
  <si>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</si>
  <si>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</si>
  <si>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</si>
  <si>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</si>
  <si>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</si>
  <si>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</si>
  <si>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</si>
  <si>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</si>
  <si>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</si>
  <si>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</si>
  <si>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</si>
  <si>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</si>
  <si>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</si>
  <si>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</si>
  <si>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</si>
  <si>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</si>
  <si>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</si>
  <si>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</si>
  <si>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</si>
  <si>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</si>
  <si>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</si>
  <si>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</si>
  <si>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</si>
  <si>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</si>
  <si>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</si>
  <si>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</si>
  <si>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</si>
  <si>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</si>
  <si>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</si>
  <si>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</si>
  <si>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</si>
  <si>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</si>
  <si>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</si>
  <si>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</si>
  <si>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</si>
  <si>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</si>
  <si>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</si>
  <si>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</si>
  <si>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</si>
  <si>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</si>
  <si>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</si>
  <si>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</si>
  <si>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</si>
  <si>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</si>
  <si>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</si>
  <si>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</si>
  <si>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</si>
  <si>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</si>
  <si>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</si>
  <si>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</si>
  <si>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</si>
  <si>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</si>
  <si>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</si>
  <si>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</si>
  <si>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</si>
  <si>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</si>
  <si>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</si>
  <si>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</si>
  <si>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</si>
  <si>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</si>
  <si>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</si>
  <si>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</si>
  <si>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</si>
  <si>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</si>
  <si>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</si>
  <si>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</si>
  <si>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</si>
  <si>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</si>
  <si>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</si>
  <si>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</si>
  <si>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</si>
  <si>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</si>
  <si>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</si>
  <si>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</si>
  <si>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</si>
  <si>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</si>
  <si>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</si>
  <si>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</si>
  <si>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</si>
  <si>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</si>
  <si>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</si>
  <si>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</si>
  <si>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</si>
  <si>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</si>
  <si>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</si>
  <si>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</si>
  <si>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</si>
  <si>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</si>
  <si>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</si>
  <si>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</si>
  <si>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</si>
  <si>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</si>
  <si>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</si>
  <si>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</si>
  <si>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</si>
  <si>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</si>
  <si>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</si>
  <si>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</si>
  <si>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</si>
  <si>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</si>
  <si>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</si>
  <si>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</si>
  <si>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</si>
  <si>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</si>
  <si>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</si>
  <si>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</si>
  <si>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</si>
  <si>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</si>
  <si>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</si>
  <si>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</si>
  <si>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</si>
  <si>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</si>
  <si>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</si>
  <si>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</si>
  <si>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</si>
  <si>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</si>
  <si>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</si>
  <si>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</si>
  <si>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</si>
  <si>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</si>
  <si>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</si>
  <si>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</si>
  <si>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</si>
  <si>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</si>
  <si>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</si>
  <si>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</si>
  <si>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</si>
  <si>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</si>
  <si>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</si>
  <si>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</si>
  <si>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</si>
  <si>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</si>
  <si>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</si>
  <si>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</si>
  <si>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</si>
  <si>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</si>
  <si>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</si>
  <si>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</si>
  <si>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</si>
  <si>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</si>
  <si>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</si>
  <si>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Trend Us Tec</t>
  </si>
  <si>
    <t>UTEC11</t>
  </si>
  <si>
    <t>Advanced Micro Devices, Inc</t>
  </si>
  <si>
    <t>Sabesp</t>
  </si>
  <si>
    <t>Cruzeiro Edu</t>
  </si>
  <si>
    <t>CSED3</t>
  </si>
  <si>
    <t>Eucatex</t>
  </si>
  <si>
    <t>EUCA4</t>
  </si>
  <si>
    <t>Freeport-Mcmoran Inc</t>
  </si>
  <si>
    <t>FCXO34</t>
  </si>
  <si>
    <t>ITSA3</t>
  </si>
  <si>
    <t>Riachuelo</t>
  </si>
  <si>
    <t>Etf BV Spyi</t>
  </si>
  <si>
    <t>SPYI11</t>
  </si>
  <si>
    <t>Nuibovhighbt</t>
  </si>
  <si>
    <t>HIGH11</t>
  </si>
  <si>
    <t>Pactual Ibov</t>
  </si>
  <si>
    <t>IBOB11</t>
  </si>
  <si>
    <t>Paranapanema</t>
  </si>
  <si>
    <t>PMAM3</t>
  </si>
  <si>
    <t>Randon Part</t>
  </si>
  <si>
    <t>Etf Brad Bov</t>
  </si>
  <si>
    <t>BOVB11</t>
  </si>
  <si>
    <t>iShares Semiconductor ETF</t>
  </si>
  <si>
    <t>BSOX39</t>
  </si>
  <si>
    <t>It Now Small</t>
  </si>
  <si>
    <t>SMAC11</t>
  </si>
  <si>
    <t>Hidrovias</t>
  </si>
  <si>
    <t>HBSA3</t>
  </si>
  <si>
    <t>Priner</t>
  </si>
  <si>
    <t>BB Etf Dolar</t>
  </si>
  <si>
    <t>DOLA11</t>
  </si>
  <si>
    <t>Btgteva Auvp</t>
  </si>
  <si>
    <t>AUVP11</t>
  </si>
  <si>
    <t>Ishares Eqwe</t>
  </si>
  <si>
    <t>EWBZ11</t>
  </si>
  <si>
    <t>Trd Spx Usd Ci</t>
  </si>
  <si>
    <t>SPXU11</t>
  </si>
  <si>
    <t>Applied Materials Inc</t>
  </si>
  <si>
    <t>A1MT34</t>
  </si>
  <si>
    <t>CMIG3</t>
  </si>
  <si>
    <t>Recrusul</t>
  </si>
  <si>
    <t>RCSL4</t>
  </si>
  <si>
    <t>Uber Technologies, Inc</t>
  </si>
  <si>
    <t>U1BE34</t>
  </si>
  <si>
    <t>Fundo Buena Vista II Fundo de Índice</t>
  </si>
  <si>
    <t>QQQI11</t>
  </si>
  <si>
    <t>Ishares Ibrx Indice Brasil</t>
  </si>
  <si>
    <t>BRAX11</t>
  </si>
  <si>
    <t>iShares MSCI Japan Index</t>
  </si>
  <si>
    <t>BEWJ39</t>
  </si>
  <si>
    <t>Nu Rend Ibov</t>
  </si>
  <si>
    <t>NDIV11</t>
  </si>
  <si>
    <t>Vaneck Gold Miners ETF</t>
  </si>
  <si>
    <t>GDXB39</t>
  </si>
  <si>
    <t>TTEN3 está em tendência de baixa pelas médias de 21 e 200 dias, mas começa a dar sinais de repiques de alta. Acima dos 11,14 teria sinal de repique altista mirando resistências nos 15,91 ou 19,09. Já uma perda dos 10,75 traria de volta o sinal de baixa projetando de 9,15 a 7,56. O IFR sobrevendido alerta para recuperações se superar 11,14</t>
  </si>
  <si>
    <t>ABCB4 está em tendência de baixa pelas médias de 21 e 200 dias, mas começa a dar sinais de repiques de alta. Acima dos 22,98 teria sinal de repique altista mirando resistências nos 24,39 ou 25,57. Já uma perda dos 22,48 traria de volta o sinal de baixa projetando de 21,88 a 21,29. O IFR sobrevendido alerta para recuperações se superar 22,98</t>
  </si>
  <si>
    <t>A1MD34 está em tendência de alta no longo prazo, teve uma correção no curto prazo, mas pode estar retomando sinal de altas. Acima dos 322,5 pode buscar 354,36 ou 404,94. Abaixo dos 307,64 retomaria sinal de realização mirando suportes em 272,5 ou 247,2.</t>
  </si>
  <si>
    <t>BABA34 está em tendência de baixa pela média de 200 dias, a parece ter completado movimento de repique de alta de curto prazo e pode estar retomando o movimento baixista. Abaixo dos 22,54 pode seguir em queda na direção dos suportes 20,22 ou 18,99. Teria sinal de repique altista fechando acima dos 23,12 mirando resistências em 24,2 ou 26,65.</t>
  </si>
  <si>
    <t>Allied</t>
  </si>
  <si>
    <t>ALLD3</t>
  </si>
  <si>
    <t>ALLD3 apesar de estar em tendência de baixa no longo prazo pela média de 200 dias, no curto prazo está com sinal de recuperação favorecendo repiques de alta. Acima dos 5,41 pode seguir repique altista na direção resistências nos 6,02 ou 7,01. Caso perca os 4,85 teria sinal de baixa projetando de 4,42 a 4,11. O padrão de volume favorece a alta. O IFR sobrecomprado alerta realizações se perder 4,85.</t>
  </si>
  <si>
    <t>ALOS3 está em clara tendência de baixa pelas médias de 21 e 200 dias e segue em movimento de baixa. Abaixo dos 25,77 pode buscar suportes 25,1 ou 24,43. Teria sinal de repique altista fechando acima dos 26,7 mirando resistências em 27,93 ou 29,26.</t>
  </si>
  <si>
    <t>ALPA4 está em tendência de alta pelas médias de 21 e 200 dias, mas começa a dar sinal de possível realização. Abaixo dos 12,71 poderia realizar na direção dos suportes 10,8 ou 9,8. Caso supere os 13,04 retomaria sinal de alta com projeções nos 14,03 ou 16,02.</t>
  </si>
  <si>
    <t>GOGL34 está em tendência de alta pelas médias de 21 e 200 dias e vai mantendo sinal de força altista. Acima dos 150,39 pode buscar projeções nos 163,81 ou 182,6. Teria sinal de realização na perda dos 148,5 mirando os 133,39 ou 123,99.</t>
  </si>
  <si>
    <t>ALUP11 está em tendência de baixa pelas médias de 21 e 200 dias, mas começa a dar sinais de repiques de alta. Acima dos 31,73 teria sinal de repique altista mirando resistências nos 33,82 ou 35,66. Já uma perda dos 30,83 traria de volta o sinal de baixa projetando de 29,9 a 28,98.</t>
  </si>
  <si>
    <t>AMZO34 está em tendência de alta pelas médias de 21 e 200 dias, mas começa a dar sinal de possível realização. Abaixo dos 68,78 poderia realizar na direção dos suportes 58,01 ou 53,42. Caso supere os 69,97 retomaria sinal de alta com projeções nos 72,85 ou 82,02.</t>
  </si>
  <si>
    <t>ABEV3 está em tendência de alta no longo prazo, teve uma correção no curto prazo, mas pode estar retomando sinal de altas. Acima dos 15,06 pode buscar 16,37 ou 17,34. Abaixo dos 14,79 retomaria sinal de realização mirando suportes em 14,3 ou 13,81. O IFR sobrevendido alerta para recuperações se superar 15,06</t>
  </si>
  <si>
    <t>AMER3 está em clara tendência de baixa pelas médias de 21 e 200 dias e segue em movimento de baixa. Abaixo dos 3,56 pode buscar suportes 3,14 ou 2,73. Teria sinal de repique altista fechando acima dos 3,88 mirando resistências em 4,9 ou 5,72.</t>
  </si>
  <si>
    <t>ANIM3 está em tendência de baixa pelas médias de 21 e 200 dias, mas começa a dar sinais de repiques de alta. Acima dos 2,07 teria sinal de repique altista mirando resistências nos 2,33 ou 2,57. Já uma perda dos 1,93 traria de volta o sinal de baixa projetando de 1,8 a 1,68.</t>
  </si>
  <si>
    <t>AAPL34 está em tendência de alta no longo prazo, teve uma correção no curto prazo, mas pode estar retomando sinal de altas. Acima dos 79,4 pode buscar 87,99 ou 95,33. Abaixo dos 78,33 retomaria sinal de realização mirando suportes em 76,1 ou 72,42.</t>
  </si>
  <si>
    <t>A1MT34 está em tendência de alta pelas médias de 21 e 200 dias, mas começa a dar sinal de possível realização. Abaixo dos 271 poderia realizar na direção dos suportes 226,31 ou 203,04. Caso supere os 301,59 retomaria sinal de alta com projeções nos 348,11 ou 423,39.</t>
  </si>
  <si>
    <t>ARML3 está em tendência de baixa pelas médias de 21 e 200 dias, mas começa a dar sinais de repiques de alta. Acima dos 3,06 teria sinal de repique altista mirando resistências nos 3,72 ou 4,37. Já uma perda dos 2,66 traria de volta o sinal de baixa projetando de 2,33 a 2.</t>
  </si>
  <si>
    <t>ASML34 está em tendência de alta pelas médias de 21 e 200 dias e vai mantendo sinal de força altista. Acima dos 176,93 pode buscar projeções nos 197,89 ou 231,82. Teria sinal de realização na perda dos 171,12 mirando os 143 ou 132,51. O IFR sobrecomprado alerta realizações se perder 171,12.</t>
  </si>
  <si>
    <t>ASAI3 está em clara tendência de baixa pelas médias de 21 e 200 dias e segue em movimento de baixa. Abaixo dos 7,72 pode buscar suportes 7,35 ou 6,98. Teria sinal de repique altista fechando acima dos 8,21 mirando resistências em 8,91 ou 9,64.</t>
  </si>
  <si>
    <t>AURA33 está em tendência de alta pelas médias de 21 e 200 dias, mas começa a dar sinal de possível realização. Abaixo dos 127,33 poderia realizar na direção dos suportes 82,55 ou 65,91. Caso supere os 136,39 retomaria sinal de alta com projeções nos 169,66 ou 223,5. O IFR sobrecomprado alerta realizações se perder 127,33.</t>
  </si>
  <si>
    <t>AURE3 está em clara tendência de baixa pelas médias de 21 e 200 dias e segue em movimento de baixa. Abaixo dos 10,22 pode buscar suportes 9,66 ou 9,11. Teria sinal de repique altista fechando acima dos 10,48 mirando resistências em 12,01 ou 13,11. O IFR sobrevendido alerta para recuperações se superar 10,48</t>
  </si>
  <si>
    <t>AXIA3 está em clara tendência de baixa pelas médias de 21 e 200 dias e segue em movimento de baixa. Abaixo dos 49,27 pode buscar suportes 47,47 ou 45,67. Teria sinal de repique altista fechando acima dos 50,91 mirando resistências em 55,09 ou 58,68.</t>
  </si>
  <si>
    <t>AXIA7 está em clara tendência de baixa pelas médias de 21 e 200 dias e segue em movimento de baixa. Abaixo dos 48,04 pode buscar suportes 46,1 ou 44,16. Teria sinal de repique altista fechando acima dos 50,57 mirando resistências em 54,31 ou 58,18.</t>
  </si>
  <si>
    <t>AZEV3 apesar de estar em tendência de baixa no longo prazo pela média de 200 dias, no curto prazo está com sinal de recuperação favorecendo repiques de alta. Acima dos 4,02 pode seguir repique altista na direção resistências nos 5,69 ou 8,32. Caso perca os 3,32 teria sinal de baixa projetando de 1,43 a 0,11.</t>
  </si>
  <si>
    <t>AZEV4 está em tendência de baixa pelas médias de 21 e 200 dias, mas começa a dar sinais de repiques de alta. Acima dos 1,55 teria sinal de repique altista mirando resistências nos 2,82 ou 3,85. Já uma perda dos 1,15 traria de volta o sinal de baixa projetando de 0,63 a 0,11.</t>
  </si>
  <si>
    <t>Azt Energia</t>
  </si>
  <si>
    <t>AZTE3</t>
  </si>
  <si>
    <t>AZTE3 está em tendência de baixa pelas médias de 21 e 200 dias, mas começa a dar sinais de repiques de alta. Acima dos 1,36 teria sinal de repique altista mirando resistências nos 1,98 ou 2,46. Já uma perda dos 1,2 traria de volta o sinal de baixa projetando de 0,95 a 0,71.</t>
  </si>
  <si>
    <t>AZUL3 está em tendência de baixa pelas médias de 21 e 200 dias, mas começa a dar sinais de repiques de alta. Acima dos 21,7 teria sinal de repique altista mirando resistências nos 22,8 ou 24,38. Já uma perda dos 20,23 traria de volta o sinal de baixa projetando de 19,43 a 18,64.</t>
  </si>
  <si>
    <t>AZZA3 está em clara tendência de baixa pelas médias de 21 e 200 dias e segue em movimento de baixa. Abaixo dos 14,85 pode buscar suportes 13,61 ou 12,38. Teria sinal de repique altista fechando acima dos 15,9 mirando resistências em 18,84 ou 21,3.</t>
  </si>
  <si>
    <t>B3SA3 está em tendência de baixa pelas médias de 21 e 200 dias, mas começa a dar sinais de repiques de alta. Acima dos 14,85 teria sinal de repique altista mirando resistências nos 16,22 ou 17,52. Já uma perda dos 14,11 traria de volta o sinal de baixa projetando de 13,45 a 12,8.</t>
  </si>
  <si>
    <t>BMGB4 apesar de estar em tendência de alta no longo prazo pela média de 200 dias, no curto prazo está em realização. Abaixo dos 4,85 pode seguir em baixa no curto prazo mirando suportes em 4,62 ou 4,39. Teria sinal de retomada altista fechando acima dos 5 mirando resistências em 5,59 ou 6,04. O IFR sobrevendido alerta para recuperações se superar 5</t>
  </si>
  <si>
    <t>BRSR6 está em tendência de baixa pelas médias de 21 e 200 dias, mas começa a dar sinais de repiques de alta. Acima dos 13,56 teria sinal de repique altista mirando resistências nos 14,58 ou 15,53. Já uma perda dos 13,03 traria de volta o sinal de baixa projetando de 12,55 a 12,07.</t>
  </si>
  <si>
    <t>BBSE3 apesar de estar em tendência de alta no longo prazo pela média de 200 dias, no curto prazo está em realização. Abaixo dos 36,94 pode seguir em baixa no curto prazo mirando suportes em 35,75 ou 34,57. Teria sinal de retomada altista fechando acima dos 37,68 mirando resistências em 40,76 ou 43,12.</t>
  </si>
  <si>
    <t>BMOB3 está em clara tendência de baixa pelas médias de 21 e 200 dias e segue em movimento de baixa. Abaixo dos 22,19 pode buscar suportes 21,48 ou 20,77. Teria sinal de repique altista fechando acima dos 23,5 mirando resistências em 24,48 ou 25,89.</t>
  </si>
  <si>
    <t>BERK34 está em tendência de alta pelas médias de 21 e 200 dias e vai mantendo sinal de força altista. Acima dos 132,59 pode buscar projeções nos 137,08 ou 145,71. Teria sinal de realização na perda dos 131,18 mirando os 123,11 ou 118,79.</t>
  </si>
  <si>
    <t>BLAU3 está em tendência de baixa pela média de 200 dias, a parece ter completado movimento de repique de alta de curto prazo e pode estar retomando o movimento baixista. Abaixo dos 8,95 pode seguir em queda na direção dos suportes 8,28 ou 7,79. Teria sinal de repique altista fechando acima dos 9,32 mirando resistências em 9,84 ou 10,8.</t>
  </si>
  <si>
    <t>SOJA3 está em tendência de baixa pelas médias de 21 e 200 dias, mas começa a dar sinais de repiques de alta. Acima dos 5,11 teria sinal de repique altista mirando resistências nos 6,12 ou 6,84. Já uma perda dos 4,95 traria de volta o sinal de baixa projetando de 4,58 a 4,22. O IFR sobrevendido alerta para recuperações se superar 5,11</t>
  </si>
  <si>
    <t>BRBI11 está em tendência de baixa pelas médias de 21 e 200 dias, mas começa a dar sinais de repiques de alta. Acima dos 12,43 teria sinal de repique altista mirando resistências nos 15,12 ou 17,02. Já uma perda dos 12,03 traria de volta o sinal de baixa projetando de 11,07 a 10,12. O IFR sobrevendido alerta para recuperações se superar 12,43</t>
  </si>
  <si>
    <t>BBDC3 está em clara tendência de baixa pelas médias de 21 e 200 dias e segue em movimento de baixa. Abaixo dos 14,55 pode buscar suportes 13,88 ou 13,22. Teria sinal de repique altista fechando acima dos 14,89 mirando resistências em 16,69 ou 18,01. O IFR sobrevendido alerta para recuperações se superar 14,89</t>
  </si>
  <si>
    <t>BBDC4 está em clara tendência de baixa pelas médias de 21 e 200 dias e segue em movimento de baixa. Abaixo dos 16,56 pode buscar suportes 15,77 ou 14,99. Teria sinal de repique altista fechando acima dos 17,03 mirando resistências em 19,1 ou 20,66. O IFR sobrevendido alerta para recuperações se superar 17,03</t>
  </si>
  <si>
    <t>BRAP4 está em clara tendência de baixa pelas médias de 21 e 200 dias e segue em movimento de baixa. Abaixo dos 20,2 pode buscar suportes 19,57 ou 18,95. Teria sinal de repique altista fechando acima dos 20,99 mirando resistências em 22,22 ou 23,46.</t>
  </si>
  <si>
    <t>SAUD3 apesar de estar em tendência de alta no longo prazo pela média de 200 dias, no curto prazo está em realização. Abaixo dos 13,33 pode seguir em baixa no curto prazo mirando suportes em 12,41 ou 11,5. Teria sinal de retomada altista fechando acima dos 14,03 mirando resistências em 16,29 ou 18,11.</t>
  </si>
  <si>
    <t>BBAS3 está em clara tendência de baixa pelas médias de 21 e 200 dias e segue em movimento de baixa. Abaixo dos 18,18 pode buscar suportes 17,12 ou 16,07. Teria sinal de repique altista fechando acima dos 19,17 mirando resistências em 21,59 ou 23,69. O IFR sobrevendido alerta para recuperações se superar 19,17</t>
  </si>
  <si>
    <t>AGRO3 está em clara tendência de baixa pelas médias de 21 e 200 dias e segue em movimento de baixa. Abaixo dos 17,95 pode buscar suportes 17,4 ou 16,85. Teria sinal de repique altista fechando acima dos 18,23 mirando resistências em 19,72 ou 20,81. O IFR sobrevendido alerta para recuperações se superar 18,23</t>
  </si>
  <si>
    <t>BRKM5 está em tendência de baixa pelas médias de 21 e 200 dias, mas começa a dar sinais de repiques de alta. Acima dos 5,44 teria sinal de repique altista mirando resistências nos 6,43 ou 7,2. Já uma perda dos 5,18 traria de volta o sinal de baixa projetando de 4,79 a 4,4.</t>
  </si>
  <si>
    <t>BRAV3 apesar de estar em tendência de alta no longo prazo pela média de 200 dias, no curto prazo está em realização. Abaixo dos 17,86 pode seguir em baixa no curto prazo mirando suportes em 16,75 ou 15,65. Teria sinal de retomada altista fechando acima dos 19,01 mirando resistências em 21,43 ou 23,63.</t>
  </si>
  <si>
    <t>AVGO34 está em tendência de alta pelas médias de 21 e 200 dias, mas começa a dar sinal de possível realização. Abaixo dos 30,51 poderia realizar na direção dos suportes 26,26 ou 24,63. Caso supere os 31,52 retomaria sinal de alta com projeções nos 34,77 ou 40,03.</t>
  </si>
  <si>
    <t>BPAC11 está em tendência de baixa pelas médias de 21 e 200 dias, mas começa a dar sinais de repiques de alta. Acima dos 50,61 teria sinal de repique altista mirando resistências nos 57,81 ou 63,04. Já uma perda dos 49,34 traria de volta o sinal de baixa projetando de 46,72 a 44,1. O IFR sobrevendido alerta para recuperações se superar 50,61</t>
  </si>
  <si>
    <t>CXSE3 apesar de estar em tendência de alta no longo prazo pela média de 200 dias, no curto prazo está em realização. Abaixo dos 18,03 pode seguir em baixa no curto prazo mirando suportes em 16,76 ou 15,49. Teria sinal de retomada altista fechando acima dos 18,5 mirando resistências em 22,14 ou 24,67. O IFR sobrevendido alerta para recuperações se superar 18,5</t>
  </si>
  <si>
    <t>CAML3 apesar de estar em tendência de baixa no longo prazo pela média de 200 dias, no curto prazo está com sinal de recuperação favorecendo repiques de alta. Acima dos 4,66 pode seguir repique altista na direção resistências nos 4,88 ou 5,36. Caso perca os 4,45 teria sinal de baixa projetando de 4,1 a 3,85.</t>
  </si>
  <si>
    <t>BHIA3 está em clara tendência de baixa pelas médias de 21 e 200 dias e segue em movimento de baixa. Abaixo dos 0,64 pode buscar suportes 0,49 ou 0,35. Teria sinal de repique altista fechando acima dos 0,69 mirando resistências em 1,1 ou 1,38. O IFR sobrevendido alerta para recuperações se superar 0,69</t>
  </si>
  <si>
    <t>CBAV3 está em tendência de alta pelas médias de 21 e 200 dias e vai mantendo sinal de força altista. Acima dos 11,18 pode buscar projeções nos 11,4 ou 11,77. Teria sinal de realização na perda dos 11,06 mirando os 10,81 ou 10,69. O IFR sobrecomprado alerta realizações se perder 11,06.</t>
  </si>
  <si>
    <t>CEAB3 está em clara tendência de baixa pelas médias de 21 e 200 dias e segue em movimento de baixa. Abaixo dos 8,1 pode buscar suportes 7,41 ou 6,73. Teria sinal de repique altista fechando acima dos 8,53 mirando resistências em 10,31 ou 11,67. O IFR sobrevendido alerta para recuperações se superar 8,53</t>
  </si>
  <si>
    <t>CMIG3 está em clara tendência de baixa pelas médias de 21 e 200 dias e segue em movimento de baixa. Abaixo dos 14,63 pode buscar suportes 13,88 ou 13,13. Teria sinal de repique altista fechando acima dos 15,32 mirando resistências em 17,05 ou 18,54. O IFR sobrevendido alerta para recuperações se superar 15,32</t>
  </si>
  <si>
    <t>CMIG4 está em clara tendência de baixa pelas médias de 21 e 200 dias e segue em movimento de baixa. Abaixo dos 10,21 pode buscar suportes 9,82 ou 9,43. Teria sinal de repique altista fechando acima dos 10,34 mirando resistências em 11,46 ou 12,23. O IFR sobrevendido alerta para recuperações se superar 10,34</t>
  </si>
  <si>
    <t>COCA34 está em tendência de alta pelas médias de 21 e 200 dias e vai mantendo sinal de força altista. Acima dos 75,84 pode buscar projeções nos 77,5 ou 83,03. Teria sinal de realização na perda dos 74,94 mirando os 68,54 ou 65,77.</t>
  </si>
  <si>
    <t>COGN3 apesar de estar em tendência de baixa no longo prazo pela média de 200 dias, no curto prazo está com sinal de recuperação favorecendo repiques de alta. Acima dos 2,19 pode seguir repique altista na direção resistências nos 2,39 ou 2,63. Caso perca os 2,1 teria sinal de baixa projetando de 1,99 a 1,86. O padrão de volume favorece a alta.</t>
  </si>
  <si>
    <t>C2OI34 está em tendência de baixa pelas médias de 21 e 200 dias, mas começa a dar sinais de repiques de alta. Acima dos 32,05 teria sinal de repique altista mirando resistências nos 36,79 ou 41,82. Já uma perda dos 30,55 traria de volta o sinal de baixa projetando de 28,65 a 26,13.</t>
  </si>
  <si>
    <t>CSMG3 apesar de estar em tendência de alta no longo prazo pela média de 200 dias, no curto prazo está em realização. Abaixo dos 55,6 pode seguir em baixa no curto prazo mirando suportes em 52,57 ou 49,54. Teria sinal de retomada altista fechando acima dos 57,92 mirando resistências em 65,39 ou 71,44. O IFR sobrevendido alerta para recuperações se superar 57,92</t>
  </si>
  <si>
    <t>CPLE3 está em clara tendência de baixa pelas médias de 21 e 200 dias e segue em movimento de baixa. Abaixo dos 13,63 pode buscar suportes 13,14 ou 12,66. Teria sinal de repique altista fechando acima dos 13,98 mirando resistências em 15,19 ou 16,15. O IFR sobrevendido alerta para recuperações se superar 13,98</t>
  </si>
  <si>
    <t>CSAN3 está em tendência de baixa pelas médias de 21 e 200 dias, mas começa a dar sinais de repiques de alta. Acima dos 3,32 teria sinal de repique altista mirando resistências nos 4,19 ou 4,81. Já uma perda dos 3,18 traria de volta o sinal de baixa projetando de 2,86 a 2,55. O IFR sobrevendido alerta para recuperações se superar 3,32</t>
  </si>
  <si>
    <t>CPFE3 está em tendência de baixa pelas médias de 21 e 200 dias, mas começa a dar sinais de repiques de alta. Acima dos 43,65 teria sinal de repique altista mirando resistências nos 47,56 ou 50,48. Já uma perda dos 42,83 traria de volta o sinal de baixa projetando de 41,36 a 39,9. O IFR sobrevendido alerta para recuperações se superar 43,65</t>
  </si>
  <si>
    <t>CSED3 está em clara tendência de baixa pelas médias de 21 e 200 dias e segue em movimento de baixa. Abaixo dos 3,75 pode buscar suportes 3,44 ou 3,13. Teria sinal de repique altista fechando acima dos 4,13 mirando resistências em 4,74 ou 5,35.</t>
  </si>
  <si>
    <t>CMIN3 apesar de estar em tendência de alta no longo prazo pela média de 200 dias, no curto prazo está em realização. Abaixo dos 5,43 pode seguir em baixa no curto prazo mirando suportes em 5,16 ou 4,84. Teria sinal de retomada altista fechando acima dos 5,88 mirando resistências em 6,17 ou 6,79.</t>
  </si>
  <si>
    <t>CURY3 apesar de estar em tendência de baixa no longo prazo pela média de 200 dias, no curto prazo está com sinal de recuperação favorecendo repiques de alta. Acima dos 33,32 pode seguir repique altista na direção resistências nos 36,17 ou 40,79. Caso perca os 30,67 teria sinal de baixa projetando de 28,7 a 27,27. O padrão de volume favorece a alta.</t>
  </si>
  <si>
    <t>CVCB3 está em clara tendência de baixa pelas médias de 21 e 200 dias e segue em movimento de baixa. Abaixo dos 1,06 pode buscar suportes 0,87 ou 0,68. Teria sinal de repique altista fechando acima dos 1,31 mirando resistências em 1,67 ou 2,04.</t>
  </si>
  <si>
    <t>CYRE3 está em tendência de baixa pelas médias de 21 e 200 dias, mas começa a dar sinais de repiques de alta. Acima dos 21,14 teria sinal de repique altista mirando resistências nos 22,75 ou 24,4. Já uma perda dos 20,07 traria de volta o sinal de baixa projetando de 19,24 a 18,41.</t>
  </si>
  <si>
    <t>CYRE4 apesar de estar em tendência de baixa no longo prazo pela média de 200 dias, no curto prazo está com sinal de recuperação favorecendo repiques de alta. Acima dos 20,46 pode seguir repique altista na direção resistências nos 21,65 ou 23,12. Caso perca os 19,27 teria sinal de baixa projetando de 18,53 a 17,79.</t>
  </si>
  <si>
    <t>DASA3 está em clara tendência de baixa pelas médias de 21 e 200 dias e segue em movimento de baixa. Abaixo dos 2,5 pode buscar suportes 2,28 ou 2,06. Teria sinal de repique altista fechando acima dos 2,6 mirando resistências em 3,2 ou 3,63.</t>
  </si>
  <si>
    <t>D1EL34 está em tendência de alta pelas médias de 21 e 200 dias e vai mantendo sinal de força altista. Acima dos 2652,52 pode buscar projeções nos 3154,65 ou 3967,17. Teria sinal de realização na perda dos 2530,1 mirando os 1840 ou 1588,93.</t>
  </si>
  <si>
    <t>DESK3 está em tendência de alta pelas médias de 21 e 200 dias e vai mantendo sinal de força altista. Acima dos 18,87 pode buscar projeções nos 19,19 ou 20,09. Teria sinal de realização na perda dos 18,6 mirando os 17,72 ou 17,26. O padrão de volume favorece a alta. O IFR sobrecomprado alerta realizações se perder 18,6.</t>
  </si>
  <si>
    <t>DXCO3 está em tendência de alta pelas médias de 21 e 200 dias e vai mantendo sinal de força altista. Acima dos 5,39 pode buscar projeções nos 5,71 ou 6,23. Teria sinal de realização na perda dos 5,12 mirando os 4,87 ou 4,7.</t>
  </si>
  <si>
    <t>PNVL3 está em clara tendência de baixa pelas médias de 21 e 200 dias e segue em movimento de baixa. Abaixo dos 11,24 pode buscar suportes 10,71 ou 10,03. Teria sinal de repique altista fechando acima dos 11,59 mirando resistências em 12,9 ou 14,25.</t>
  </si>
  <si>
    <t>DIRR3 está em tendência de baixa pelas médias de 21 e 200 dias, mas começa a dar sinais de repiques de alta. Acima dos 10,73 teria sinal de repique altista mirando resistências nos 12,63 ou 14,14. Já uma perda dos 10,18 traria de volta o sinal de baixa projetando de 9,42 a 8,66. O IFR sobrevendido alerta para recuperações se superar 10,73</t>
  </si>
  <si>
    <t>ECOR3 está em clara tendência de baixa pelas médias de 21 e 200 dias e segue em movimento de baixa. Abaixo dos 5,93 pode buscar suportes 5,43 ou 4,93. Teria sinal de repique altista fechando acima dos 6,22 mirando resistências em 7,54 ou 8,53. O IFR sobrevendido alerta para recuperações se superar 6,22</t>
  </si>
  <si>
    <t>LILY34 está em tendência de alta pelas médias de 21 e 200 dias, mas começa a dar sinal de possível realização. Abaixo dos 208,64 poderia realizar na direção dos suportes 187,67 ou 177,62. Caso supere os 220,17 retomaria sinal de alta com projeções nos 240,25 ou 272,75.</t>
  </si>
  <si>
    <t>EMBJ3 está em tendência de alta pelas médias de 21 e 200 dias e vai mantendo sinal de força altista. Acima dos 96,83 pode buscar projeções nos 101,22 ou 113,86. Teria sinal de realização na perda dos 95,37 mirando os 80,76 ou 74,43. O padrão de volume favorece a alta. O IFR sobrecomprado alerta realizações se perder 95,37.</t>
  </si>
  <si>
    <t>ENGI11 está em clara tendência de baixa pelas médias de 21 e 200 dias e segue em movimento de baixa. Abaixo dos 43,45 pode buscar suportes 41,12 ou 38,79. Teria sinal de repique altista fechando acima dos 44,62 mirando resistências em 50,99 ou 55,64. O IFR sobrevendido alerta para recuperações se superar 44,62</t>
  </si>
  <si>
    <t>ENEV3 está em tendência de alta no longo prazo, teve uma correção no curto prazo, mas pode estar retomando sinal de altas. Acima dos 24,72 pode buscar 27,67 ou 29,94. Abaixo dos 23,99 retomaria sinal de realização mirando suportes em 22,85 ou 21,71.</t>
  </si>
  <si>
    <t>EGIE3 está em clara tendência de baixa pelas médias de 21 e 200 dias e segue em movimento de baixa. Abaixo dos 28,11 pode buscar suportes 27,27 ou 26,44. Teria sinal de repique altista fechando acima dos 28,7 mirando resistências em 30,81 ou 32,47. O IFR sobrevendido alerta para recuperações se superar 28,7</t>
  </si>
  <si>
    <t>EQTL3 está em clara tendência de baixa pelas médias de 21 e 200 dias e segue em movimento de baixa. Abaixo dos 34,35 pode buscar suportes 32,51 ou 30,67. Teria sinal de repique altista fechando acima dos 35,62 mirando resistências em 40,29 ou 43,96. O IFR sobrevendido alerta para recuperações se superar 35,62</t>
  </si>
  <si>
    <t>EUCA4 está em clara tendência de baixa pelas médias de 21 e 200 dias e segue em movimento de baixa. Abaixo dos 20 pode buscar suportes 18,89 ou 17,78. Teria sinal de repique altista fechando acima dos 20,64 mirando resistências em 23,59 ou 25,8. O IFR sobrevendido alerta para recuperações se superar 20,64</t>
  </si>
  <si>
    <t>EVEN3 está em tendência de baixa pelas médias de 21 e 200 dias, mas começa a dar sinais de repiques de alta. Acima dos 4,47 teria sinal de repique altista mirando resistências nos 5,41 ou 6,15. Já uma perda dos 4,2 traria de volta o sinal de baixa projetando de 3,82 a 3,45.</t>
  </si>
  <si>
    <t>EZTC3 está em tendência de baixa pelas médias de 21 e 200 dias, mas começa a dar sinais de repiques de alta. Acima dos 10,69 teria sinal de repique altista mirando resistências nos 12,3 ou 13,61. Já uma perda dos 10,17 traria de volta o sinal de baixa projetando de 9,51 a 8,85.</t>
  </si>
  <si>
    <t>FESA4 está em clara tendência de baixa pelas médias de 21 e 200 dias e segue em movimento de baixa. Abaixo dos 4,89 pode buscar suportes 4,48 ou 4,07. Teria sinal de repique altista fechando acima dos 5,09 mirando resistências em 6,21 ou 7,02. O IFR sobrevendido alerta para recuperações se superar 5,09</t>
  </si>
  <si>
    <t>FLRY3 está em tendência de alta pelas médias de 21 e 200 dias e vai mantendo sinal de força altista. Acima dos 18,43 pode buscar projeções nos 19,3 ou 21,4. Teria sinal de realização na perda dos 17,92 mirando os 15,9 ou 14,84. O padrão de volume favorece a alta. O IFR sobrecomprado alerta realizações se perder 17,92.</t>
  </si>
  <si>
    <t>FRAS3 está em tendência de baixa pela média de 200 dias, a parece ter completado movimento de repique de alta de curto prazo e pode estar retomando o movimento baixista. Abaixo dos 21,76 pode seguir em queda na direção dos suportes 19,37 ou 18,42. Teria sinal de repique altista fechando acima dos 22,43 mirando resistências em 24,32 ou 27,38.</t>
  </si>
  <si>
    <t>FCXO34 está em tendência de alta pelas médias de 21 e 200 dias, mas começa a dar sinal de possível realização. Abaixo dos 115,01 poderia realizar na direção dos suportes 98,06 ou 90,87. Caso supere os 121,3 retomaria sinal de alta com projeções nos 135,66 ou 158,9.</t>
  </si>
  <si>
    <t>GGBR4 está em tendência de alta pelas médias de 21 e 200 dias, mas começa a dar sinal de possível realização. Abaixo dos 24,76 poderia realizar na direção dos suportes 23,42 ou 22,48. Caso supere os 25,17 retomaria sinal de alta com projeções nos 26,44 ou 28,3.</t>
  </si>
  <si>
    <t>GOAU4 está em tendência de alta pelas médias de 21 e 200 dias, mas começa a dar sinal de possível realização. Abaixo dos 10,93 poderia realizar na direção dos suportes 10,18 ou 9,75. Caso supere os 11,15 retomaria sinal de alta com projeções nos 11,56 ou 12,41.</t>
  </si>
  <si>
    <t>GGPS3 está em clara tendência de baixa pelas médias de 21 e 200 dias e segue em movimento de baixa. Abaixo dos 10,86 pode buscar suportes 10,24 ou 9,62. Teria sinal de repique altista fechando acima dos 11,69 mirando resistências em 12,86 ou 14,09.</t>
  </si>
  <si>
    <t>GRND3 está em tendência de baixa pelas médias de 21 e 200 dias, mas começa a dar sinais de repiques de alta. Acima dos 3,51 teria sinal de repique altista mirando resistências nos 3,9 ou 4,2. Já uma perda dos 3,4 traria de volta o sinal de baixa projetando de 3,24 a 3,09.</t>
  </si>
  <si>
    <t>GMAT3 está em tendência de baixa pelas médias de 21 e 200 dias, mas começa a dar sinais de repiques de alta. Acima dos 3,84 teria sinal de repique altista mirando resistências nos 4,07 ou 4,37. Já uma perda dos 3,58 traria de volta o sinal de baixa projetando de 3,42 a 3,27.</t>
  </si>
  <si>
    <t>SBFG3 está em tendência de baixa pelas médias de 21 e 200 dias, mas começa a dar sinais de repiques de alta. Acima dos 8,82 teria sinal de repique altista mirando resistências nos 10,06 ou 11,05. Já uma perda dos 8,45 traria de volta o sinal de baixa projetando de 7,95 a 7,45.</t>
  </si>
  <si>
    <t>Hbr Realty</t>
  </si>
  <si>
    <t>HBRE3</t>
  </si>
  <si>
    <t>HBRE3 está em tendência de baixa pela média de 200 dias, a parece ter completado movimento de repique de alta de curto prazo e pode estar retomando o movimento baixista. Abaixo dos 2,13 pode seguir em queda na direção dos suportes 2,01 ou 1,92. Teria sinal de repique altista fechando acima dos 2,28 mirando resistências em 2,44 ou 2,71.</t>
  </si>
  <si>
    <t>Helbor</t>
  </si>
  <si>
    <t>HBOR3</t>
  </si>
  <si>
    <t>HBOR3 está em clara tendência de baixa pelas médias de 21 e 200 dias e segue em movimento de baixa. Abaixo dos 1,81 pode buscar suportes 1,71 ou 1,61. Teria sinal de repique altista fechando acima dos 1,93 mirando resistências em 2,12 ou 2,31.</t>
  </si>
  <si>
    <t>HBSA3 apesar de estar em tendência de baixa no longo prazo pela média de 200 dias, no curto prazo está com sinal de recuperação favorecendo repiques de alta. Acima dos 3,32 pode seguir repique altista na direção resistências nos 3,49 ou 3,77. Caso perca os 3,21 teria sinal de baixa projetando de 3,03 a 2,88. O padrão de volume favorece a alta.</t>
  </si>
  <si>
    <t>HYPE3 apesar de estar em tendência de baixa no longo prazo pela média de 200 dias, no curto prazo está com sinal de recuperação favorecendo repiques de alta. Acima dos 22,33 pode seguir repique altista na direção resistências nos 23,83 ou 26,26. Caso perca os 21,41 teria sinal de baixa projetando de 19,9 a 19,14.</t>
  </si>
  <si>
    <t>IGTI11 está em clara tendência de baixa pelas médias de 21 e 200 dias e segue em movimento de baixa. Abaixo dos 23,55 pode buscar suportes 22,64 ou 21,73. Teria sinal de repique altista fechando acima dos 24,56 mirando resistências em 26,48 ou 28,29.</t>
  </si>
  <si>
    <t>ITLC34 está em tendência de alta pelas médias de 21 e 200 dias e vai mantendo sinal de força altista. Acima dos 93,11 pode buscar projeções nos 107,45 ou 130,67. Teria sinal de realização na perda dos 86,64 mirando os 69,89 ou 62,71.</t>
  </si>
  <si>
    <t>INTB3 está em tendência de alta pelas médias de 21 e 200 dias e vai mantendo sinal de força altista. Acima dos 14,57 pode buscar projeções nos 15,24 ou 16,77. Teria sinal de realização na perda dos 14,2 mirando os 12,76 ou 11,99.</t>
  </si>
  <si>
    <t>INBR32 está em tendência de baixa pelas médias de 21 e 200 dias, mas começa a dar sinais de repiques de alta. Acima dos 27,4 teria sinal de repique altista mirando resistências nos 29,89 ou 32,33. Já uma perda dos 25,93 traria de volta o sinal de baixa projetando de 24,7 a 23,48.</t>
  </si>
  <si>
    <t>MYPK3 está em clara tendência de baixa pelas médias de 21 e 200 dias e segue em movimento de baixa. Abaixo dos 9,15 pode buscar suportes 8,77 ou 8,46. Teria sinal de repique altista fechando acima dos 9,4 mirando resistências em 9,76 ou 10,37.</t>
  </si>
  <si>
    <t>RANI3 está em clara tendência de baixa pelas médias de 21 e 200 dias e segue em movimento de baixa. Abaixo dos 7,78 pode buscar suportes 7,52 ou 7,27. Teria sinal de repique altista fechando acima dos 8 mirando resistências em 8,6 ou 9,1.</t>
  </si>
  <si>
    <t>IRBR3 está em tendência de baixa pelas médias de 21 e 200 dias, mas começa a dar sinais de repiques de alta. Acima dos 50,12 teria sinal de repique altista mirando resistências nos 58,02 ou 63,81. Já uma perda dos 48,64 traria de volta o sinal de baixa projetando de 45,74 a 42,84. O IFR sobrevendido alerta para recuperações se superar 50,12</t>
  </si>
  <si>
    <t>ISAE4 está em tendência de baixa pelas médias de 21 e 200 dias, mas começa a dar sinais de repiques de alta. Acima dos 25,88 teria sinal de repique altista mirando resistências nos 28,84 ou 31,07. Já uma perda dos 25,22 traria de volta o sinal de baixa projetando de 24,1 a 22,98.</t>
  </si>
  <si>
    <t>ITSA3 está em tendência de baixa pelas médias de 21 e 200 dias, mas começa a dar sinais de repiques de alta. Acima dos 12,72 teria sinal de repique altista mirando resistências nos 14,15 ou 15,14. Já uma perda dos 12,54 traria de volta o sinal de baixa projetando de 12,04 a 11,54. O IFR sobrevendido alerta para recuperações se superar 12,72</t>
  </si>
  <si>
    <t>ITSA4 está em clara tendência de baixa pelas médias de 21 e 200 dias e segue em movimento de baixa. Abaixo dos 12,38 pode buscar suportes 11,83 ou 11,28. Teria sinal de repique altista fechando acima dos 12,57 mirando resistências em 14,15 ou 15,24. O IFR sobrevendido alerta para recuperações se superar 12,57</t>
  </si>
  <si>
    <t>ITUB3 apesar de estar em tendência de alta no longo prazo pela média de 200 dias, no curto prazo está em realização. Abaixo dos 41,2 pode seguir em baixa no curto prazo mirando suportes em 39,6 ou 38,01. Teria sinal de retomada altista fechando acima dos 41,9 mirando resistências em 46,36 ou 49,54. O IFR sobrevendido alerta para recuperações se superar 41,9</t>
  </si>
  <si>
    <t>ITUB4 está em clara tendência de baixa pelas médias de 21 e 200 dias e segue em movimento de baixa. Abaixo dos 38,16 pode buscar suportes 36,39 ou 34,63. Teria sinal de repique altista fechando acima dos 38,91 mirando resistências em 43,86 ou 47,38. O IFR sobrevendido alerta para recuperações se superar 38,91</t>
  </si>
  <si>
    <t>JALL3 está em clara tendência de baixa pelas médias de 21 e 200 dias e segue em movimento de baixa. Abaixo dos 1,95 pode buscar suportes 1,9 ou 1,85. Teria sinal de repique altista fechando acima dos 2,1 mirando resistências em 2,19 ou 2,34.</t>
  </si>
  <si>
    <t>JBSS32 apesar de estar em tendência de baixa no longo prazo pela média de 200 dias, no curto prazo está com sinal de recuperação favorecendo repiques de alta. Acima dos 69,95 pode seguir repique altista na direção resistências nos 73,01 ou 81,29. Caso perca os 67,56 teria sinal de baixa projetando de 59,6 a 55,45. O padrão de volume favorece a alta.</t>
  </si>
  <si>
    <t>JHSF3 está em tendência de alta no longo prazo, teve uma correção no curto prazo, mas pode estar retomando sinal de altas. Acima dos 10,62 pode buscar 11,37 ou 12,13. Abaixo dos 10,14 retomaria sinal de realização mirando suportes em 9,75 ou 9,37.</t>
  </si>
  <si>
    <t>JPMC34 está em tendência de alta pelas médias de 21 e 200 dias, mas começa a dar sinal de possível realização. Abaixo dos 187,58 poderia realizar na direção dos suportes 171,79 ou 165,93. Caso supere os 190,73 retomaria sinal de alta com projeções nos 202,43 ou 221,37. O IFR sobrecomprado alerta realizações se perder 187,58.</t>
  </si>
  <si>
    <t>JSLG3 está em clara tendência de baixa pelas médias de 21 e 200 dias e segue em movimento de baixa. Abaixo dos 4,68 pode buscar suportes 4,29 ou 3,9. Teria sinal de repique altista fechando acima dos 5,03 mirando resistências em 5,94 ou 6,71. O IFR sobrevendido alerta para recuperações se superar 5,03</t>
  </si>
  <si>
    <t>KEPL3 está em clara tendência de baixa pelas médias de 21 e 200 dias e segue em movimento de baixa. Abaixo dos 5,57 pode buscar suportes 5,27 ou 4,97. Teria sinal de repique altista fechando acima dos 5,79 mirando resistências em 6,54 ou 7,13. O IFR sobrevendido alerta para recuperações se superar 5,79</t>
  </si>
  <si>
    <t>KLBN3 está em clara tendência de baixa pelas médias de 21 e 200 dias e segue em movimento de baixa. Abaixo dos 3,47 pode buscar suportes 3,38 ou 3,29. Teria sinal de repique altista fechando acima dos 3,6 mirando resistências em 3,76 ou 3,93.</t>
  </si>
  <si>
    <t>KLBN4 está em clara tendência de baixa pelas médias de 21 e 200 dias e segue em movimento de baixa. Abaixo dos 3,44 pode buscar suportes 3,35 ou 3,26. Teria sinal de repique altista fechando acima dos 3,51 mirando resistências em 3,73 ou 3,9.</t>
  </si>
  <si>
    <t>KLBN11 está em clara tendência de baixa pelas médias de 21 e 200 dias e segue em movimento de baixa. Abaixo dos 17,32 pode buscar suportes 16,88 ou 16,44. Teria sinal de repique altista fechando acima dos 17,66 mirando resistências em 18,73 ou 19,6.</t>
  </si>
  <si>
    <t>LAVV3 está em tendência de baixa pelas médias de 21 e 200 dias, mas começa a dar sinais de repiques de alta. Acima dos 9,62 teria sinal de repique altista mirando resistências nos 11,32 ou 12,69. Já uma perda dos 9,1 traria de volta o sinal de baixa projetando de 8,41 a 7,72.</t>
  </si>
  <si>
    <t>LIGT3 está em clara tendência de baixa pelas médias de 21 e 200 dias e segue em movimento de baixa. Abaixo dos 2,94 pode buscar suportes 2,74 ou 2,54. Teria sinal de repique altista fechando acima dos 3,15 mirando resistências em 3,58 ou 3,97.</t>
  </si>
  <si>
    <t>RENT3 está em clara tendência de baixa pelas médias de 21 e 200 dias e segue em movimento de baixa. Abaixo dos 33,9 pode buscar suportes 31,93 ou 29,97. Teria sinal de repique altista fechando acima dos 34,89 mirando resistências em 40,25 ou 44,17. O IFR sobrevendido alerta para recuperações se superar 34,89</t>
  </si>
  <si>
    <t>RENT4 está em clara tendência de baixa pelas médias de 21 e 200 dias e segue em movimento de baixa. Abaixo dos 32,83 pode buscar suportes 30,9 ou 28,98. Teria sinal de repique altista fechando acima dos 34,06 mirando resistências em 39,05 ou 42,89. O IFR sobrevendido alerta para recuperações se superar 34,06</t>
  </si>
  <si>
    <t>LOGG3 está em tendência de alta no longo prazo, teve uma correção no curto prazo, mas pode estar retomando sinal de altas. Acima dos 24,48 pode buscar 26,83 ou 29,2. Abaixo dos 22,98 retomaria sinal de realização mirando suportes em 21,79 ou 20,6.</t>
  </si>
  <si>
    <t>LREN3 está em clara tendência de baixa pelas médias de 21 e 200 dias e segue em movimento de baixa. Abaixo dos 11,43 pode buscar suportes 10,56 ou 9,69. Teria sinal de repique altista fechando acima dos 11,87 mirando resistências em 14,24 ou 15,97. O IFR sobrevendido alerta para recuperações se superar 11,87</t>
  </si>
  <si>
    <t>LWSA3 está em tendência de baixa pelas médias de 21 e 200 dias, mas começa a dar sinais de repiques de alta. Acima dos 3,77 teria sinal de repique altista mirando resistências nos 4,01 ou 4,3. Já uma perda dos 3,53 traria de volta o sinal de baixa projetando de 3,38 a 3,23.</t>
  </si>
  <si>
    <t>MDIA3 está em tendência de baixa pelas médias de 21 e 200 dias, mas começa a dar sinais de repiques de alta. Acima dos 17,13 teria sinal de repique altista mirando resistências nos 18,03 ou 18,82. Já uma perda dos 16,75 traria de volta o sinal de baixa projetando de 16,35 a 15,95.</t>
  </si>
  <si>
    <t>MGLU3 está em clara tendência de baixa pelas médias de 21 e 200 dias e segue em movimento de baixa. Abaixo dos 3,98 pode buscar suportes 3,58 ou 3,18. Teria sinal de repique altista fechando acima dos 4,26 mirando resistências em 5,27 ou 6,06. O IFR sobrevendido alerta para recuperações se superar 4,26</t>
  </si>
  <si>
    <t>POMO3 está em tendência de baixa pelas médias de 21 e 200 dias, mas começa a dar sinais de repiques de alta. Acima dos 4,06 teria sinal de repique altista mirando resistências nos 5,03 ou 5,7. Já uma perda dos 3,94 traria de volta o sinal de baixa projetando de 3,6 a 3,26. O IFR sobrevendido alerta para recuperações se superar 4,06</t>
  </si>
  <si>
    <t>POMO4 está em clara tendência de baixa pelas médias de 21 e 200 dias e segue em movimento de baixa. Abaixo dos 4,23 pode buscar suportes 3,85 ou 3,48. Teria sinal de repique altista fechando acima dos 4,37 mirando resistências em 5,44 ou 6,18. O IFR sobrevendido alerta para recuperações se superar 4,37</t>
  </si>
  <si>
    <t>MBRF3 está em tendência de baixa pela média de 200 dias, a parece ter completado movimento de repique de alta de curto prazo e pode estar retomando o movimento baixista. Abaixo dos 16,22 pode seguir em queda na direção dos suportes 14,49 ou 13,4. Teria sinal de repique altista fechando acima dos 16,74 mirando resistências em 18,01 ou 20,18.</t>
  </si>
  <si>
    <t>M2RV34 está em tendência de alta pelas médias de 21 e 200 dias e vai mantendo sinal de força altista. Acima dos 120,2 pode buscar projeções nos 142,72 ou 179,17. Teria sinal de realização na perda dos 112,77 mirando os 83,75 ou 72,48.</t>
  </si>
  <si>
    <t>CASH3 está em tendência de alta pelas médias de 21 e 200 dias, mas começa a dar sinal de possível realização. Abaixo dos 5,25 poderia realizar na direção dos suportes 4,03 ou 3,57. Caso supere os 5,5 retomaria sinal de alta com projeções nos 6,4 ou 7,87. O IFR sobrecomprado alerta realizações se perder 5,25.</t>
  </si>
  <si>
    <t>Melnick</t>
  </si>
  <si>
    <t>MELK3</t>
  </si>
  <si>
    <t>MELK3 está em tendência de baixa pelas médias de 21 e 200 dias, mas começa a dar sinais de repiques de alta. Acima dos 2,88 teria sinal de repique altista mirando resistências nos 3,06 ou 3,29. Já uma perda dos 2,76 traria de volta o sinal de baixa projetando de 2,68 a 2,56.</t>
  </si>
  <si>
    <t>MELI34 está em tendência de baixa pela média de 200 dias, a parece ter completado movimento de repique de alta de curto prazo e pode estar retomando o movimento baixista. Abaixo dos 78,53 pode seguir em queda na direção dos suportes 74,93 ou 72,19. Teria sinal de repique altista fechando acima dos 80,29 mirando resistências em 83,78 ou 89,24.</t>
  </si>
  <si>
    <t>BMEB4 está em tendência de baixa pelas médias de 21 e 200 dias, mas começa a dar sinais de repiques de alta. Acima dos 56 teria sinal de repique altista mirando resistências nos 59,91 ou 63,81. Já uma perda dos 53,59 traria de volta o sinal de baixa projetando de 51,63 a 49,68.</t>
  </si>
  <si>
    <t>M1TA34 apesar de estar em tendência de baixa no longo prazo pela média de 200 dias, no curto prazo está com sinal de recuperação favorecendo repiques de alta. Acima dos 110,41 pode seguir repique altista na direção resistências nos 124,3 ou 142,24. Caso perca os 107,34 teria sinal de baixa projetando de 95,26 a 86,28.</t>
  </si>
  <si>
    <t>LEVE3 está em tendência de alta pelas médias de 21 e 200 dias e vai mantendo sinal de força altista. Acima dos 34,48 pode buscar projeções nos 36,6 ou 40,04. Teria sinal de realização na perda dos 31,04 mirando os 29,97 ou 28,91. O padrão de volume favorece a alta. O IFR sobrecomprado alerta realizações se perder 31,64.</t>
  </si>
  <si>
    <t>MUTC34 está em tendência de alta pelas médias de 21 e 200 dias e vai mantendo sinal de força altista. Acima dos 855,84 pode buscar projeções nos 994,69 ou 1219,37. Teria sinal de realização na perda dos 783,36 mirando os 631,16 ou 561,73.</t>
  </si>
  <si>
    <t>MSFT34 está em tendência de alta pelas médias de 21 e 200 dias e vai mantendo sinal de força altista. Acima dos 109,08 pode buscar projeções nos 127,05 ou 156,14. Teria sinal de realização na perda dos 106,2 mirando os 79,99 ou 71. O IFR sobrecomprado alerta realizações se perder 106,2.</t>
  </si>
  <si>
    <t>MILS3 está em tendência de alta pelas médias de 21 e 200 dias e vai mantendo sinal de força altista. Acima dos 15,64 pode buscar projeções nos 15,94 ou 16,34. Teria sinal de realização na perda dos 15,56 mirando os 15,28 ou 15,07.</t>
  </si>
  <si>
    <t>BEEF3 está em clara tendência de baixa pelas médias de 21 e 200 dias e segue em movimento de baixa. Abaixo dos 2,97 pode buscar suportes 2,73 ou 2,5. Teria sinal de repique altista fechando acima dos 3,25 mirando resistências em 3,73 ou 4,19. O IFR sobrevendido alerta para recuperações se superar 3,25</t>
  </si>
  <si>
    <t>MTRE3 está em tendência de baixa pelas médias de 21 e 200 dias, mas começa a dar sinais de repiques de alta. Acima dos 2,93 teria sinal de repique altista mirando resistências nos 3,08 ou 3,26. Já uma perda dos 2,86 traria de volta o sinal de baixa projetando de 2,78 a 2,68.</t>
  </si>
  <si>
    <t>MOTV3 está em tendência de baixa pelas médias de 21 e 200 dias, mas começa a dar sinais de repiques de alta. Acima dos 14,26 teria sinal de repique altista mirando resistências nos 15,34 ou 16,26. Já uma perda dos 13,84 traria de volta o sinal de baixa projetando de 13,37 a 12,91.</t>
  </si>
  <si>
    <t>MDNE3 está em tendência de baixa pelas médias de 21 e 200 dias, mas começa a dar sinais de repiques de alta. Acima dos 24,69 teria sinal de repique altista mirando resistências nos 26,69 ou 28,79. Já uma perda dos 23,29 traria de volta o sinal de baixa projetando de 22,23 a 21,18.</t>
  </si>
  <si>
    <t>MOVI3 está em tendência de baixa pelas médias de 21 e 200 dias, mas começa a dar sinais de repiques de alta. Acima dos 7,14 teria sinal de repique altista mirando resistências nos 9,17 ou 10,73. Já uma perda dos 6,64 traria de volta o sinal de baixa projetando de 5,85 a 5,07. O IFR sobrevendido alerta para recuperações se superar 7,14</t>
  </si>
  <si>
    <t>MRVE3 apesar de estar em tendência de baixa no longo prazo pela média de 200 dias, no curto prazo está com sinal de recuperação favorecendo repiques de alta. Acima dos 4,93 pode seguir repique altista na direção resistências nos 5,38 ou 6,11. Caso perca os 4,2 teria sinal de baixa projetando de 3,97 a 3,74. O padrão de volume favorece a alta.</t>
  </si>
  <si>
    <t>MLAS3 está em tendência de alta pelas médias de 21 e 200 dias e vai mantendo sinal de força altista. Acima dos 1,94 pode buscar projeções nos 2,19 ou 2,61. Teria sinal de realização na perda dos 1,72 mirando os 1,52 ou 1,39. O padrão de volume favorece a alta.</t>
  </si>
  <si>
    <t>MULT3 está em tendência de baixa pelas médias de 21 e 200 dias, mas começa a dar sinais de repiques de alta. Acima dos 27,68 teria sinal de repique altista mirando resistências nos 29,7 ou 31,51. Já uma perda dos 26,76 traria de volta o sinal de baixa projetando de 25,85 a 24,94.</t>
  </si>
  <si>
    <t>NATU3 está em clara tendência de baixa pelas médias de 21 e 200 dias e segue em movimento de baixa. Abaixo dos 7,76 pode buscar suportes 7,42 ou 7,09. Teria sinal de repique altista fechando acima dos 8,2 mirando resistências em 8,84 ou 9,5.</t>
  </si>
  <si>
    <t>NFLX34 apesar de estar em tendência de baixa no longo prazo pela média de 200 dias, no curto prazo está com sinal de recuperação favorecendo repiques de alta. Acima dos 8,13 pode seguir repique altista na direção resistências nos 9,02 ou 10,47. Caso perca os 7,84 teria sinal de baixa projetando de 6,68 a 6,23. O padrão de volume favorece a alta. O IFR sobrecomprado alerta realizações se perder 7,84.</t>
  </si>
  <si>
    <t>ROXO34 apesar de estar em tendência de baixa no longo prazo pela média de 200 dias, no curto prazo está com sinal de recuperação favorecendo repiques de alta. Acima dos 12,04 pode seguir repique altista na direção resistências nos 12,61 ou 13,37. Caso perca os 11,38 teria sinal de baixa projetando de 10,99 a 10,61.</t>
  </si>
  <si>
    <t>NVDC34 está em tendência de alta pelas médias de 21 e 200 dias e vai mantendo sinal de força altista. Acima dos 24,53 pode buscar projeções nos 27,16 ou 31,43. Teria sinal de realização na perda dos 24,19 mirando os 20,26 ou 18,94. O padrão de volume favorece a alta. O IFR sobrecomprado alerta realizações se perder 24,19.</t>
  </si>
  <si>
    <t>OPCT3 apesar de estar em tendência de alta no longo prazo pela média de 200 dias, no curto prazo está em realização. Abaixo dos 9,74 pode seguir em baixa no curto prazo mirando suportes em 9,23 ou 8,73. Teria sinal de retomada altista fechando acima dos 10,22 mirando resistências em 11,36 ou 12,36.</t>
  </si>
  <si>
    <t>ONCO3 apesar de estar em tendência de baixa no longo prazo pela média de 200 dias, no curto prazo está com sinal de recuperação favorecendo repiques de alta. Acima dos 0,95 pode seguir repique altista na direção resistências nos 1,2 ou 1,62. Caso perca os 0,68 teria sinal de baixa projetando de 0,53 a 0,4. O padrão de volume favorece a alta.</t>
  </si>
  <si>
    <t>ORCL34 apesar de estar em tendência de baixa no longo prazo pela média de 200 dias, no curto prazo está com sinal de recuperação favorecendo repiques de alta. Acima dos 137,45 pode seguir repique altista na direção resistências nos 162,23 ou 202,33. Caso perca os 130,98 teria sinal de baixa projetando de 97,35 a 84,95.</t>
  </si>
  <si>
    <t>Oranjebtc</t>
  </si>
  <si>
    <t>OBTC3</t>
  </si>
  <si>
    <t>OBTC3 está em clara tendência de baixa pelas médias de 21 e 200 dias e segue em movimento de baixa. Abaixo dos 6 pode buscar suportes 5,85 ou 5,7. Teria sinal de repique altista fechando acima dos 6,48 mirando resistências em 6,77 ou 7,25.</t>
  </si>
  <si>
    <t>ORVR3 está em clara tendência de baixa pelas médias de 21 e 200 dias e segue em movimento de baixa. Abaixo dos 15,99 pode buscar suportes 15,11 ou 14,24. Teria sinal de repique altista fechando acima dos 16,44 mirando resistências em 18,81 ou 20,55. O IFR sobrevendido alerta para recuperações se superar 16,44</t>
  </si>
  <si>
    <t>PCAR3 está em clara tendência de baixa pelas médias de 21 e 200 dias e segue em movimento de baixa. Abaixo dos 2,72 pode buscar suportes 2,51 ou 2,33. Teria sinal de repique altista fechando acima dos 3,08 mirando resistências em 3,43 ou 4.</t>
  </si>
  <si>
    <t>PGMN3 está em clara tendência de baixa pelas médias de 21 e 200 dias e segue em movimento de baixa. Abaixo dos 3,31 pode buscar suportes 3,09 ou 2,9. Teria sinal de repique altista fechando acima dos 3,41 mirando resistências em 3,69 ou 4,06.</t>
  </si>
  <si>
    <t>P2LT34 está em tendência de alta pelas médias de 21 e 200 dias e vai mantendo sinal de força altista. Acima dos 312 pode buscar projeções nos 380,22 ou 490,62. Teria sinal de realização na perda dos 294,55 mirando os 201,6 ou 167,48. O IFR sobrecomprado alerta realizações se perder 294,55.</t>
  </si>
  <si>
    <t>PMAM3 está em clara tendência de baixa pelas médias de 21 e 200 dias e segue em movimento de baixa. Abaixo dos 0,13 pode buscar suportes 0,04 ou -0,04. Teria sinal de repique altista fechando acima dos 0,15 mirando resistências em 0,41 ou 0,58. O IFR sobrevendido alerta para recuperações se superar 0,15</t>
  </si>
  <si>
    <t>PETR3 está em tendência de alta no longo prazo, teve uma correção no curto prazo, mas pode estar retomando sinal de altas. Acima dos 46,74 pode buscar 49,43 ou 52,45. Abaixo dos 44,54 retomaria sinal de realização mirando suportes em 43,02 ou 41,51.</t>
  </si>
  <si>
    <t>PETR4 está em tendência de alta pelas médias de 21 e 200 dias e vai mantendo sinal de força altista. Acima dos 41,96 pode buscar projeções nos 43,55 ou 45,81. Teria sinal de realização na perda dos 41,07 mirando os 39,89 ou 38,75.</t>
  </si>
  <si>
    <t>RECV3 apesar de estar em tendência de baixa no longo prazo pela média de 200 dias, no curto prazo está com sinal de recuperação favorecendo repiques de alta. Acima dos 10,66 pode seguir repique altista na direção resistências nos 11,04 ou 11,67. Caso perca os 10,43 teria sinal de baixa projetando de 10,01 a 9,69. O padrão de volume favorece a alta.</t>
  </si>
  <si>
    <t>PRIO3 está em tendência de alta pelas médias de 21 e 200 dias, mas começa a dar sinal de possível realização. Abaixo dos 57,93 poderia realizar na direção dos suportes 55,28 ou 53,28. Caso supere os 59,69 retomaria sinal de alta com projeções nos 61,73 ou 65,71.</t>
  </si>
  <si>
    <t>AUAU3 está em tendência de alta pelas médias de 21 e 200 dias e vai mantendo sinal de força altista. Acima dos 3,47 pode buscar projeções nos 3,78 ou 4,22. Teria sinal de realização na perda dos 3,37 mirando os 3,06 ou 2,83. O padrão de volume favorece a alta.</t>
  </si>
  <si>
    <t>PINE4 está em clara tendência de baixa pelas médias de 21 e 200 dias e segue em movimento de baixa. Abaixo dos 10,31 pode buscar suportes 9,19 ou 8,07. Teria sinal de repique altista fechando acima dos 10,75 mirando resistências em 13,92 ou 16,15. O IFR sobrevendido alerta para recuperações se superar 10,75</t>
  </si>
  <si>
    <t>PLPL3 está em tendência de baixa pelas médias de 21 e 200 dias, mas começa a dar sinais de repiques de alta. Acima dos 6,91 teria sinal de repique altista mirando resistências nos 8,32 ou 9,49. Já uma perda dos 6,42 traria de volta o sinal de baixa projetando de 5,83 a 5,24.</t>
  </si>
  <si>
    <t>PSSA3 está em clara tendência de baixa pelas médias de 21 e 200 dias e segue em movimento de baixa. Abaixo dos 46,52 pode buscar suportes 43,72 ou 40,93. Teria sinal de repique altista fechando acima dos 48,2 mirando resistências em 55,55 ou 61,13. O IFR sobrevendido alerta para recuperações se superar 48,2</t>
  </si>
  <si>
    <t>POSI3 está em tendência de baixa pelas médias de 21 e 200 dias, mas começa a dar sinais de repiques de alta. Acima dos 3,5 teria sinal de repique altista mirando resistências nos 3,97 ou 4,41. Já uma perda dos 3,25 traria de volta o sinal de baixa projetando de 3,02 a 2,8.</t>
  </si>
  <si>
    <t>PRNR3 está em clara tendência de baixa pelas médias de 21 e 200 dias e segue em movimento de baixa. Abaixo dos 16,56 pode buscar suportes 15,5 ou 14,45. Teria sinal de repique altista fechando acima dos 17,31 mirando resistências em 19,96 ou 22,06. O IFR sobrevendido alerta para recuperações se superar 17,31</t>
  </si>
  <si>
    <t>Qualcomm Inc</t>
  </si>
  <si>
    <t>QCOM34</t>
  </si>
  <si>
    <t>QCOM34 apesar de estar em tendência de baixa no longo prazo pela média de 200 dias, no curto prazo está com sinal de recuperação favorecendo repiques de alta. Acima dos 72,1 pode seguir repique altista na direção resistências nos 75,35 ou 84,58. Caso perca os 70,34 teria sinal de baixa projetando de 60,4 a 55,78.</t>
  </si>
  <si>
    <t>QUAL3 apesar de estar em tendência de baixa no longo prazo pela média de 200 dias, no curto prazo está com sinal de recuperação favorecendo repiques de alta. Acima dos 1,72 pode seguir repique altista na direção resistências nos 1,93 ou 2,28. Caso perca os 1,47 teria sinal de baixa projetando de 1,37 a 1,26. O padrão de volume favorece a alta.</t>
  </si>
  <si>
    <t>LJQQ3 está em tendência de baixa pelas médias de 21 e 200 dias, mas começa a dar sinais de repiques de alta. Acima dos 1,02 teria sinal de repique altista mirando resistências nos 1,34 ou 1,56. Já uma perda dos 0,98 traria de volta o sinal de baixa projetando de 0,86 a 0,75. O IFR sobrevendido alerta para recuperações se superar 1,02</t>
  </si>
  <si>
    <t>RADL3 está em tendência de baixa pelas médias de 21 e 200 dias, mas começa a dar sinais de repiques de alta. Acima dos 18,47 teria sinal de repique altista mirando resistências nos 20,84 ou 22,78. Já uma perda dos 17,7 traria de volta o sinal de baixa projetando de 16,72 a 15,75.</t>
  </si>
  <si>
    <t>RAIZ4 está em clara tendência de baixa pelas médias de 21 e 200 dias e segue em movimento de baixa. Abaixo dos 0,25 pode buscar suportes 0,23 ou 0,21. Teria sinal de repique altista fechando acima dos 0,26 mirando resistências em 0,31 ou 0,34. O IFR sobrevendido alerta para recuperações se superar 0,26</t>
  </si>
  <si>
    <t>RAPT4 está em tendência de baixa pelas médias de 21 e 200 dias, mas começa a dar sinais de repiques de alta. Acima dos 4,84 teria sinal de repique altista mirando resistências nos 5,24 ou 5,66. Já uma perda dos 4,55 traria de volta o sinal de baixa projetando de 4,33 a 4,12.</t>
  </si>
  <si>
    <t>RCSL4 está em tendência de baixa pelas médias de 21 e 200 dias, mas começa a dar sinais de repiques de alta. Acima dos 0,58 teria sinal de repique altista mirando resistências nos 0,8 ou 1,02. Já uma perda dos 0,5 traria de volta o sinal de baixa projetando de 0,44 a 0,32.</t>
  </si>
  <si>
    <t>Rede D Or</t>
  </si>
  <si>
    <t>RDOR3 apesar de estar em tendência de baixa no longo prazo pela média de 200 dias, no curto prazo está com sinal de recuperação favorecendo repiques de alta. Acima dos 34,7 pode seguir repique altista na direção resistências nos 36,02 ou 38,33. Caso perca os 33,51 teria sinal de baixa projetando de 32,27 a 31,11. O padrão de volume favorece a alta.</t>
  </si>
  <si>
    <t>RIAA3 está em tendência de baixa pelas médias de 21 e 200 dias, mas começa a dar sinais de repiques de alta. Acima dos 7,26 teria sinal de repique altista mirando resistências nos 8,5 ou 9,43. Já uma perda dos 6,99 traria de volta o sinal de baixa projetando de 6,52 a 6,05. O IFR sobrevendido alerta para recuperações se superar 7,26</t>
  </si>
  <si>
    <t>RAIL3 está em tendência de baixa pelas médias de 21 e 200 dias, mas começa a dar sinais de repiques de alta. Acima dos 13,8 teria sinal de repique altista mirando resistências nos 14,69 ou 15,8. Já uma perda dos 12,89 traria de volta o sinal de baixa projetando de 12,33 a 11,77.</t>
  </si>
  <si>
    <t>SBSP3 está em clara tendência de baixa pelas médias de 21 e 200 dias e segue em movimento de baixa. Abaixo dos 23,9 pode buscar suportes 21,96 ou 20,03. Teria sinal de repique altista fechando acima dos 25,81 mirando resistências em 30,15 ou 34,01. O IFR sobrevendido alerta para recuperações se superar 25,81</t>
  </si>
  <si>
    <t>SAPR4 está em clara tendência de baixa pelas médias de 21 e 200 dias e segue em movimento de baixa. Abaixo dos 6,18 pode buscar suportes 5,84 ou 5,5. Teria sinal de repique altista fechando acima dos 6,34 mirando resistências em 7,28 ou 7,95. O IFR sobrevendido alerta para recuperações se superar 6,34</t>
  </si>
  <si>
    <t>SAPR11 está em tendência de baixa pelas médias de 21 e 200 dias, mas começa a dar sinais de repiques de alta. Acima dos 32,29 teria sinal de repique altista mirando resistências nos 37,67 ou 41,71. Já uma perda dos 31,13 traria de volta o sinal de baixa projetando de 29,1 a 27,08. O IFR sobrevendido alerta para recuperações se superar 32,29</t>
  </si>
  <si>
    <t>SANB3 está em tendência de alta pelas médias de 21 e 200 dias e vai mantendo sinal de força altista. Acima dos 15,19 pode buscar projeções nos 16,93 ou 19,76. Teria sinal de realização na perda dos 14,8 mirando os 12,36 ou 11,48. O padrão de volume favorece a alta. O IFR sobrecomprado alerta realizações se perder 14,8.</t>
  </si>
  <si>
    <t>SANB4 apesar de estar em tendência de baixa no longo prazo pela média de 200 dias, no curto prazo está com sinal de recuperação favorecendo repiques de alta. Acima dos 14,99 pode seguir repique altista na direção resistências nos 16,31 ou 18,45. Caso perca os 14,54 teria sinal de baixa projetando de 12,85 a 12,18. O padrão de volume favorece a alta.</t>
  </si>
  <si>
    <t>SANB11 está em tendência de alta pelas médias de 21 e 200 dias e vai mantendo sinal de força altista. Acima dos 30,15 pode buscar projeções nos 33,22 ou 38,19. Teria sinal de realização na perda dos 29,55 mirando os 25,18 ou 23,64. O padrão de volume favorece a alta. O IFR sobrecomprado alerta realizações se perder 29,55.</t>
  </si>
  <si>
    <t>SMTO3 está em tendência de baixa pelas médias de 21 e 200 dias, mas começa a dar sinais de repiques de alta. Acima dos 15,25 teria sinal de repique altista mirando resistências nos 16,26 ou 17,81. Já uma perda dos 14,7 traria de volta o sinal de baixa projetando de 13,75 a 12,97.</t>
  </si>
  <si>
    <t>SEER3 está em tendência de alta no longo prazo, teve uma correção no curto prazo, mas pode estar retomando sinal de altas. Acima dos 11,72 pode buscar 12,62 ou 13,9. Abaixo dos 10,54 retomaria sinal de realização mirando suportes em 9,89 ou 9,25.</t>
  </si>
  <si>
    <t>CSNA3 está em tendência de baixa pelas médias de 21 e 200 dias, mas começa a dar sinais de repiques de alta. Acima dos 4,58 teria sinal de repique altista mirando resistências nos 5,87 ou 6,9. Já uma perda dos 4,19 traria de volta o sinal de baixa projetando de 3,67 a 3,15.</t>
  </si>
  <si>
    <t>SIMH3 está em clara tendência de baixa pelas médias de 21 e 200 dias e segue em movimento de baixa. Abaixo dos 6,08 pode buscar suportes 5,44 ou 4,81. Teria sinal de repique altista fechando acima dos 6,38 mirando resistências em 8,12 ou 9,38. O IFR sobrevendido alerta para recuperações se superar 6,38</t>
  </si>
  <si>
    <t>SLCE3 está em tendência de baixa pelas médias de 21 e 200 dias, mas começa a dar sinais de repiques de alta. Acima dos 14,06 teria sinal de repique altista mirando resistências nos 14,71 ou 15,77. Já uma perda dos 13 traria de volta o sinal de baixa projetando de 12,67 a 12,34.</t>
  </si>
  <si>
    <t>SMFT3 está em clara tendência de baixa pelas médias de 21 e 200 dias e segue em movimento de baixa. Abaixo dos 17,04 pode buscar suportes 15,82 ou 14,61. Teria sinal de repique altista fechando acima dos 17,55 mirando resistências em 20,97 ou 23,39. O IFR sobrevendido alerta para recuperações se superar 17,55</t>
  </si>
  <si>
    <t>SPCX34 está em tendência de baixa pela média de 200 dias, a parece ter completado movimento de repique de alta de curto prazo e pode estar retomando o movimento baixista. Abaixo dos 48,38 pode seguir em queda na direção dos suportes 35,49 ou 30,5. Teria sinal de repique altista fechando acima dos 51,62 mirando resistências em 61,58 ou 77,71.</t>
  </si>
  <si>
    <t>STOC34 está em tendência de baixa pelas médias de 21 e 200 dias, mas começa a dar sinais de repiques de alta. Acima dos 53,57 teria sinal de repique altista mirando resistências nos 58,46 ou 63,38. Já uma perda dos 50,49 traria de volta o sinal de baixa projetando de 48,02 a 45,56.</t>
  </si>
  <si>
    <t>M2ST34 apesar de estar em tendência de baixa no longo prazo pela média de 200 dias, no curto prazo está com sinal de recuperação favorecendo repiques de alta. Acima dos 7,32 pode seguir repique altista na direção resistências nos 7,68 ou 8,4. Caso perca os 6,99 teria sinal de baixa projetando de 6,5 a 6,13. O padrão de volume favorece a alta.</t>
  </si>
  <si>
    <t>SUZB3 está em tendência de baixa pelas médias de 21 e 200 dias, mas começa a dar sinais de repiques de alta. Acima dos 41,63 teria sinal de repique altista mirando resistências nos 43,71 ou 45,95. Já uma perda dos 40,08 traria de volta o sinal de baixa projetando de 38,95 a 37,83.</t>
  </si>
  <si>
    <t>TAEE3 está em tendência de baixa pelas médias de 21 e 200 dias, mas começa a dar sinais de repiques de alta. Acima dos 12,74 teria sinal de repique altista mirando resistências nos 13,79 ou 14,69. Já uma perda dos 12,33 traria de volta o sinal de baixa projetando de 11,87 a 11,42. O IFR sobrevendido alerta para recuperações se superar 12,74</t>
  </si>
  <si>
    <t>TAEE4 está em tendência de baixa pelas médias de 21 e 200 dias, mas começa a dar sinais de repiques de alta. Acima dos 12,89 teria sinal de repique altista mirando resistências nos 14,04 ou 14,95. Já uma perda dos 12,56 traria de volta o sinal de baixa projetando de 12,1 a 11,64. O IFR sobrevendido alerta para recuperações se superar 12,89</t>
  </si>
  <si>
    <t>TAEE11 está em tendência de baixa pelas médias de 21 e 200 dias, mas começa a dar sinais de repiques de alta. Acima dos 38,51 teria sinal de repique altista mirando resistências nos 41,9 ou 44,75. Já uma perda dos 37,28 traria de volta o sinal de baixa projetando de 35,85 a 34,42.</t>
  </si>
  <si>
    <t>TSMC34 está em tendência de alta pelas médias de 21 e 200 dias e vai mantendo sinal de força altista. Acima dos 282,56 pode buscar projeções nos 308,86 ou 351,43. Teria sinal de realização na perda dos 277,09 mirando os 239,99 ou 226,83.</t>
  </si>
  <si>
    <t>TGMA3 está em tendência de alta pelas médias de 21 e 200 dias e vai mantendo sinal de força altista. Acima dos 33,96 pode buscar projeções nos 37,37 ou 42,9. Teria sinal de realização na perda dos 32,88 mirando os 28,43 ou 26,72. O IFR sobrecomprado alerta realizações se perder 32,88.</t>
  </si>
  <si>
    <t>VIVT3 está em clara tendência de baixa pelas médias de 21 e 200 dias e segue em movimento de baixa. Abaixo dos 29,23 pode buscar suportes 26,98 ou 24,73. Teria sinal de repique altista fechando acima dos 30,05 mirando resistências em 36,5 ou 40,99. O IFR sobrevendido alerta para recuperações se superar 30,05</t>
  </si>
  <si>
    <t>TEND3 está em tendência de alta pelas médias de 21 e 200 dias e vai mantendo sinal de força altista. Acima dos 35,34 pode buscar projeções nos 39,62 ou 46,56. Teria sinal de realização na perda dos 33,34 mirando os 28,4 ou 26,25. O padrão de volume favorece a alta.</t>
  </si>
  <si>
    <t>TSLA34 apesar de estar em tendência de baixa no longo prazo pela média de 200 dias, no curto prazo está com sinal de recuperação favorecendo repiques de alta. Acima dos 55,37 pode seguir repique altista na direção resistências nos 62,99 ou 72,66. Caso perca os 52,67 teria sinal de baixa projetando de 47,33 a 42,49. O padrão de volume favorece a alta.</t>
  </si>
  <si>
    <t>TIMS3 está em clara tendência de baixa pelas médias de 21 e 200 dias e segue em movimento de baixa. Abaixo dos 17,95 pode buscar suportes 16,45 ou 14,95. Teria sinal de repique altista fechando acima dos 18,73 mirando resistências em 22,8 ou 25,79. O IFR sobrevendido alerta para recuperações se superar 18,73</t>
  </si>
  <si>
    <t>TOTS3 está em tendência de baixa pelas médias de 21 e 200 dias, mas começa a dar sinais de repiques de alta. Acima dos 29,93 teria sinal de repique altista mirando resistências nos 32,88 ou 36,66. Já uma perda dos 29,08 traria de volta o sinal de baixa projetando de 26,76 a 24,86.</t>
  </si>
  <si>
    <t>TFCO4 está em clara tendência de baixa pelas médias de 21 e 200 dias e segue em movimento de baixa. Abaixo dos 13,44 pode buscar suportes 12,89 ou 12,35. Teria sinal de repique altista fechando acima dos 14,35 mirando resistências em 15,2 ou 16,28. O IFR sobrevendido alerta para recuperações se superar 14,35</t>
  </si>
  <si>
    <t>TUPY3 está em tendência de alta no longo prazo, teve uma correção no curto prazo, mas pode estar retomando sinal de altas. Acima dos 15,23 pode buscar 16,5 ou 18,33. Abaixo dos 14,49 retomaria sinal de realização mirando suportes em 13,53 ou 12,61.</t>
  </si>
  <si>
    <t>U1BE34 apesar de estar em tendência de baixa no longo prazo pela média de 200 dias, no curto prazo está com sinal de recuperação favorecendo repiques de alta. Acima dos 102 pode seguir repique altista na direção resistências nos 113,53 ou 132,19. Caso perca os 95,59 teria sinal de baixa projetando de 83,34 a 77,57.</t>
  </si>
  <si>
    <t>UGPA3 está em tendência de alta no longo prazo, teve uma correção no curto prazo, mas pode estar retomando sinal de altas. Acima dos 32,04 pode buscar 33,39 ou 35,31. Abaixo dos 30,27 retomaria sinal de realização mirando suportes em 29,3 ou 28,34.</t>
  </si>
  <si>
    <t>FIQE3 está em clara tendência de baixa pelas médias de 21 e 200 dias e segue em movimento de baixa. Abaixo dos 4,71 pode buscar suportes 4,41 ou 4,12. Teria sinal de repique altista fechando acima dos 5,19 mirando resistências em 5,66 ou 6,24. O IFR sobrevendido alerta para recuperações se superar 5,19</t>
  </si>
  <si>
    <t>UNIP6 está em clara tendência de baixa pelas médias de 21 e 200 dias e segue em movimento de baixa. Abaixo dos 57,5 pode buscar suportes 55,24 ou 52,99. Teria sinal de repique altista fechando acima dos 58,36 mirando resistências em 64,79 ou 69,29. O IFR sobrevendido alerta para recuperações se superar 58,36</t>
  </si>
  <si>
    <t>USIM3 está em clara tendência de baixa pelas médias de 21 e 200 dias e segue em movimento de baixa. Abaixo dos 5,75 pode buscar suportes 5,11 ou 4,47. Teria sinal de repique altista fechando acima dos 5,96 mirando resistências em 7,82 ou 9,09. O IFR sobrevendido alerta para recuperações se superar 5,96</t>
  </si>
  <si>
    <t>USIM5 está em clara tendência de baixa pelas médias de 21 e 200 dias e segue em movimento de baixa. Abaixo dos 6,47 pode buscar suportes 5,75 ou 5,03. Teria sinal de repique altista fechando acima dos 6,74 mirando resistências em 8,8 ou 10,23. O IFR sobrevendido alerta para recuperações se superar 6,74</t>
  </si>
  <si>
    <t>VALE3 está em clara tendência de baixa pelas médias de 21 e 200 dias e segue em movimento de baixa. Abaixo dos 71,5 pode buscar suportes 69,61 ou 67,95. Teria sinal de repique altista fechando acima dos 73,2 mirando resistências em 74,96 ou 78,26.</t>
  </si>
  <si>
    <t>VLID3 está em clara tendência de baixa pelas médias de 21 e 200 dias e segue em movimento de baixa. Abaixo dos 16,06 pode buscar suportes 15,23 ou 14,4. Teria sinal de repique altista fechando acima dos 16,74 mirando resistências em 18,74 ou 20,39.</t>
  </si>
  <si>
    <t>VAMO3 está em tendência de baixa pelas médias de 21 e 200 dias, mas começa a dar sinais de repiques de alta. Acima dos 2,84 teria sinal de repique altista mirando resistências nos 3,45 ou 3,92. Já uma perda dos 2,68 traria de volta o sinal de baixa projetando de 2,44 a 2,2. O IFR sobrevendido alerta para recuperações se superar 2,84</t>
  </si>
  <si>
    <t>VBBR3 está em tendência de alta no longo prazo, teve uma correção no curto prazo, mas pode estar retomando sinal de altas. Acima dos 33,72 pode buscar 36,63 ou 39,04. Abaixo dos 32,73 retomaria sinal de realização mirando suportes em 31,52 ou 30,31.</t>
  </si>
  <si>
    <t>Visa Inc</t>
  </si>
  <si>
    <t>VISA34</t>
  </si>
  <si>
    <t>VISA34 está em tendência de alta pelas médias de 21 e 200 dias e vai mantendo sinal de força altista. Acima dos 95,76 pode buscar projeções nos 100,27 ou 107,57. Teria sinal de realização na perda dos 93,05 mirando os 88,46 ou 86,2. O padrão de volume favorece a alta.</t>
  </si>
  <si>
    <t>VTRU3 apesar de estar em tendência de baixa no longo prazo pela média de 200 dias, no curto prazo está com sinal de recuperação favorecendo repiques de alta. Acima dos 13,41 pode seguir repique altista na direção resistências nos 14,43 ou 16,09. Caso perca os 12,62 teria sinal de baixa projetando de 11,75 a 11,23. O padrão de volume favorece a alta.</t>
  </si>
  <si>
    <t>VIVA3 está em tendência de baixa pelas médias de 21 e 200 dias, mas começa a dar sinais de repiques de alta. Acima dos 21,34 teria sinal de repique altista mirando resistências nos 23,94 ou 25,94. Já uma perda dos 20,69 traria de volta o sinal de baixa projetando de 19,68 a 18,68.</t>
  </si>
  <si>
    <t>VULC3 está em tendência de baixa pelas médias de 21 e 200 dias, mas começa a dar sinais de repiques de alta. Acima dos 13,84 teria sinal de repique altista mirando resistências nos 14,64 ou 15,33. Já uma perda dos 13,51 traria de volta o sinal de baixa projetando de 13,16 a 12,81.</t>
  </si>
  <si>
    <t>DISB34 está em tendência de alta pelas médias de 21 e 200 dias e vai mantendo sinal de força altista. Acima dos 36,29 pode buscar projeções nos 39,34 ou 44,28. Teria sinal de realização na perda dos 35,63 mirando os 31,35 ou 29,82. O IFR sobrecomprado alerta realizações se perder 35,63.</t>
  </si>
  <si>
    <t>WEGE3 está em tendência de alta pelas médias de 21 e 200 dias, mas começa a dar sinal de possível realização. Abaixo dos 47,24 poderia realizar na direção dos suportes 42,46 ou 40,14. Caso supere os 48,14 retomaria sinal de alta com projeções nos 49,96 ou 54,59.</t>
  </si>
  <si>
    <t>W1DC34 está em tendência de alta no longo prazo, teve uma correção no curto prazo, mas pode estar retomando sinal de altas. Acima dos 2608 pode buscar 2922,55 ou 3431,79. Abaixo dos 2344,85 retomaria sinal de realização mirando suportes em 2098,53 ou 1843,9.</t>
  </si>
  <si>
    <t>WIZC3 está em tendência de baixa pelas médias de 21 e 200 dias, mas começa a dar sinais de repiques de alta. Acima dos 7,62 teria sinal de repique altista mirando resistências nos 8,52 ou 9,16. Já uma perda dos 7,47 traria de volta o sinal de baixa projetando de 7,14 a 6,82. O IFR sobrevendido alerta para recuperações se superar 7,62</t>
  </si>
  <si>
    <t>YDUQ3 está em tendência de baixa pelas médias de 21 e 200 dias, mas começa a dar sinais de repiques de alta. Acima dos 7,76 teria sinal de repique altista mirando resistências nos 8,87 ou 9,81. Já uma perda dos 7,34 traria de volta o sinal de baixa projetando de 6,86 a 6,39.</t>
  </si>
  <si>
    <t>DOLA11 está em tendência de alta pelas médias de 21 e 200 dias e vai mantendo sinal de força altista. Acima dos 10,28 pode buscar projeções nos 10,49 ou 10,84. Teria sinal de realização na perda dos 10,23 mirando os 9,93 ou 9,82. O padrão de volume favorece a alta.</t>
  </si>
  <si>
    <t>Btgp Golb</t>
  </si>
  <si>
    <t>GOLB11</t>
  </si>
  <si>
    <t>GOLB11 está em tendência de baixa pela média de 200 dias, a parece ter completado movimento de repique de alta de curto prazo e pode estar retomando o movimento baixista. Abaixo dos 108,88 pode seguir em queda na direção dos suportes 99,1 ou 95,1. Teria sinal de repique altista fechando acima dos 112,03 mirando resistências em 120,02 ou 132,95.</t>
  </si>
  <si>
    <t>AUVP11 está em tendência de baixa pelas médias de 21 e 200 dias, mas começa a dar sinais de repiques de alta. Acima dos 116,56 teria sinal de repique altista mirando resistências nos 126,54 ou 133,7. Já uma perda dos 114,94 traria de volta o sinal de baixa projetando de 111,35 a 107,77. O IFR sobrevendido alerta para recuperações se superar 116,56</t>
  </si>
  <si>
    <t>BOVB11 está em clara tendência de baixa pelas médias de 21 e 200 dias e segue em movimento de baixa. Abaixo dos 170,37 pode buscar suportes 165,85 ou 161,33. Teria sinal de repique altista fechando acima dos 172,53 mirando resistências em 184,99 ou 194,02. O IFR sobrevendido alerta para recuperações se superar 172,53</t>
  </si>
  <si>
    <t>COIN11 apesar de estar em tendência de baixa no longo prazo pela média de 200 dias, no curto prazo está com sinal de recuperação favorecendo repiques de alta. Acima dos 38,97 pode seguir repique altista na direção resistências nos 39,57 ou 40,91. Caso perca os 38,49 teria sinal de baixa projetando de 37,4 a 36,72. O padrão de volume favorece a alta.</t>
  </si>
  <si>
    <t>SPYI11 está em tendência de alta pelas médias de 21 e 200 dias e vai mantendo sinal de força altista. Acima dos 111,5 pode buscar projeções nos 116,07 ou 123,47. Teria sinal de realização na perda dos 110,75 mirando os 104,1 ou 101,81. O padrão de volume favorece a alta. O IFR sobrecomprado alerta realizações se perder 110,75.</t>
  </si>
  <si>
    <t>QQQI11 está em tendência de alta pelas médias de 21 e 200 dias e vai mantendo sinal de força altista. Acima dos 99,16 pode buscar projeções nos 105,22 ou 115,04. Teria sinal de realização na perda dos 97,9 mirando os 89,34 ou 86,3. O IFR sobrecomprado alerta realizações se perder 97,9.</t>
  </si>
  <si>
    <t>BCPX39 está em tendência de alta pelas médias de 21 e 200 dias, mas começa a dar sinal de possível realização. Abaixo dos 44,06 poderia realizar na direção dos suportes 36,84 ou 33,82. Caso supere os 45,34 retomaria sinal de alta com projeções nos 46,6 ou 52,63.</t>
  </si>
  <si>
    <t>BSIL39 está em tendência de alta pelas médias de 21 e 200 dias, mas começa a dar sinal de possível realização. Abaixo dos 45,6 poderia realizar na direção dos suportes 35,8 ou 31,84. Caso supere os 46,72 retomaria sinal de alta com projeções nos 48,6 ou 56,51. O IFR sobrecomprado alerta realizações se perder 45,6.</t>
  </si>
  <si>
    <t>BITH11 apesar de estar em tendência de baixa no longo prazo pela média de 200 dias, no curto prazo está com sinal de recuperação favorecendo repiques de alta. Acima dos 74,63 pode seguir repique altista na direção resistências nos 76,63 ou 80,05. Caso perca os 73,17 teria sinal de baixa projetando de 71,08 a 69,36.</t>
  </si>
  <si>
    <t>ETHE11 apesar de estar em tendência de baixa no longo prazo pela média de 200 dias, no curto prazo está com sinal de recuperação favorecendo repiques de alta. Acima dos 28,32 pode seguir repique altista na direção resistências nos 29,12 ou 30,61. Caso perca os 27,87 teria sinal de baixa projetando de 26,7 a 25,95.</t>
  </si>
  <si>
    <t>HASH11 está em tendência de baixa pelas médias de 21 e 200 dias, mas começa a dar sinais de repiques de alta. Acima dos 42,8 teria sinal de repique altista mirando resistências nos 44,03 ou 45,9. Já uma perda dos 42,14 traria de volta o sinal de baixa projetando de 41 a 40,06.</t>
  </si>
  <si>
    <t>CHIP11 está em tendência de alta pelas médias de 21 e 200 dias e vai mantendo sinal de força altista. Acima dos 38,23 pode buscar projeções nos 42,25 ou 48,77. Teria sinal de realização na perda dos 37,1 mirando os 31,71 ou 29,69. O padrão de volume favorece a alta.</t>
  </si>
  <si>
    <t>WRLD11 está em tendência de alta pelas médias de 21 e 200 dias e vai mantendo sinal de força altista. Acima dos 152,72 pode buscar projeções nos 160,18 ou 172,26. Teria sinal de realização na perda dos 151,81 mirando os 140,64 ou 136,9. O padrão de volume favorece a alta. O IFR sobrecomprado alerta realizações se perder 151,81.</t>
  </si>
  <si>
    <t>UTLL11 está em clara tendência de baixa pelas médias de 21 e 200 dias e segue em movimento de baixa. Abaixo dos 111,5 pode buscar suportes 107,06 ou 102,62. Teria sinal de repique altista fechando acima dos 114,64 mirando resistências em 125,86 ou 134,73. O IFR sobrevendido alerta para recuperações se superar 114,64</t>
  </si>
  <si>
    <t>Investovwra</t>
  </si>
  <si>
    <t>VWRA11</t>
  </si>
  <si>
    <t>VWRA11 está em tendência de alta pelas médias de 21 e 200 dias e vai mantendo sinal de força altista. Acima dos 116,99 pode buscar projeções nos 122,66 ou 131,84. Teria sinal de realização na perda dos 116,15 mirando os 107,81 ou 104,97. O padrão de volume favorece a alta. O IFR sobrecomprado alerta realizações se perder 116,15.</t>
  </si>
  <si>
    <t>BOVA11 está em clara tendência de baixa pelas médias de 21 e 200 dias e segue em movimento de baixa. Abaixo dos 163,43 pode buscar suportes 159 ou 154,58. Teria sinal de repique altista fechando acima dos 165,72 mirando resistências em 177,75 ou 186,59. O IFR sobrevendido alerta para recuperações se superar 165,72</t>
  </si>
  <si>
    <t>EWBZ11 está em clara tendência de baixa pelas médias de 21 e 200 dias e segue em movimento de baixa. Abaixo dos 118,49 pode buscar suportes 115,08 ou 111,67. Teria sinal de repique altista fechando acima dos 120,34 mirando resistências em 129,51 ou 136,32. O IFR sobrevendido alerta para recuperações se superar 120,34</t>
  </si>
  <si>
    <t>BRAX11 está em clara tendência de baixa pelas médias de 21 e 200 dias e segue em movimento de baixa. Abaixo dos 139,18 pode buscar suportes 134,9 ou 130,63. Teria sinal de repique altista fechando acima dos 141,8 mirando resistências em 153 ou 161,54. O IFR sobrevendido alerta para recuperações se superar 141,8</t>
  </si>
  <si>
    <t>iShares MSCI Acwi (All Country World Index)</t>
  </si>
  <si>
    <t>BACW39</t>
  </si>
  <si>
    <t>BACW39 está em tendência de alta pelas médias de 21 e 200 dias e vai mantendo sinal de força altista. Acima dos 84,56 pode buscar projeções nos 88,52 ou 94,94. Teria sinal de realização na perda dos 84,26 mirando os 78,14 ou 76,15. O padrão de volume favorece a alta. O IFR sobrecomprado alerta realizações se perder 84,26.</t>
  </si>
  <si>
    <t>iShares MSCI All Country Asia Ex Japan Index Fund</t>
  </si>
  <si>
    <t>BAAX39</t>
  </si>
  <si>
    <t>BAAX39 está em tendência de alta pelas médias de 21 e 200 dias e vai mantendo sinal de força altista. Acima dos 60,67 pode buscar projeções nos 64,82 ou 71,54. Teria sinal de realização na perda dos 60,08 mirando os 53,95 ou 51,87. O padrão de volume favorece a alta.</t>
  </si>
  <si>
    <t>BEWJ39 está em tendência de alta pelas médias de 21 e 200 dias e vai mantendo sinal de força altista. Acima dos 64,17 pode buscar projeções nos 68,55 ou 75,65. Teria sinal de realização na perda dos 63,44 mirando os 57,07 ou 54,87. O padrão de volume favorece a alta. O IFR sobrecomprado alerta realizações se perder 63,44.</t>
  </si>
  <si>
    <t>BEWY39 está em tendência de alta pelas médias de 21 e 200 dias e vai mantendo sinal de força altista. Acima dos 117,53 pode buscar projeções nos 133,41 ou 159,12. Teria sinal de realização na perda dos 113,55 mirando os 91,82 ou 83,87. O padrão de volume favorece a alta.</t>
  </si>
  <si>
    <t>IVVB11 está em tendência de alta pelas médias de 21 e 200 dias e vai mantendo sinal de força altista. Acima dos 457,9 pode buscar projeções nos 480,49 ou 517,05. Teria sinal de realização na perda dos 454,01 mirando os 421,34 ou 410,04. O padrão de volume favorece a alta. O IFR sobrecomprado alerta realizações se perder 454,01.</t>
  </si>
  <si>
    <t>BSOX39 está em tendência de alta pelas médias de 21 e 200 dias e vai mantendo sinal de força altista. Acima dos 73,08 pode buscar projeções nos 81,84 ou 96,02. Teria sinal de realização na perda dos 70,93 mirando os 58,9 ou 54,51. O padrão de volume favorece a alta.</t>
  </si>
  <si>
    <t>BSLV39 está em tendência de baixa pela média de 200 dias, a parece ter completado movimento de repique de alta de curto prazo e pode estar retomando o movimento baixista. Abaixo dos 99,5 pode seguir em queda na direção dos suportes 84,92 ou 79,25. Teria sinal de repique altista fechando acima dos 103,26 mirando resistências em 114,59 ou 132,93.</t>
  </si>
  <si>
    <t>SMAL11 está em tendência de baixa pelas médias de 21 e 200 dias, mas começa a dar sinais de repiques de alta. Acima dos 102,11 teria sinal de repique altista mirando resistências nos 110,2 ou 116,46. Já uma perda dos 100,06 traria de volta o sinal de baixa projetando de 96,92 a 93,79. O IFR sobrevendido alerta para recuperações se superar 102,11</t>
  </si>
  <si>
    <t>BOVV11 está em clara tendência de baixa pelas médias de 21 e 200 dias e segue em movimento de baixa. Abaixo dos 171,69 pode buscar suportes 167,18 ou 162,67. Teria sinal de repique altista fechando acima dos 173,82 mirando resistências em 186,27 ou 195,28. O IFR sobrevendido alerta para recuperações se superar 173,82</t>
  </si>
  <si>
    <t>DIVO11 está em clara tendência de baixa pelas médias de 21 e 200 dias e segue em movimento de baixa. Abaixo dos 119,5 pode buscar suportes 115,81 ou 112,12. Teria sinal de repique altista fechando acima dos 121,23 mirando resistências em 131,44 ou 138,81. O IFR sobrevendido alerta para recuperações se superar 121,23</t>
  </si>
  <si>
    <t>SMAC11 está em clara tendência de baixa pelas médias de 21 e 200 dias e segue em movimento de baixa. Abaixo dos 51,8 pode buscar suportes 49,99 ou 48,19. Teria sinal de repique altista fechando acima dos 52,9 mirando resistências em 57,63 ou 61,23. O IFR sobrevendido alerta para recuperações se superar 52,9</t>
  </si>
  <si>
    <t>SPXR11 está em tendência de alta pelas médias de 21 e 200 dias e vai mantendo sinal de força altista. Acima dos 76,43 pode buscar projeções nos 79,68 ou 84,95. Teria sinal de realização na perda dos 75,68 mirando os 71,16 ou 69,53. O IFR sobrecomprado alerta realizações se perder 75,68.</t>
  </si>
  <si>
    <t>SPXI11 está em tendência de alta pelas médias de 21 e 200 dias e vai mantendo sinal de força altista. Acima dos 55,71 pode buscar projeções nos 58,49 ou 63. Teria sinal de realização na perda dos 55,21 mirando os 51,2 ou 49,8. O IFR sobrecomprado alerta realizações se perder 55,21.</t>
  </si>
  <si>
    <t>TECK11 está em tendência de alta pelas médias de 21 e 200 dias e vai mantendo sinal de força altista. Acima dos 126,93 pode buscar projeções nos 138,02 ou 155,98. Teria sinal de realização na perda dos 124,49 mirando os 108,97 ou 103,42. O padrão de volume favorece a alta. O IFR sobrecomprado alerta realizações se perder 124,49.</t>
  </si>
  <si>
    <t>NDIV11 está em clara tendência de baixa pelas médias de 21 e 200 dias e segue em movimento de baixa. Abaixo dos 116,92 pode buscar suportes 113,35 ou 109,78. Teria sinal de repique altista fechando acima dos 118,76 mirando resistências em 128,47 ou 135,6. O IFR sobrevendido alerta para recuperações se superar 118,76</t>
  </si>
  <si>
    <t>HIGH11 está em tendência de baixa pelas médias de 21 e 200 dias, mas começa a dar sinais de repiques de alta. Acima dos 74,6 teria sinal de repique altista mirando resistências nos 83,76 ou 90,19. Já uma perda dos 73,34 traria de volta o sinal de baixa projetando de 70,12 a 66,9. O IFR sobrevendido alerta para recuperações se superar 74,6</t>
  </si>
  <si>
    <t>IBOB11 está em clara tendência de baixa pelas médias de 21 e 200 dias e segue em movimento de baixa. Abaixo dos 137 pode buscar suportes 133,45 ou 129,91. Teria sinal de repique altista fechando acima dos 138,83 mirando resistências em 148,47 ou 155,55. O IFR sobrevendido alerta para recuperações se superar 138,83</t>
  </si>
  <si>
    <t>Pibb Ind Brasil 50</t>
  </si>
  <si>
    <t>PIBB11</t>
  </si>
  <si>
    <t>PIBB11 está em clara tendência de baixa pelas médias de 21 e 200 dias e segue em movimento de baixa. Abaixo dos 296,62 pode buscar suportes 288,2 ou 279,79. Teria sinal de repique altista fechando acima dos 299,62 mirando resistências em 323,84 ou 340,66. O IFR sobrevendido alerta para recuperações se superar 299,62</t>
  </si>
  <si>
    <t>SPXU11 está em tendência de alta pelas médias de 21 e 200 dias e vai mantendo sinal de força altista. Acima dos 17,4 pode buscar projeções nos 18,3 ou 19,76. Teria sinal de realização na perda dos 17,19 mirando os 15,94 ou 15,48. O IFR sobrecomprado alerta realizações se perder 17,19.</t>
  </si>
  <si>
    <t>BOVX11 está em clara tendência de baixa pelas médias de 21 e 200 dias e segue em movimento de baixa. Abaixo dos 17,07 pode buscar suportes 16,61 ou 16,15. Teria sinal de repique altista fechando acima dos 17,28 mirando resistências em 18,55 ou 19,46. O IFR sobrevendido alerta para recuperações se superar 17,28</t>
  </si>
  <si>
    <t>NASD11 está em tendência de alta pelas médias de 21 e 200 dias e vai mantendo sinal de força altista. Acima dos 21,82 pode buscar projeções nos 23,31 ou 25,73. Teria sinal de realização na perda dos 21,44 mirando os 19,4 ou 18,65. O padrão de volume favorece a alta. O IFR sobrecomprado alerta realizações se perder 21,44.</t>
  </si>
  <si>
    <t>GOLD11 está em tendência de baixa pela média de 200 dias, a parece ter completado movimento de repique de alta de curto prazo e pode estar retomando o movimento baixista. Abaixo dos 23,41 pode seguir em queda na direção dos suportes 21,01 ou 20,13. Teria sinal de repique altista fechando acima dos 23,85 mirando resistências em 25,6 ou 28,44. O IFR sobrecomprado alerta realizações se perder 23,41.</t>
  </si>
  <si>
    <t>GOLX11 está em tendência de baixa pela média de 200 dias, a parece ter completado movimento de repique de alta de curto prazo e pode estar retomando o movimento baixista. Abaixo dos 51,46 pode seguir em queda na direção dos suportes 46,51 ou 44,6. Teria sinal de repique altista fechando acima dos 52,66 mirando resistências em 56,46 ou 62,61.</t>
  </si>
  <si>
    <t>Trend SP Brl</t>
  </si>
  <si>
    <t>SPXH11</t>
  </si>
  <si>
    <t>SPXH11 apesar de estar em tendência de baixa no longo prazo pela média de 200 dias, no curto prazo está com sinal de recuperação favorecendo repiques de alta. Acima dos 59,58 pode seguir repique altista na direção resistências nos 74,94 ou 87,18. Caso perca os 59,35 teria sinal de baixa projetando de 55,12 a 48,99. O IFR sobrecomprado alerta realizações se perder 59,35.</t>
  </si>
  <si>
    <t>UTEC11 está em tendência de alta pelas médias de 21 e 200 dias e vai mantendo sinal de força altista. Acima dos 30,34 pode buscar projeções nos 32,97 ou 37,23. Teria sinal de realização na perda dos 29,79 mirando os 26,08 ou 24,76. O IFR sobrecomprado alerta realizações se perder 29,79.</t>
  </si>
  <si>
    <t>GDXB39 está em tendência de alta pelas médias de 21 e 200 dias, mas começa a dar sinal de possível realização. Abaixo dos 151,36 poderia realizar na direção dos suportes 119,8 ou 107,26. Caso supere os 155 retomaria sinal de alta com projeções nos 160,38 ou 185,45.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</si>
</sst>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293"/>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72</v>
      </c>
      <c r="X3" s="50">
        <f>X7-X10</f>
        <v>165</v>
      </c>
      <c r="Y3" s="51">
        <f>W3/(X3+W3)</f>
        <v>0.30379746835443039</v>
      </c>
      <c r="Z3" s="35" t="s">
        <v>11</v>
      </c>
    </row>
    <row r="4" spans="2:28" ht="15" customHeight="1" x14ac:dyDescent="0.25">
      <c r="B4" s="3"/>
      <c r="C4" s="26"/>
      <c r="D4" s="27"/>
      <c r="E4" s="27"/>
      <c r="F4" s="27"/>
      <c r="G4" s="27"/>
      <c r="H4" s="27"/>
      <c r="I4" s="27"/>
      <c r="J4" s="27"/>
      <c r="K4" s="27"/>
      <c r="L4" s="27"/>
      <c r="M4" s="27"/>
      <c r="N4" s="27"/>
      <c r="O4" s="28"/>
      <c r="P4" s="53"/>
      <c r="Q4" s="27"/>
      <c r="R4" s="29"/>
      <c r="S4" s="20"/>
      <c r="Y4" s="52">
        <f>U10</f>
        <v>0.86111111111111116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103</v>
      </c>
      <c r="X7" s="33">
        <f>COUNTIF($Q$17:$Q$352,"Baixa")</f>
        <v>170</v>
      </c>
      <c r="Y7" s="33"/>
      <c r="Z7" s="33">
        <f>W7+X7</f>
        <v>273</v>
      </c>
    </row>
    <row r="8" spans="2:28" ht="15" customHeight="1" x14ac:dyDescent="0.25">
      <c r="B8" s="3"/>
      <c r="C8" s="26"/>
      <c r="D8" s="27"/>
      <c r="E8" s="27"/>
      <c r="F8" s="27"/>
      <c r="G8" s="27"/>
      <c r="H8" s="27"/>
      <c r="I8" s="27"/>
      <c r="J8" s="27"/>
      <c r="K8" s="27"/>
      <c r="L8" s="27"/>
      <c r="M8" s="27"/>
      <c r="N8" s="27"/>
      <c r="O8" s="28"/>
      <c r="P8" s="53"/>
      <c r="Q8" s="27"/>
      <c r="R8" s="29"/>
      <c r="S8" s="20"/>
      <c r="W8" s="34">
        <f>W7/Z7</f>
        <v>0.37728937728937728</v>
      </c>
      <c r="X8" s="34">
        <f>X7/Z7</f>
        <v>0.62271062271062272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36</v>
      </c>
      <c r="V9" s="49" t="s">
        <v>14</v>
      </c>
      <c r="W9" s="45">
        <f>SUMIF(D17:D352,"=*34*",E17:E352)/U9</f>
        <v>6.916666666666667</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0.86111111111111116</v>
      </c>
      <c r="V10" s="44" t="s">
        <v>9</v>
      </c>
      <c r="W10" s="47">
        <f>COUNTIFS(D17:D352,"=*34*",Q17:Q352,"Alta")</f>
        <v>31</v>
      </c>
      <c r="X10" s="48">
        <f>U9-W10</f>
        <v>5</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46248</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16,22 pode seguir em queda na direção dos suportes 14,49 ou 13,4. Teria sinal de repique altista fechando acima dos 16,74 mirando resistências em 18,01 ou 20,18.</v>
      </c>
    </row>
    <row r="17" spans="2:260" s="12" customFormat="1" ht="65.099999999999994" customHeight="1" x14ac:dyDescent="0.25">
      <c r="B17" s="3"/>
      <c r="C17" s="9" t="s">
        <v>24</v>
      </c>
      <c r="D17" s="16" t="s">
        <v>25</v>
      </c>
      <c r="E17" s="16">
        <v>2</v>
      </c>
      <c r="F17" s="15">
        <v>10.8</v>
      </c>
      <c r="G17" s="15">
        <v>8.7200000000000006</v>
      </c>
      <c r="H17" s="15">
        <v>6.65</v>
      </c>
      <c r="I17" s="14"/>
      <c r="J17" s="15">
        <v>11.14</v>
      </c>
      <c r="K17" s="15">
        <v>15.28</v>
      </c>
      <c r="L17" s="15">
        <v>21.98</v>
      </c>
      <c r="M17" s="54"/>
      <c r="N17" s="15">
        <v>24.314859587000001</v>
      </c>
      <c r="O17" s="15">
        <v>25.465097174</v>
      </c>
      <c r="P17" s="15" t="s">
        <v>26</v>
      </c>
      <c r="Q17" s="16" t="s">
        <v>26</v>
      </c>
      <c r="R17" s="37" t="s">
        <v>533</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2</v>
      </c>
      <c r="F18" s="14">
        <v>22.57</v>
      </c>
      <c r="G18" s="14">
        <v>21.28</v>
      </c>
      <c r="H18" s="14">
        <v>20</v>
      </c>
      <c r="I18" s="14"/>
      <c r="J18" s="14">
        <v>22.98</v>
      </c>
      <c r="K18" s="14">
        <v>25.54</v>
      </c>
      <c r="L18" s="14">
        <v>29.69</v>
      </c>
      <c r="M18" s="54"/>
      <c r="N18" s="14">
        <v>28.392509321999999</v>
      </c>
      <c r="O18" s="31">
        <v>10.228795868999999</v>
      </c>
      <c r="P18" s="31" t="s">
        <v>26</v>
      </c>
      <c r="Q18" s="17" t="s">
        <v>26</v>
      </c>
      <c r="R18" s="38" t="s">
        <v>534</v>
      </c>
      <c r="S18" s="10"/>
      <c r="T18" s="11"/>
      <c r="U18" s="11"/>
      <c r="V18" s="11"/>
      <c r="W18" s="36">
        <f>SUM(E17:E352)/X18</f>
        <v>3.8086642599277978</v>
      </c>
      <c r="X18" s="11">
        <f>COUNT(E17:E352)</f>
        <v>277</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480</v>
      </c>
      <c r="D19" s="16" t="s">
        <v>30</v>
      </c>
      <c r="E19" s="16">
        <v>5</v>
      </c>
      <c r="F19" s="15">
        <v>307.64</v>
      </c>
      <c r="G19" s="15">
        <v>237.1</v>
      </c>
      <c r="H19" s="15">
        <v>166.56</v>
      </c>
      <c r="I19" s="14"/>
      <c r="J19" s="15">
        <v>322.5</v>
      </c>
      <c r="K19" s="15">
        <v>463.57</v>
      </c>
      <c r="L19" s="15">
        <v>691.85</v>
      </c>
      <c r="M19" s="54"/>
      <c r="N19" s="15">
        <v>49.607782597000003</v>
      </c>
      <c r="O19" s="15">
        <v>33.254617358000004</v>
      </c>
      <c r="P19" s="15" t="s">
        <v>29</v>
      </c>
      <c r="Q19" s="16" t="s">
        <v>26</v>
      </c>
      <c r="R19" s="37" t="s">
        <v>535</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4</v>
      </c>
      <c r="F20" s="14">
        <v>22.54</v>
      </c>
      <c r="G20" s="14">
        <v>19.739999999999998</v>
      </c>
      <c r="H20" s="14">
        <v>16.940000000000001</v>
      </c>
      <c r="I20" s="14"/>
      <c r="J20" s="14">
        <v>26.05</v>
      </c>
      <c r="K20" s="14">
        <v>31.64</v>
      </c>
      <c r="L20" s="14">
        <v>40.700000000000003</v>
      </c>
      <c r="M20" s="54"/>
      <c r="N20" s="14">
        <v>54.063553464999998</v>
      </c>
      <c r="O20" s="31">
        <v>6.3648833121999999</v>
      </c>
      <c r="P20" s="31" t="s">
        <v>26</v>
      </c>
      <c r="Q20" s="17" t="s">
        <v>29</v>
      </c>
      <c r="R20" s="38" t="s">
        <v>536</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537</v>
      </c>
      <c r="D21" s="16" t="s">
        <v>538</v>
      </c>
      <c r="E21" s="16">
        <v>6</v>
      </c>
      <c r="F21" s="15">
        <v>4.8499999999999996</v>
      </c>
      <c r="G21" s="15">
        <v>4.08</v>
      </c>
      <c r="H21" s="15">
        <v>3.31</v>
      </c>
      <c r="I21" s="14"/>
      <c r="J21" s="15">
        <v>6.9</v>
      </c>
      <c r="K21" s="15">
        <v>8.43</v>
      </c>
      <c r="L21" s="15">
        <v>10.91</v>
      </c>
      <c r="M21" s="54"/>
      <c r="N21" s="15">
        <v>74.442905905999993</v>
      </c>
      <c r="O21" s="15">
        <v>1.4730414783000001</v>
      </c>
      <c r="P21" s="15" t="s">
        <v>26</v>
      </c>
      <c r="Q21" s="16" t="s">
        <v>29</v>
      </c>
      <c r="R21" s="37" t="s">
        <v>539</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26.04</v>
      </c>
      <c r="G22" s="14">
        <v>23.81</v>
      </c>
      <c r="H22" s="14">
        <v>21.59</v>
      </c>
      <c r="I22" s="14"/>
      <c r="J22" s="14">
        <v>26.7</v>
      </c>
      <c r="K22" s="14">
        <v>31.14</v>
      </c>
      <c r="L22" s="14">
        <v>38.32</v>
      </c>
      <c r="M22" s="54"/>
      <c r="N22" s="14">
        <v>35.566652517000001</v>
      </c>
      <c r="O22" s="31">
        <v>98.548922825999995</v>
      </c>
      <c r="P22" s="31" t="s">
        <v>26</v>
      </c>
      <c r="Q22" s="17" t="s">
        <v>26</v>
      </c>
      <c r="R22" s="38" t="s">
        <v>540</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12.71</v>
      </c>
      <c r="G23" s="15">
        <v>11.71</v>
      </c>
      <c r="H23" s="15">
        <v>10.71</v>
      </c>
      <c r="I23" s="14"/>
      <c r="J23" s="15">
        <v>14.03</v>
      </c>
      <c r="K23" s="15">
        <v>16.02</v>
      </c>
      <c r="L23" s="15">
        <v>19.25</v>
      </c>
      <c r="M23" s="54"/>
      <c r="N23" s="15">
        <v>60.459720742000002</v>
      </c>
      <c r="O23" s="15">
        <v>18.732119609000002</v>
      </c>
      <c r="P23" s="15" t="s">
        <v>29</v>
      </c>
      <c r="Q23" s="16" t="s">
        <v>29</v>
      </c>
      <c r="R23" s="37" t="s">
        <v>541</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8</v>
      </c>
      <c r="F24" s="14">
        <v>148.5</v>
      </c>
      <c r="G24" s="14">
        <v>136.44</v>
      </c>
      <c r="H24" s="14">
        <v>124.38</v>
      </c>
      <c r="I24" s="14"/>
      <c r="J24" s="14">
        <v>170.57</v>
      </c>
      <c r="K24" s="14">
        <v>194.68</v>
      </c>
      <c r="L24" s="14">
        <v>233.71</v>
      </c>
      <c r="M24" s="54"/>
      <c r="N24" s="14">
        <v>50.582861440000002</v>
      </c>
      <c r="O24" s="31">
        <v>46.943153374000005</v>
      </c>
      <c r="P24" s="31" t="s">
        <v>29</v>
      </c>
      <c r="Q24" s="17" t="s">
        <v>29</v>
      </c>
      <c r="R24" s="38" t="s">
        <v>542</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3</v>
      </c>
      <c r="F25" s="15">
        <v>30.86</v>
      </c>
      <c r="G25" s="15">
        <v>28.99</v>
      </c>
      <c r="H25" s="15">
        <v>27.12</v>
      </c>
      <c r="I25" s="14"/>
      <c r="J25" s="15">
        <v>31.73</v>
      </c>
      <c r="K25" s="15">
        <v>35.46</v>
      </c>
      <c r="L25" s="15">
        <v>41.5</v>
      </c>
      <c r="M25" s="54"/>
      <c r="N25" s="15">
        <v>42.837678218999997</v>
      </c>
      <c r="O25" s="15">
        <v>26.515681521999998</v>
      </c>
      <c r="P25" s="15" t="s">
        <v>26</v>
      </c>
      <c r="Q25" s="16" t="s">
        <v>26</v>
      </c>
      <c r="R25" s="37" t="s">
        <v>543</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7</v>
      </c>
      <c r="F26" s="14">
        <v>68.78</v>
      </c>
      <c r="G26" s="14">
        <v>64.19</v>
      </c>
      <c r="H26" s="14">
        <v>59.6</v>
      </c>
      <c r="I26" s="14"/>
      <c r="J26" s="14">
        <v>72.849999999999994</v>
      </c>
      <c r="K26" s="14">
        <v>82.02</v>
      </c>
      <c r="L26" s="14">
        <v>96.86</v>
      </c>
      <c r="M26" s="54"/>
      <c r="N26" s="14">
        <v>59.033558405999997</v>
      </c>
      <c r="O26" s="31">
        <v>61.766177020000001</v>
      </c>
      <c r="P26" s="31" t="s">
        <v>29</v>
      </c>
      <c r="Q26" s="17" t="s">
        <v>29</v>
      </c>
      <c r="R26" s="38" t="s">
        <v>544</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5</v>
      </c>
      <c r="F27" s="15">
        <v>14.79</v>
      </c>
      <c r="G27" s="15">
        <v>13.95</v>
      </c>
      <c r="H27" s="15">
        <v>13.11</v>
      </c>
      <c r="I27" s="14"/>
      <c r="J27" s="15">
        <v>15.06</v>
      </c>
      <c r="K27" s="15">
        <v>16.73</v>
      </c>
      <c r="L27" s="15">
        <v>19.440000000000001</v>
      </c>
      <c r="M27" s="54"/>
      <c r="N27" s="15">
        <v>25.694095501</v>
      </c>
      <c r="O27" s="15">
        <v>450.27944600000001</v>
      </c>
      <c r="P27" s="15" t="s">
        <v>29</v>
      </c>
      <c r="Q27" s="16" t="s">
        <v>26</v>
      </c>
      <c r="R27" s="37" t="s">
        <v>545</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0</v>
      </c>
      <c r="F28" s="14">
        <v>3.56</v>
      </c>
      <c r="G28" s="14">
        <v>2.16</v>
      </c>
      <c r="H28" s="14">
        <v>0.76</v>
      </c>
      <c r="I28" s="14"/>
      <c r="J28" s="14">
        <v>3.88</v>
      </c>
      <c r="K28" s="14">
        <v>6.67</v>
      </c>
      <c r="L28" s="14">
        <v>11.19</v>
      </c>
      <c r="M28" s="54"/>
      <c r="N28" s="14">
        <v>30.912646845000001</v>
      </c>
      <c r="O28" s="31">
        <v>5.8153484783000007</v>
      </c>
      <c r="P28" s="31" t="s">
        <v>26</v>
      </c>
      <c r="Q28" s="17" t="s">
        <v>26</v>
      </c>
      <c r="R28" s="38" t="s">
        <v>546</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2</v>
      </c>
      <c r="F29" s="15">
        <v>2</v>
      </c>
      <c r="G29" s="15">
        <v>1.1299999999999999</v>
      </c>
      <c r="H29" s="15">
        <v>0.27</v>
      </c>
      <c r="I29" s="14"/>
      <c r="J29" s="15">
        <v>2.0699999999999998</v>
      </c>
      <c r="K29" s="15">
        <v>3.79</v>
      </c>
      <c r="L29" s="15">
        <v>6.58</v>
      </c>
      <c r="M29" s="54"/>
      <c r="N29" s="15">
        <v>37.462629333999999</v>
      </c>
      <c r="O29" s="15">
        <v>32.851199652000005</v>
      </c>
      <c r="P29" s="15" t="s">
        <v>26</v>
      </c>
      <c r="Q29" s="16" t="s">
        <v>26</v>
      </c>
      <c r="R29" s="37" t="s">
        <v>547</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5</v>
      </c>
      <c r="F30" s="14">
        <v>78.33</v>
      </c>
      <c r="G30" s="14">
        <v>70.92</v>
      </c>
      <c r="H30" s="14">
        <v>63.51</v>
      </c>
      <c r="I30" s="14"/>
      <c r="J30" s="14">
        <v>79.400000000000006</v>
      </c>
      <c r="K30" s="14">
        <v>94.21</v>
      </c>
      <c r="L30" s="14">
        <v>118.17</v>
      </c>
      <c r="M30" s="54"/>
      <c r="N30" s="14">
        <v>45.890186890999999</v>
      </c>
      <c r="O30" s="31">
        <v>30.227591297</v>
      </c>
      <c r="P30" s="31" t="s">
        <v>29</v>
      </c>
      <c r="Q30" s="17" t="s">
        <v>26</v>
      </c>
      <c r="R30" s="38" t="s">
        <v>548</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516</v>
      </c>
      <c r="D31" s="16" t="s">
        <v>517</v>
      </c>
      <c r="E31" s="16">
        <v>7</v>
      </c>
      <c r="F31" s="15">
        <v>271</v>
      </c>
      <c r="G31" s="15">
        <v>211.04</v>
      </c>
      <c r="H31" s="15">
        <v>151.08000000000001</v>
      </c>
      <c r="I31" s="14"/>
      <c r="J31" s="15">
        <v>382.67</v>
      </c>
      <c r="K31" s="15">
        <v>502.58</v>
      </c>
      <c r="L31" s="15">
        <v>696.63</v>
      </c>
      <c r="M31" s="54"/>
      <c r="N31" s="15">
        <v>49.433341708</v>
      </c>
      <c r="O31" s="15">
        <v>2.6152779273999998</v>
      </c>
      <c r="P31" s="15" t="s">
        <v>29</v>
      </c>
      <c r="Q31" s="16" t="s">
        <v>29</v>
      </c>
      <c r="R31" s="37" t="s">
        <v>549</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51</v>
      </c>
      <c r="D32" s="17" t="s">
        <v>52</v>
      </c>
      <c r="E32" s="17">
        <v>3</v>
      </c>
      <c r="F32" s="14">
        <v>2.8</v>
      </c>
      <c r="G32" s="14">
        <v>1.82</v>
      </c>
      <c r="H32" s="14">
        <v>0.84</v>
      </c>
      <c r="I32" s="14"/>
      <c r="J32" s="14">
        <v>3.06</v>
      </c>
      <c r="K32" s="14">
        <v>5.01</v>
      </c>
      <c r="L32" s="14">
        <v>8.17</v>
      </c>
      <c r="M32" s="54"/>
      <c r="N32" s="14">
        <v>38.636478203000003</v>
      </c>
      <c r="O32" s="31">
        <v>3.0717141304000002</v>
      </c>
      <c r="P32" s="31" t="s">
        <v>26</v>
      </c>
      <c r="Q32" s="17" t="s">
        <v>26</v>
      </c>
      <c r="R32" s="38" t="s">
        <v>550</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53</v>
      </c>
      <c r="D33" s="16" t="s">
        <v>54</v>
      </c>
      <c r="E33" s="16">
        <v>9</v>
      </c>
      <c r="F33" s="15">
        <v>171.12</v>
      </c>
      <c r="G33" s="15">
        <v>150.56</v>
      </c>
      <c r="H33" s="15">
        <v>130</v>
      </c>
      <c r="I33" s="14"/>
      <c r="J33" s="15">
        <v>190.3</v>
      </c>
      <c r="K33" s="15">
        <v>231.41</v>
      </c>
      <c r="L33" s="15">
        <v>297.94</v>
      </c>
      <c r="M33" s="54"/>
      <c r="N33" s="15">
        <v>71.721385785999999</v>
      </c>
      <c r="O33" s="15">
        <v>4.1444797200000005</v>
      </c>
      <c r="P33" s="15" t="s">
        <v>29</v>
      </c>
      <c r="Q33" s="16" t="s">
        <v>29</v>
      </c>
      <c r="R33" s="37" t="s">
        <v>551</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55</v>
      </c>
      <c r="D34" s="17" t="s">
        <v>56</v>
      </c>
      <c r="E34" s="17">
        <v>0</v>
      </c>
      <c r="F34" s="14">
        <v>7.95</v>
      </c>
      <c r="G34" s="14">
        <v>7.14</v>
      </c>
      <c r="H34" s="14">
        <v>6.33</v>
      </c>
      <c r="I34" s="14"/>
      <c r="J34" s="14">
        <v>8.2100000000000009</v>
      </c>
      <c r="K34" s="14">
        <v>9.82</v>
      </c>
      <c r="L34" s="14">
        <v>12.43</v>
      </c>
      <c r="M34" s="54"/>
      <c r="N34" s="14">
        <v>35.242885055000002</v>
      </c>
      <c r="O34" s="31">
        <v>69.649175564999993</v>
      </c>
      <c r="P34" s="31" t="s">
        <v>26</v>
      </c>
      <c r="Q34" s="17" t="s">
        <v>26</v>
      </c>
      <c r="R34" s="38" t="s">
        <v>552</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57</v>
      </c>
      <c r="D35" s="16" t="s">
        <v>58</v>
      </c>
      <c r="E35" s="16">
        <v>7</v>
      </c>
      <c r="F35" s="15">
        <v>127.33</v>
      </c>
      <c r="G35" s="15">
        <v>96.91</v>
      </c>
      <c r="H35" s="15">
        <v>66.489999999999995</v>
      </c>
      <c r="I35" s="14"/>
      <c r="J35" s="15">
        <v>180.99</v>
      </c>
      <c r="K35" s="15">
        <v>241.82</v>
      </c>
      <c r="L35" s="15">
        <v>340.27</v>
      </c>
      <c r="M35" s="54"/>
      <c r="N35" s="15">
        <v>72.591922820999997</v>
      </c>
      <c r="O35" s="15">
        <v>96.076024806000007</v>
      </c>
      <c r="P35" s="15" t="s">
        <v>29</v>
      </c>
      <c r="Q35" s="16" t="s">
        <v>29</v>
      </c>
      <c r="R35" s="37" t="s">
        <v>553</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59</v>
      </c>
      <c r="D36" s="17" t="s">
        <v>60</v>
      </c>
      <c r="E36" s="17">
        <v>0</v>
      </c>
      <c r="F36" s="14">
        <v>10.23</v>
      </c>
      <c r="G36" s="14">
        <v>8.85</v>
      </c>
      <c r="H36" s="14">
        <v>7.48</v>
      </c>
      <c r="I36" s="14"/>
      <c r="J36" s="14">
        <v>10.48</v>
      </c>
      <c r="K36" s="14">
        <v>13.22</v>
      </c>
      <c r="L36" s="14">
        <v>17.66</v>
      </c>
      <c r="M36" s="54"/>
      <c r="N36" s="14">
        <v>24.598380186</v>
      </c>
      <c r="O36" s="31">
        <v>38.179777956999999</v>
      </c>
      <c r="P36" s="31" t="s">
        <v>26</v>
      </c>
      <c r="Q36" s="17" t="s">
        <v>26</v>
      </c>
      <c r="R36" s="38" t="s">
        <v>554</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62</v>
      </c>
      <c r="E37" s="16">
        <v>0</v>
      </c>
      <c r="F37" s="15">
        <v>49.57</v>
      </c>
      <c r="G37" s="15">
        <v>43.83</v>
      </c>
      <c r="H37" s="15">
        <v>38.090000000000003</v>
      </c>
      <c r="I37" s="14"/>
      <c r="J37" s="15">
        <v>50.91</v>
      </c>
      <c r="K37" s="15">
        <v>62.38</v>
      </c>
      <c r="L37" s="15">
        <v>80.95</v>
      </c>
      <c r="M37" s="54"/>
      <c r="N37" s="15">
        <v>34.388121169999998</v>
      </c>
      <c r="O37" s="15">
        <v>639.62713609000002</v>
      </c>
      <c r="P37" s="15" t="s">
        <v>26</v>
      </c>
      <c r="Q37" s="16" t="s">
        <v>26</v>
      </c>
      <c r="R37" s="37" t="s">
        <v>555</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63</v>
      </c>
      <c r="E38" s="17">
        <v>0</v>
      </c>
      <c r="F38" s="14">
        <v>49.08</v>
      </c>
      <c r="G38" s="14">
        <v>43.75</v>
      </c>
      <c r="H38" s="14">
        <v>38.42</v>
      </c>
      <c r="I38" s="14"/>
      <c r="J38" s="14">
        <v>50.57</v>
      </c>
      <c r="K38" s="14">
        <v>61.22</v>
      </c>
      <c r="L38" s="14">
        <v>78.459999999999994</v>
      </c>
      <c r="M38" s="54"/>
      <c r="N38" s="14">
        <v>38.308495379999997</v>
      </c>
      <c r="O38" s="31">
        <v>98.141025739</v>
      </c>
      <c r="P38" s="31" t="s">
        <v>26</v>
      </c>
      <c r="Q38" s="17" t="s">
        <v>26</v>
      </c>
      <c r="R38" s="38" t="s">
        <v>556</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65</v>
      </c>
      <c r="E39" s="16">
        <v>5</v>
      </c>
      <c r="F39" s="15">
        <v>3.32</v>
      </c>
      <c r="G39" s="15">
        <v>1.94</v>
      </c>
      <c r="H39" s="15">
        <v>0.56000000000000005</v>
      </c>
      <c r="I39" s="14"/>
      <c r="J39" s="15">
        <v>5.69</v>
      </c>
      <c r="K39" s="15">
        <v>8.44</v>
      </c>
      <c r="L39" s="15">
        <v>12.9</v>
      </c>
      <c r="M39" s="54"/>
      <c r="N39" s="15">
        <v>56.626613261999999</v>
      </c>
      <c r="O39" s="15">
        <v>3.8202730869999999</v>
      </c>
      <c r="P39" s="15" t="s">
        <v>26</v>
      </c>
      <c r="Q39" s="16" t="s">
        <v>29</v>
      </c>
      <c r="R39" s="37" t="s">
        <v>557</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66</v>
      </c>
      <c r="E40" s="17">
        <v>2</v>
      </c>
      <c r="F40" s="14">
        <v>1.28</v>
      </c>
      <c r="G40" s="14">
        <v>0.64</v>
      </c>
      <c r="H40" s="14">
        <v>0.01</v>
      </c>
      <c r="I40" s="14"/>
      <c r="J40" s="14">
        <v>1.55</v>
      </c>
      <c r="K40" s="14">
        <v>2.81</v>
      </c>
      <c r="L40" s="14">
        <v>4.8600000000000003</v>
      </c>
      <c r="M40" s="54"/>
      <c r="N40" s="14">
        <v>41.478496143999998</v>
      </c>
      <c r="O40" s="31">
        <v>6.8343658261</v>
      </c>
      <c r="P40" s="31" t="s">
        <v>26</v>
      </c>
      <c r="Q40" s="17" t="s">
        <v>26</v>
      </c>
      <c r="R40" s="38" t="s">
        <v>558</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559</v>
      </c>
      <c r="D41" s="16" t="s">
        <v>560</v>
      </c>
      <c r="E41" s="16">
        <v>2</v>
      </c>
      <c r="F41" s="15">
        <v>1.25</v>
      </c>
      <c r="G41" s="15">
        <v>0.18</v>
      </c>
      <c r="H41" s="15">
        <v>-0.88</v>
      </c>
      <c r="I41" s="14"/>
      <c r="J41" s="15">
        <v>1.36</v>
      </c>
      <c r="K41" s="15">
        <v>3.49</v>
      </c>
      <c r="L41" s="15">
        <v>6.94</v>
      </c>
      <c r="M41" s="54"/>
      <c r="N41" s="15">
        <v>42.665878442</v>
      </c>
      <c r="O41" s="15">
        <v>1.5328305217</v>
      </c>
      <c r="P41" s="15" t="s">
        <v>26</v>
      </c>
      <c r="Q41" s="16" t="s">
        <v>26</v>
      </c>
      <c r="R41" s="37" t="s">
        <v>561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67</v>
      </c>
      <c r="D42" s="17" t="s">
        <v>68</v>
      </c>
      <c r="E42" s="17">
        <v>3</v>
      </c>
      <c r="F42" s="14">
        <v>20.23</v>
      </c>
      <c r="G42" s="14">
        <v>9.9700000000000006</v>
      </c>
      <c r="H42" s="14">
        <v>-0.27</v>
      </c>
      <c r="I42" s="14"/>
      <c r="J42" s="14">
        <v>21.7</v>
      </c>
      <c r="K42" s="14">
        <v>42.2</v>
      </c>
      <c r="L42" s="14">
        <v>75.39</v>
      </c>
      <c r="M42" s="54"/>
      <c r="N42" s="14">
        <v>47.966626386999998</v>
      </c>
      <c r="O42" s="31">
        <v>2.5882912173999997</v>
      </c>
      <c r="P42" s="31" t="s">
        <v>26</v>
      </c>
      <c r="Q42" s="17" t="s">
        <v>26</v>
      </c>
      <c r="R42" s="38" t="s">
        <v>562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69</v>
      </c>
      <c r="D43" s="16" t="s">
        <v>70</v>
      </c>
      <c r="E43" s="16">
        <v>0</v>
      </c>
      <c r="F43" s="15">
        <v>14.85</v>
      </c>
      <c r="G43" s="15">
        <v>12.11</v>
      </c>
      <c r="H43" s="15">
        <v>9.3800000000000008</v>
      </c>
      <c r="I43" s="14"/>
      <c r="J43" s="15">
        <v>15.9</v>
      </c>
      <c r="K43" s="15">
        <v>21.36</v>
      </c>
      <c r="L43" s="15">
        <v>30.21</v>
      </c>
      <c r="M43" s="54"/>
      <c r="N43" s="15">
        <v>31.440276587</v>
      </c>
      <c r="O43" s="15">
        <v>37.618725216999998</v>
      </c>
      <c r="P43" s="15" t="s">
        <v>26</v>
      </c>
      <c r="Q43" s="16" t="s">
        <v>26</v>
      </c>
      <c r="R43" s="37" t="s">
        <v>563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71</v>
      </c>
      <c r="D44" s="17" t="s">
        <v>72</v>
      </c>
      <c r="E44" s="17">
        <v>3</v>
      </c>
      <c r="F44" s="14">
        <v>14.16</v>
      </c>
      <c r="G44" s="14">
        <v>12.29</v>
      </c>
      <c r="H44" s="14">
        <v>10.43</v>
      </c>
      <c r="I44" s="14"/>
      <c r="J44" s="14">
        <v>14.85</v>
      </c>
      <c r="K44" s="14">
        <v>18.57</v>
      </c>
      <c r="L44" s="14">
        <v>24.6</v>
      </c>
      <c r="M44" s="54"/>
      <c r="N44" s="14">
        <v>43.892789827000001</v>
      </c>
      <c r="O44" s="31">
        <v>542.35954795999999</v>
      </c>
      <c r="P44" s="31" t="s">
        <v>26</v>
      </c>
      <c r="Q44" s="17" t="s">
        <v>26</v>
      </c>
      <c r="R44" s="38" t="s">
        <v>564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73</v>
      </c>
      <c r="D45" s="16" t="s">
        <v>74</v>
      </c>
      <c r="E45" s="16">
        <v>3</v>
      </c>
      <c r="F45" s="15">
        <v>4.8499999999999996</v>
      </c>
      <c r="G45" s="15">
        <v>4.54</v>
      </c>
      <c r="H45" s="15">
        <v>4.2300000000000004</v>
      </c>
      <c r="I45" s="14"/>
      <c r="J45" s="15">
        <v>5</v>
      </c>
      <c r="K45" s="15">
        <v>5.61</v>
      </c>
      <c r="L45" s="15">
        <v>6.62</v>
      </c>
      <c r="M45" s="54"/>
      <c r="N45" s="15">
        <v>28.339253243000002</v>
      </c>
      <c r="O45" s="15">
        <v>4.6632104347999999</v>
      </c>
      <c r="P45" s="15" t="s">
        <v>29</v>
      </c>
      <c r="Q45" s="16" t="s">
        <v>26</v>
      </c>
      <c r="R45" s="37" t="s">
        <v>565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75</v>
      </c>
      <c r="D46" s="17" t="s">
        <v>76</v>
      </c>
      <c r="E46" s="17">
        <v>3</v>
      </c>
      <c r="F46" s="14">
        <v>13.03</v>
      </c>
      <c r="G46" s="14">
        <v>11.3</v>
      </c>
      <c r="H46" s="14">
        <v>9.57</v>
      </c>
      <c r="I46" s="14"/>
      <c r="J46" s="14">
        <v>13.56</v>
      </c>
      <c r="K46" s="14">
        <v>17.010000000000002</v>
      </c>
      <c r="L46" s="14">
        <v>22.61</v>
      </c>
      <c r="M46" s="54"/>
      <c r="N46" s="14">
        <v>33.829558507999998</v>
      </c>
      <c r="O46" s="31">
        <v>14.667983652</v>
      </c>
      <c r="P46" s="31" t="s">
        <v>26</v>
      </c>
      <c r="Q46" s="17" t="s">
        <v>26</v>
      </c>
      <c r="R46" s="38" t="s">
        <v>566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77</v>
      </c>
      <c r="D47" s="16" t="s">
        <v>78</v>
      </c>
      <c r="E47" s="16">
        <v>3</v>
      </c>
      <c r="F47" s="15">
        <v>36.979999999999997</v>
      </c>
      <c r="G47" s="15">
        <v>34.25</v>
      </c>
      <c r="H47" s="15">
        <v>31.52</v>
      </c>
      <c r="I47" s="14"/>
      <c r="J47" s="15">
        <v>37.68</v>
      </c>
      <c r="K47" s="15">
        <v>43.13</v>
      </c>
      <c r="L47" s="15">
        <v>51.95</v>
      </c>
      <c r="M47" s="54"/>
      <c r="N47" s="15">
        <v>32.748428775000001</v>
      </c>
      <c r="O47" s="15">
        <v>244.01270282999999</v>
      </c>
      <c r="P47" s="15" t="s">
        <v>29</v>
      </c>
      <c r="Q47" s="16" t="s">
        <v>26</v>
      </c>
      <c r="R47" s="37" t="s">
        <v>567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79</v>
      </c>
      <c r="D48" s="17" t="s">
        <v>80</v>
      </c>
      <c r="E48" s="17">
        <v>1</v>
      </c>
      <c r="F48" s="14">
        <v>22.71</v>
      </c>
      <c r="G48" s="14">
        <v>20.82</v>
      </c>
      <c r="H48" s="14">
        <v>18.940000000000001</v>
      </c>
      <c r="I48" s="14"/>
      <c r="J48" s="14">
        <v>23.5</v>
      </c>
      <c r="K48" s="14">
        <v>27.26</v>
      </c>
      <c r="L48" s="14">
        <v>33.35</v>
      </c>
      <c r="M48" s="54"/>
      <c r="N48" s="14">
        <v>43.959672617000003</v>
      </c>
      <c r="O48" s="31">
        <v>6.5721439129999997</v>
      </c>
      <c r="P48" s="31" t="s">
        <v>26</v>
      </c>
      <c r="Q48" s="17" t="s">
        <v>26</v>
      </c>
      <c r="R48" s="38" t="s">
        <v>568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81</v>
      </c>
      <c r="D49" s="16" t="s">
        <v>82</v>
      </c>
      <c r="E49" s="16">
        <v>9</v>
      </c>
      <c r="F49" s="15">
        <v>131.18</v>
      </c>
      <c r="G49" s="15">
        <v>124.09</v>
      </c>
      <c r="H49" s="15">
        <v>117</v>
      </c>
      <c r="I49" s="14"/>
      <c r="J49" s="15">
        <v>137.08000000000001</v>
      </c>
      <c r="K49" s="15">
        <v>151.25</v>
      </c>
      <c r="L49" s="15">
        <v>174.18</v>
      </c>
      <c r="M49" s="54"/>
      <c r="N49" s="15">
        <v>56.028931632000003</v>
      </c>
      <c r="O49" s="15">
        <v>4.4038015912999997</v>
      </c>
      <c r="P49" s="15" t="s">
        <v>29</v>
      </c>
      <c r="Q49" s="16" t="s">
        <v>29</v>
      </c>
      <c r="R49" s="37" t="s">
        <v>569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83</v>
      </c>
      <c r="D50" s="17" t="s">
        <v>84</v>
      </c>
      <c r="E50" s="17">
        <v>4</v>
      </c>
      <c r="F50" s="14">
        <v>8.9499999999999993</v>
      </c>
      <c r="G50" s="14">
        <v>7.87</v>
      </c>
      <c r="H50" s="14">
        <v>6.8</v>
      </c>
      <c r="I50" s="14"/>
      <c r="J50" s="14">
        <v>11.75</v>
      </c>
      <c r="K50" s="14">
        <v>13.89</v>
      </c>
      <c r="L50" s="14">
        <v>17.36</v>
      </c>
      <c r="M50" s="54"/>
      <c r="N50" s="14">
        <v>50.993680562999998</v>
      </c>
      <c r="O50" s="31">
        <v>2.7648082174000002</v>
      </c>
      <c r="P50" s="31" t="s">
        <v>26</v>
      </c>
      <c r="Q50" s="17" t="s">
        <v>29</v>
      </c>
      <c r="R50" s="38" t="s">
        <v>570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85</v>
      </c>
      <c r="D51" s="16" t="s">
        <v>86</v>
      </c>
      <c r="E51" s="16">
        <v>2</v>
      </c>
      <c r="F51" s="15">
        <v>4.95</v>
      </c>
      <c r="G51" s="15">
        <v>4.1100000000000003</v>
      </c>
      <c r="H51" s="15">
        <v>3.28</v>
      </c>
      <c r="I51" s="14"/>
      <c r="J51" s="15">
        <v>5.1100000000000003</v>
      </c>
      <c r="K51" s="15">
        <v>6.77</v>
      </c>
      <c r="L51" s="15">
        <v>9.4700000000000006</v>
      </c>
      <c r="M51" s="54"/>
      <c r="N51" s="15">
        <v>28.267601672000001</v>
      </c>
      <c r="O51" s="15">
        <v>3.8322233043000002</v>
      </c>
      <c r="P51" s="15" t="s">
        <v>26</v>
      </c>
      <c r="Q51" s="16" t="s">
        <v>26</v>
      </c>
      <c r="R51" s="37" t="s">
        <v>571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87</v>
      </c>
      <c r="D52" s="17" t="s">
        <v>88</v>
      </c>
      <c r="E52" s="17">
        <v>2</v>
      </c>
      <c r="F52" s="14">
        <v>12.03</v>
      </c>
      <c r="G52" s="14">
        <v>9.3699999999999992</v>
      </c>
      <c r="H52" s="14">
        <v>6.71</v>
      </c>
      <c r="I52" s="14"/>
      <c r="J52" s="14">
        <v>12.43</v>
      </c>
      <c r="K52" s="14">
        <v>17.739999999999998</v>
      </c>
      <c r="L52" s="14">
        <v>26.35</v>
      </c>
      <c r="M52" s="54"/>
      <c r="N52" s="14">
        <v>18.43512746</v>
      </c>
      <c r="O52" s="31">
        <v>4.4548092608999994</v>
      </c>
      <c r="P52" s="31" t="s">
        <v>26</v>
      </c>
      <c r="Q52" s="17" t="s">
        <v>26</v>
      </c>
      <c r="R52" s="38" t="s">
        <v>572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90</v>
      </c>
      <c r="E53" s="16">
        <v>0</v>
      </c>
      <c r="F53" s="15">
        <v>14.55</v>
      </c>
      <c r="G53" s="15">
        <v>13.44</v>
      </c>
      <c r="H53" s="15">
        <v>12.34</v>
      </c>
      <c r="I53" s="14"/>
      <c r="J53" s="15">
        <v>14.89</v>
      </c>
      <c r="K53" s="15">
        <v>17.09</v>
      </c>
      <c r="L53" s="15">
        <v>20.66</v>
      </c>
      <c r="M53" s="54"/>
      <c r="N53" s="15">
        <v>19.778446540000001</v>
      </c>
      <c r="O53" s="15">
        <v>102.9375763</v>
      </c>
      <c r="P53" s="15" t="s">
        <v>26</v>
      </c>
      <c r="Q53" s="16" t="s">
        <v>26</v>
      </c>
      <c r="R53" s="37" t="s">
        <v>573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89</v>
      </c>
      <c r="D54" s="17" t="s">
        <v>91</v>
      </c>
      <c r="E54" s="17">
        <v>0</v>
      </c>
      <c r="F54" s="14">
        <v>16.559999999999999</v>
      </c>
      <c r="G54" s="14">
        <v>15.17</v>
      </c>
      <c r="H54" s="14">
        <v>13.78</v>
      </c>
      <c r="I54" s="14"/>
      <c r="J54" s="14">
        <v>17.03</v>
      </c>
      <c r="K54" s="14">
        <v>19.8</v>
      </c>
      <c r="L54" s="14">
        <v>24.3</v>
      </c>
      <c r="M54" s="54"/>
      <c r="N54" s="14">
        <v>18.315835162999999</v>
      </c>
      <c r="O54" s="31">
        <v>566.37594665000006</v>
      </c>
      <c r="P54" s="31" t="s">
        <v>26</v>
      </c>
      <c r="Q54" s="17" t="s">
        <v>26</v>
      </c>
      <c r="R54" s="38" t="s">
        <v>574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92</v>
      </c>
      <c r="D55" s="16" t="s">
        <v>93</v>
      </c>
      <c r="E55" s="16">
        <v>0</v>
      </c>
      <c r="F55" s="15">
        <v>20.2</v>
      </c>
      <c r="G55" s="15">
        <v>18.52</v>
      </c>
      <c r="H55" s="15">
        <v>16.84</v>
      </c>
      <c r="I55" s="14"/>
      <c r="J55" s="15">
        <v>20.99</v>
      </c>
      <c r="K55" s="15">
        <v>24.34</v>
      </c>
      <c r="L55" s="15">
        <v>29.77</v>
      </c>
      <c r="M55" s="54"/>
      <c r="N55" s="15">
        <v>30.825495166</v>
      </c>
      <c r="O55" s="15">
        <v>36.930255129999999</v>
      </c>
      <c r="P55" s="15" t="s">
        <v>26</v>
      </c>
      <c r="Q55" s="16" t="s">
        <v>26</v>
      </c>
      <c r="R55" s="37" t="s">
        <v>575</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94</v>
      </c>
      <c r="D56" s="17" t="s">
        <v>95</v>
      </c>
      <c r="E56" s="17">
        <v>3</v>
      </c>
      <c r="F56" s="14">
        <v>13.33</v>
      </c>
      <c r="G56" s="14">
        <v>12.06</v>
      </c>
      <c r="H56" s="14">
        <v>10.79</v>
      </c>
      <c r="I56" s="14"/>
      <c r="J56" s="14">
        <v>14.03</v>
      </c>
      <c r="K56" s="14">
        <v>16.559999999999999</v>
      </c>
      <c r="L56" s="14">
        <v>20.67</v>
      </c>
      <c r="M56" s="54"/>
      <c r="N56" s="14">
        <v>33.965033929999997</v>
      </c>
      <c r="O56" s="31">
        <v>58.779151783000003</v>
      </c>
      <c r="P56" s="31" t="s">
        <v>29</v>
      </c>
      <c r="Q56" s="17" t="s">
        <v>26</v>
      </c>
      <c r="R56" s="38" t="s">
        <v>576</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11</v>
      </c>
      <c r="D57" s="16" t="s">
        <v>96</v>
      </c>
      <c r="E57" s="16">
        <v>0</v>
      </c>
      <c r="F57" s="15">
        <v>18.18</v>
      </c>
      <c r="G57" s="15">
        <v>15.97</v>
      </c>
      <c r="H57" s="15">
        <v>13.77</v>
      </c>
      <c r="I57" s="14"/>
      <c r="J57" s="15">
        <v>19.170000000000002</v>
      </c>
      <c r="K57" s="15">
        <v>23.57</v>
      </c>
      <c r="L57" s="15">
        <v>30.7</v>
      </c>
      <c r="M57" s="54"/>
      <c r="N57" s="15">
        <v>18.045114994999999</v>
      </c>
      <c r="O57" s="15">
        <v>394.94805965</v>
      </c>
      <c r="P57" s="15" t="s">
        <v>26</v>
      </c>
      <c r="Q57" s="16" t="s">
        <v>26</v>
      </c>
      <c r="R57" s="37" t="s">
        <v>577</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97</v>
      </c>
      <c r="D58" s="17" t="s">
        <v>98</v>
      </c>
      <c r="E58" s="17">
        <v>0</v>
      </c>
      <c r="F58" s="14">
        <v>17.95</v>
      </c>
      <c r="G58" s="14">
        <v>16.940000000000001</v>
      </c>
      <c r="H58" s="14">
        <v>15.94</v>
      </c>
      <c r="I58" s="14"/>
      <c r="J58" s="14">
        <v>18.23</v>
      </c>
      <c r="K58" s="14">
        <v>20.23</v>
      </c>
      <c r="L58" s="14">
        <v>23.47</v>
      </c>
      <c r="M58" s="54"/>
      <c r="N58" s="14">
        <v>25.625943407000001</v>
      </c>
      <c r="O58" s="31">
        <v>1.8228033478000001</v>
      </c>
      <c r="P58" s="31" t="s">
        <v>26</v>
      </c>
      <c r="Q58" s="17" t="s">
        <v>26</v>
      </c>
      <c r="R58" s="38" t="s">
        <v>578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99</v>
      </c>
      <c r="D59" s="16" t="s">
        <v>100</v>
      </c>
      <c r="E59" s="16">
        <v>2</v>
      </c>
      <c r="F59" s="15">
        <v>5.18</v>
      </c>
      <c r="G59" s="15">
        <v>2.64</v>
      </c>
      <c r="H59" s="15">
        <v>0.11</v>
      </c>
      <c r="I59" s="14"/>
      <c r="J59" s="15">
        <v>5.44</v>
      </c>
      <c r="K59" s="15">
        <v>10.5</v>
      </c>
      <c r="L59" s="15">
        <v>18.7</v>
      </c>
      <c r="M59" s="54"/>
      <c r="N59" s="15">
        <v>31.606161747000002</v>
      </c>
      <c r="O59" s="15">
        <v>33.634982477999998</v>
      </c>
      <c r="P59" s="15" t="s">
        <v>26</v>
      </c>
      <c r="Q59" s="16" t="s">
        <v>26</v>
      </c>
      <c r="R59" s="37" t="s">
        <v>579</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101</v>
      </c>
      <c r="D60" s="17" t="s">
        <v>102</v>
      </c>
      <c r="E60" s="17">
        <v>3</v>
      </c>
      <c r="F60" s="14">
        <v>18.2</v>
      </c>
      <c r="G60" s="14">
        <v>16.68</v>
      </c>
      <c r="H60" s="14">
        <v>15.16</v>
      </c>
      <c r="I60" s="14"/>
      <c r="J60" s="14">
        <v>19.010000000000002</v>
      </c>
      <c r="K60" s="14">
        <v>22.04</v>
      </c>
      <c r="L60" s="14">
        <v>26.94</v>
      </c>
      <c r="M60" s="54"/>
      <c r="N60" s="14">
        <v>33.512690632999998</v>
      </c>
      <c r="O60" s="31">
        <v>170.62049413</v>
      </c>
      <c r="P60" s="31" t="s">
        <v>29</v>
      </c>
      <c r="Q60" s="17" t="s">
        <v>26</v>
      </c>
      <c r="R60" s="38" t="s">
        <v>580</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103</v>
      </c>
      <c r="D61" s="16" t="s">
        <v>104</v>
      </c>
      <c r="E61" s="16">
        <v>7</v>
      </c>
      <c r="F61" s="15">
        <v>30.51</v>
      </c>
      <c r="G61" s="15">
        <v>27.41</v>
      </c>
      <c r="H61" s="15">
        <v>24.32</v>
      </c>
      <c r="I61" s="14"/>
      <c r="J61" s="15">
        <v>35.72</v>
      </c>
      <c r="K61" s="15">
        <v>41.9</v>
      </c>
      <c r="L61" s="15">
        <v>51.91</v>
      </c>
      <c r="M61" s="54"/>
      <c r="N61" s="15">
        <v>63.369242980999999</v>
      </c>
      <c r="O61" s="15">
        <v>5.0399998561000006</v>
      </c>
      <c r="P61" s="15" t="s">
        <v>29</v>
      </c>
      <c r="Q61" s="16" t="s">
        <v>29</v>
      </c>
      <c r="R61" s="37" t="s">
        <v>581</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105</v>
      </c>
      <c r="D62" s="17" t="s">
        <v>106</v>
      </c>
      <c r="E62" s="17">
        <v>3</v>
      </c>
      <c r="F62" s="14">
        <v>49.34</v>
      </c>
      <c r="G62" s="14">
        <v>44.23</v>
      </c>
      <c r="H62" s="14">
        <v>39.119999999999997</v>
      </c>
      <c r="I62" s="14"/>
      <c r="J62" s="14">
        <v>50.61</v>
      </c>
      <c r="K62" s="14">
        <v>60.82</v>
      </c>
      <c r="L62" s="14">
        <v>77.349999999999994</v>
      </c>
      <c r="M62" s="54"/>
      <c r="N62" s="14">
        <v>28.697391787000001</v>
      </c>
      <c r="O62" s="31">
        <v>550.66622352000002</v>
      </c>
      <c r="P62" s="31" t="s">
        <v>26</v>
      </c>
      <c r="Q62" s="17" t="s">
        <v>26</v>
      </c>
      <c r="R62" s="38" t="s">
        <v>582</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107</v>
      </c>
      <c r="D63" s="16" t="s">
        <v>108</v>
      </c>
      <c r="E63" s="16">
        <v>3</v>
      </c>
      <c r="F63" s="15">
        <v>18.03</v>
      </c>
      <c r="G63" s="15">
        <v>16.41</v>
      </c>
      <c r="H63" s="15">
        <v>14.8</v>
      </c>
      <c r="I63" s="14"/>
      <c r="J63" s="15">
        <v>18.5</v>
      </c>
      <c r="K63" s="15">
        <v>21.72</v>
      </c>
      <c r="L63" s="15">
        <v>26.94</v>
      </c>
      <c r="M63" s="54"/>
      <c r="N63" s="15">
        <v>19.297382391999999</v>
      </c>
      <c r="O63" s="15">
        <v>140.01395196000001</v>
      </c>
      <c r="P63" s="15" t="s">
        <v>29</v>
      </c>
      <c r="Q63" s="16" t="s">
        <v>26</v>
      </c>
      <c r="R63" s="37" t="s">
        <v>583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109</v>
      </c>
      <c r="D64" s="17" t="s">
        <v>110</v>
      </c>
      <c r="E64" s="17">
        <v>5</v>
      </c>
      <c r="F64" s="14">
        <v>4.45</v>
      </c>
      <c r="G64" s="14">
        <v>3.45</v>
      </c>
      <c r="H64" s="14">
        <v>2.46</v>
      </c>
      <c r="I64" s="14"/>
      <c r="J64" s="14">
        <v>7.3</v>
      </c>
      <c r="K64" s="14">
        <v>9.2799999999999994</v>
      </c>
      <c r="L64" s="14">
        <v>12.48</v>
      </c>
      <c r="M64" s="54"/>
      <c r="N64" s="14">
        <v>49.846259076999999</v>
      </c>
      <c r="O64" s="31">
        <v>5.6012497826000001</v>
      </c>
      <c r="P64" s="31" t="s">
        <v>26</v>
      </c>
      <c r="Q64" s="17" t="s">
        <v>29</v>
      </c>
      <c r="R64" s="38" t="s">
        <v>584</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111</v>
      </c>
      <c r="D65" s="16" t="s">
        <v>112</v>
      </c>
      <c r="E65" s="16">
        <v>0</v>
      </c>
      <c r="F65" s="15">
        <v>0.64</v>
      </c>
      <c r="G65" s="15">
        <v>-7.0000000000000007E-2</v>
      </c>
      <c r="H65" s="15">
        <v>-0.79</v>
      </c>
      <c r="I65" s="14"/>
      <c r="J65" s="15">
        <v>0.69</v>
      </c>
      <c r="K65" s="15">
        <v>2.12</v>
      </c>
      <c r="L65" s="15">
        <v>4.4400000000000004</v>
      </c>
      <c r="M65" s="54"/>
      <c r="N65" s="15">
        <v>23.554977836999999</v>
      </c>
      <c r="O65" s="15">
        <v>5.7055320869999999</v>
      </c>
      <c r="P65" s="15" t="s">
        <v>26</v>
      </c>
      <c r="Q65" s="16" t="s">
        <v>26</v>
      </c>
      <c r="R65" s="37" t="s">
        <v>585</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113</v>
      </c>
      <c r="D66" s="17" t="s">
        <v>114</v>
      </c>
      <c r="E66" s="17">
        <v>9</v>
      </c>
      <c r="F66" s="14">
        <v>11.06</v>
      </c>
      <c r="G66" s="14">
        <v>10.84</v>
      </c>
      <c r="H66" s="14">
        <v>10.62</v>
      </c>
      <c r="I66" s="14"/>
      <c r="J66" s="14">
        <v>11.18</v>
      </c>
      <c r="K66" s="14">
        <v>11.61</v>
      </c>
      <c r="L66" s="14">
        <v>12.31</v>
      </c>
      <c r="M66" s="54"/>
      <c r="N66" s="14">
        <v>76.636399495999996</v>
      </c>
      <c r="O66" s="31">
        <v>28.674129521999998</v>
      </c>
      <c r="P66" s="31" t="s">
        <v>29</v>
      </c>
      <c r="Q66" s="17" t="s">
        <v>29</v>
      </c>
      <c r="R66" s="38" t="s">
        <v>586</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115</v>
      </c>
      <c r="D67" s="16" t="s">
        <v>116</v>
      </c>
      <c r="E67" s="16">
        <v>0</v>
      </c>
      <c r="F67" s="15">
        <v>8.1</v>
      </c>
      <c r="G67" s="15">
        <v>6.32</v>
      </c>
      <c r="H67" s="15">
        <v>4.55</v>
      </c>
      <c r="I67" s="14"/>
      <c r="J67" s="15">
        <v>8.5299999999999994</v>
      </c>
      <c r="K67" s="15">
        <v>12.07</v>
      </c>
      <c r="L67" s="15">
        <v>17.8</v>
      </c>
      <c r="M67" s="54"/>
      <c r="N67" s="15">
        <v>22.772988639000001</v>
      </c>
      <c r="O67" s="15">
        <v>69.713037348</v>
      </c>
      <c r="P67" s="15" t="s">
        <v>26</v>
      </c>
      <c r="Q67" s="16" t="s">
        <v>26</v>
      </c>
      <c r="R67" s="37" t="s">
        <v>587</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117</v>
      </c>
      <c r="D68" s="17" t="s">
        <v>518</v>
      </c>
      <c r="E68" s="17">
        <v>0</v>
      </c>
      <c r="F68" s="14">
        <v>14.63</v>
      </c>
      <c r="G68" s="14">
        <v>13.15</v>
      </c>
      <c r="H68" s="14">
        <v>11.67</v>
      </c>
      <c r="I68" s="14"/>
      <c r="J68" s="14">
        <v>15.32</v>
      </c>
      <c r="K68" s="14">
        <v>18.27</v>
      </c>
      <c r="L68" s="14">
        <v>23.04</v>
      </c>
      <c r="M68" s="54"/>
      <c r="N68" s="14">
        <v>20.726516191000002</v>
      </c>
      <c r="O68" s="31">
        <v>1.3659391304000001</v>
      </c>
      <c r="P68" s="31" t="s">
        <v>26</v>
      </c>
      <c r="Q68" s="17" t="s">
        <v>26</v>
      </c>
      <c r="R68" s="38" t="s">
        <v>588</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117</v>
      </c>
      <c r="D69" s="16" t="s">
        <v>118</v>
      </c>
      <c r="E69" s="16">
        <v>0</v>
      </c>
      <c r="F69" s="15">
        <v>10.210000000000001</v>
      </c>
      <c r="G69" s="15">
        <v>9.24</v>
      </c>
      <c r="H69" s="15">
        <v>8.27</v>
      </c>
      <c r="I69" s="14"/>
      <c r="J69" s="15">
        <v>10.34</v>
      </c>
      <c r="K69" s="15">
        <v>12.27</v>
      </c>
      <c r="L69" s="15">
        <v>15.39</v>
      </c>
      <c r="M69" s="54"/>
      <c r="N69" s="15">
        <v>22.147737101000001</v>
      </c>
      <c r="O69" s="15">
        <v>115.98321559999999</v>
      </c>
      <c r="P69" s="15" t="s">
        <v>26</v>
      </c>
      <c r="Q69" s="16" t="s">
        <v>26</v>
      </c>
      <c r="R69" s="37" t="s">
        <v>589</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119</v>
      </c>
      <c r="D70" s="17" t="s">
        <v>120</v>
      </c>
      <c r="E70" s="17">
        <v>9</v>
      </c>
      <c r="F70" s="14">
        <v>74.94</v>
      </c>
      <c r="G70" s="14">
        <v>69.97</v>
      </c>
      <c r="H70" s="14">
        <v>65</v>
      </c>
      <c r="I70" s="14"/>
      <c r="J70" s="14">
        <v>77.5</v>
      </c>
      <c r="K70" s="14">
        <v>87.43</v>
      </c>
      <c r="L70" s="14">
        <v>103.51</v>
      </c>
      <c r="M70" s="54"/>
      <c r="N70" s="14">
        <v>68.127985463000002</v>
      </c>
      <c r="O70" s="31">
        <v>2.3450829500000001</v>
      </c>
      <c r="P70" s="31" t="s">
        <v>29</v>
      </c>
      <c r="Q70" s="17" t="s">
        <v>29</v>
      </c>
      <c r="R70" s="38" t="s">
        <v>590</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121</v>
      </c>
      <c r="D71" s="16" t="s">
        <v>122</v>
      </c>
      <c r="E71" s="16">
        <v>6</v>
      </c>
      <c r="F71" s="15">
        <v>2.1</v>
      </c>
      <c r="G71" s="15">
        <v>1.66</v>
      </c>
      <c r="H71" s="15">
        <v>1.23</v>
      </c>
      <c r="I71" s="14"/>
      <c r="J71" s="15">
        <v>3.38</v>
      </c>
      <c r="K71" s="15">
        <v>4.24</v>
      </c>
      <c r="L71" s="15">
        <v>5.63</v>
      </c>
      <c r="M71" s="54"/>
      <c r="N71" s="15">
        <v>51.004736569999999</v>
      </c>
      <c r="O71" s="15">
        <v>55.237852957000001</v>
      </c>
      <c r="P71" s="15" t="s">
        <v>26</v>
      </c>
      <c r="Q71" s="16" t="s">
        <v>29</v>
      </c>
      <c r="R71" s="37" t="s">
        <v>591</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123</v>
      </c>
      <c r="D72" s="17" t="s">
        <v>124</v>
      </c>
      <c r="E72" s="17">
        <v>3</v>
      </c>
      <c r="F72" s="14">
        <v>30.55</v>
      </c>
      <c r="G72" s="14">
        <v>25.71</v>
      </c>
      <c r="H72" s="14">
        <v>20.87</v>
      </c>
      <c r="I72" s="14"/>
      <c r="J72" s="14">
        <v>32.049999999999997</v>
      </c>
      <c r="K72" s="14">
        <v>41.72</v>
      </c>
      <c r="L72" s="14">
        <v>57.37</v>
      </c>
      <c r="M72" s="54"/>
      <c r="N72" s="14">
        <v>52.745990683000002</v>
      </c>
      <c r="O72" s="31">
        <v>3.7793470795999999</v>
      </c>
      <c r="P72" s="31" t="s">
        <v>26</v>
      </c>
      <c r="Q72" s="17" t="s">
        <v>26</v>
      </c>
      <c r="R72" s="38" t="s">
        <v>592</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125</v>
      </c>
      <c r="D73" s="16" t="s">
        <v>126</v>
      </c>
      <c r="E73" s="16">
        <v>3</v>
      </c>
      <c r="F73" s="15" t="s">
        <v>127</v>
      </c>
      <c r="G73" s="15" t="s">
        <v>127</v>
      </c>
      <c r="H73" s="15" t="s">
        <v>127</v>
      </c>
      <c r="I73" s="14"/>
      <c r="J73" s="15" t="s">
        <v>127</v>
      </c>
      <c r="K73" s="15" t="s">
        <v>127</v>
      </c>
      <c r="L73" s="15" t="s">
        <v>127</v>
      </c>
      <c r="M73" s="54"/>
      <c r="N73" s="15" t="s">
        <v>127</v>
      </c>
      <c r="O73" s="15" t="s">
        <v>127</v>
      </c>
      <c r="P73" s="15" t="s">
        <v>127</v>
      </c>
      <c r="Q73" s="16" t="s">
        <v>127</v>
      </c>
      <c r="R73" s="37" t="s">
        <v>128</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129</v>
      </c>
      <c r="D74" s="17" t="s">
        <v>130</v>
      </c>
      <c r="E74" s="17">
        <v>3</v>
      </c>
      <c r="F74" s="14">
        <v>55.6</v>
      </c>
      <c r="G74" s="14">
        <v>49.79</v>
      </c>
      <c r="H74" s="14">
        <v>43.99</v>
      </c>
      <c r="I74" s="14"/>
      <c r="J74" s="14">
        <v>57.92</v>
      </c>
      <c r="K74" s="14">
        <v>69.52</v>
      </c>
      <c r="L74" s="14">
        <v>88.29</v>
      </c>
      <c r="M74" s="54"/>
      <c r="N74" s="14">
        <v>22.821935324999998</v>
      </c>
      <c r="O74" s="31">
        <v>226.65272135000001</v>
      </c>
      <c r="P74" s="31" t="s">
        <v>29</v>
      </c>
      <c r="Q74" s="17" t="s">
        <v>26</v>
      </c>
      <c r="R74" s="38" t="s">
        <v>593</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131</v>
      </c>
      <c r="D75" s="16" t="s">
        <v>132</v>
      </c>
      <c r="E75" s="16">
        <v>0</v>
      </c>
      <c r="F75" s="15">
        <v>13.63</v>
      </c>
      <c r="G75" s="15">
        <v>12.62</v>
      </c>
      <c r="H75" s="15">
        <v>11.62</v>
      </c>
      <c r="I75" s="14"/>
      <c r="J75" s="15">
        <v>13.98</v>
      </c>
      <c r="K75" s="15">
        <v>15.98</v>
      </c>
      <c r="L75" s="15">
        <v>19.22</v>
      </c>
      <c r="M75" s="54"/>
      <c r="N75" s="15">
        <v>26.244677575000001</v>
      </c>
      <c r="O75" s="15">
        <v>229.38521661000001</v>
      </c>
      <c r="P75" s="15" t="s">
        <v>26</v>
      </c>
      <c r="Q75" s="16" t="s">
        <v>26</v>
      </c>
      <c r="R75" s="37" t="s">
        <v>594</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133</v>
      </c>
      <c r="D76" s="17" t="s">
        <v>134</v>
      </c>
      <c r="E76" s="17">
        <v>2</v>
      </c>
      <c r="F76" s="14">
        <v>3.2</v>
      </c>
      <c r="G76" s="14">
        <v>2.41</v>
      </c>
      <c r="H76" s="14">
        <v>1.63</v>
      </c>
      <c r="I76" s="14"/>
      <c r="J76" s="14">
        <v>3.32</v>
      </c>
      <c r="K76" s="14">
        <v>4.88</v>
      </c>
      <c r="L76" s="14">
        <v>7.42</v>
      </c>
      <c r="M76" s="54"/>
      <c r="N76" s="14">
        <v>29.538004882999999</v>
      </c>
      <c r="O76" s="31">
        <v>78.854630304000011</v>
      </c>
      <c r="P76" s="31" t="s">
        <v>26</v>
      </c>
      <c r="Q76" s="17" t="s">
        <v>26</v>
      </c>
      <c r="R76" s="38" t="s">
        <v>595</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135</v>
      </c>
      <c r="D77" s="16" t="s">
        <v>136</v>
      </c>
      <c r="E77" s="16">
        <v>3</v>
      </c>
      <c r="F77" s="15">
        <v>42.83</v>
      </c>
      <c r="G77" s="15">
        <v>39.49</v>
      </c>
      <c r="H77" s="15">
        <v>36.159999999999997</v>
      </c>
      <c r="I77" s="14"/>
      <c r="J77" s="15">
        <v>43.65</v>
      </c>
      <c r="K77" s="15">
        <v>50.31</v>
      </c>
      <c r="L77" s="15">
        <v>61.09</v>
      </c>
      <c r="M77" s="54"/>
      <c r="N77" s="15">
        <v>28.553135921999999</v>
      </c>
      <c r="O77" s="15">
        <v>56.387230609</v>
      </c>
      <c r="P77" s="15" t="s">
        <v>26</v>
      </c>
      <c r="Q77" s="16" t="s">
        <v>26</v>
      </c>
      <c r="R77" s="37" t="s">
        <v>596</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482</v>
      </c>
      <c r="D78" s="17" t="s">
        <v>483</v>
      </c>
      <c r="E78" s="17">
        <v>0</v>
      </c>
      <c r="F78" s="14">
        <v>3.9</v>
      </c>
      <c r="G78" s="14">
        <v>3.07</v>
      </c>
      <c r="H78" s="14">
        <v>2.2400000000000002</v>
      </c>
      <c r="I78" s="14"/>
      <c r="J78" s="14">
        <v>4.13</v>
      </c>
      <c r="K78" s="14">
        <v>5.78</v>
      </c>
      <c r="L78" s="14">
        <v>8.4499999999999993</v>
      </c>
      <c r="M78" s="54"/>
      <c r="N78" s="14">
        <v>35.778560476000003</v>
      </c>
      <c r="O78" s="31">
        <v>1.3323386087</v>
      </c>
      <c r="P78" s="31" t="s">
        <v>26</v>
      </c>
      <c r="Q78" s="17" t="s">
        <v>26</v>
      </c>
      <c r="R78" s="38" t="s">
        <v>597</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137</v>
      </c>
      <c r="D79" s="16" t="s">
        <v>138</v>
      </c>
      <c r="E79" s="16">
        <v>4</v>
      </c>
      <c r="F79" s="15">
        <v>5.43</v>
      </c>
      <c r="G79" s="15">
        <v>4.78</v>
      </c>
      <c r="H79" s="15">
        <v>4.13</v>
      </c>
      <c r="I79" s="14"/>
      <c r="J79" s="15">
        <v>5.88</v>
      </c>
      <c r="K79" s="15">
        <v>7.17</v>
      </c>
      <c r="L79" s="15">
        <v>9.26</v>
      </c>
      <c r="M79" s="54"/>
      <c r="N79" s="15">
        <v>45.793147675</v>
      </c>
      <c r="O79" s="15">
        <v>47.781967565000002</v>
      </c>
      <c r="P79" s="15" t="s">
        <v>29</v>
      </c>
      <c r="Q79" s="16" t="s">
        <v>26</v>
      </c>
      <c r="R79" s="37" t="s">
        <v>598</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139</v>
      </c>
      <c r="D80" s="17" t="s">
        <v>140</v>
      </c>
      <c r="E80" s="17">
        <v>6</v>
      </c>
      <c r="F80" s="14">
        <v>30.67</v>
      </c>
      <c r="G80" s="14">
        <v>28.14</v>
      </c>
      <c r="H80" s="14">
        <v>25.61</v>
      </c>
      <c r="I80" s="14"/>
      <c r="J80" s="14">
        <v>36.64</v>
      </c>
      <c r="K80" s="14">
        <v>41.69</v>
      </c>
      <c r="L80" s="14">
        <v>49.88</v>
      </c>
      <c r="M80" s="54"/>
      <c r="N80" s="14">
        <v>59.856511797000003</v>
      </c>
      <c r="O80" s="31">
        <v>109.28746069</v>
      </c>
      <c r="P80" s="31" t="s">
        <v>26</v>
      </c>
      <c r="Q80" s="17" t="s">
        <v>29</v>
      </c>
      <c r="R80" s="38" t="s">
        <v>599</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142</v>
      </c>
      <c r="E81" s="16">
        <v>0</v>
      </c>
      <c r="F81" s="15">
        <v>1.18</v>
      </c>
      <c r="G81" s="15">
        <v>0.71</v>
      </c>
      <c r="H81" s="15">
        <v>0.24</v>
      </c>
      <c r="I81" s="14"/>
      <c r="J81" s="15">
        <v>1.31</v>
      </c>
      <c r="K81" s="15">
        <v>2.2400000000000002</v>
      </c>
      <c r="L81" s="15">
        <v>3.75</v>
      </c>
      <c r="M81" s="54"/>
      <c r="N81" s="15">
        <v>40.519676949000001</v>
      </c>
      <c r="O81" s="15">
        <v>23.618561217</v>
      </c>
      <c r="P81" s="15" t="s">
        <v>26</v>
      </c>
      <c r="Q81" s="16" t="s">
        <v>26</v>
      </c>
      <c r="R81" s="37" t="s">
        <v>600</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143</v>
      </c>
      <c r="D82" s="17" t="s">
        <v>144</v>
      </c>
      <c r="E82" s="17">
        <v>3</v>
      </c>
      <c r="F82" s="14">
        <v>20.48</v>
      </c>
      <c r="G82" s="14">
        <v>17.75</v>
      </c>
      <c r="H82" s="14">
        <v>15.02</v>
      </c>
      <c r="I82" s="14"/>
      <c r="J82" s="14">
        <v>21.14</v>
      </c>
      <c r="K82" s="14">
        <v>26.59</v>
      </c>
      <c r="L82" s="14">
        <v>35.42</v>
      </c>
      <c r="M82" s="54"/>
      <c r="N82" s="14">
        <v>44.839695051</v>
      </c>
      <c r="O82" s="31">
        <v>135.13220835000001</v>
      </c>
      <c r="P82" s="31" t="s">
        <v>26</v>
      </c>
      <c r="Q82" s="17" t="s">
        <v>26</v>
      </c>
      <c r="R82" s="38" t="s">
        <v>601</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143</v>
      </c>
      <c r="D83" s="16" t="s">
        <v>145</v>
      </c>
      <c r="E83" s="16">
        <v>5</v>
      </c>
      <c r="F83" s="15">
        <v>19.88</v>
      </c>
      <c r="G83" s="15">
        <v>17.46</v>
      </c>
      <c r="H83" s="15">
        <v>15.04</v>
      </c>
      <c r="I83" s="14"/>
      <c r="J83" s="15">
        <v>25.97</v>
      </c>
      <c r="K83" s="15">
        <v>30.8</v>
      </c>
      <c r="L83" s="15">
        <v>38.630000000000003</v>
      </c>
      <c r="M83" s="54"/>
      <c r="N83" s="15">
        <v>50.994410258000002</v>
      </c>
      <c r="O83" s="15">
        <v>6.2904483913</v>
      </c>
      <c r="P83" s="15" t="s">
        <v>26</v>
      </c>
      <c r="Q83" s="16" t="s">
        <v>29</v>
      </c>
      <c r="R83" s="37" t="s">
        <v>602</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146</v>
      </c>
      <c r="D84" s="17" t="s">
        <v>147</v>
      </c>
      <c r="E84" s="17">
        <v>0</v>
      </c>
      <c r="F84" s="14">
        <v>2.5</v>
      </c>
      <c r="G84" s="14">
        <v>2.14</v>
      </c>
      <c r="H84" s="14">
        <v>1.79</v>
      </c>
      <c r="I84" s="14"/>
      <c r="J84" s="14">
        <v>2.6</v>
      </c>
      <c r="K84" s="14">
        <v>3.3</v>
      </c>
      <c r="L84" s="14">
        <v>4.4400000000000004</v>
      </c>
      <c r="M84" s="54"/>
      <c r="N84" s="14">
        <v>33.130892201999998</v>
      </c>
      <c r="O84" s="31">
        <v>2.83196</v>
      </c>
      <c r="P84" s="31" t="s">
        <v>26</v>
      </c>
      <c r="Q84" s="17" t="s">
        <v>26</v>
      </c>
      <c r="R84" s="38" t="s">
        <v>603</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148</v>
      </c>
      <c r="D85" s="16" t="s">
        <v>149</v>
      </c>
      <c r="E85" s="16">
        <v>9</v>
      </c>
      <c r="F85" s="15">
        <v>2530.1</v>
      </c>
      <c r="G85" s="15">
        <v>1982.83</v>
      </c>
      <c r="H85" s="15">
        <v>1435.57</v>
      </c>
      <c r="I85" s="14"/>
      <c r="J85" s="15">
        <v>2652.52</v>
      </c>
      <c r="K85" s="15">
        <v>3747.04</v>
      </c>
      <c r="L85" s="15">
        <v>5518.11</v>
      </c>
      <c r="M85" s="54"/>
      <c r="N85" s="15">
        <v>66.565321010000005</v>
      </c>
      <c r="O85" s="15">
        <v>2.4439065435000003</v>
      </c>
      <c r="P85" s="15" t="s">
        <v>29</v>
      </c>
      <c r="Q85" s="16" t="s">
        <v>29</v>
      </c>
      <c r="R85" s="37" t="s">
        <v>604</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150</v>
      </c>
      <c r="D86" s="17" t="s">
        <v>151</v>
      </c>
      <c r="E86" s="17">
        <v>10</v>
      </c>
      <c r="F86" s="14">
        <v>18.600000000000001</v>
      </c>
      <c r="G86" s="14">
        <v>17.96</v>
      </c>
      <c r="H86" s="14">
        <v>17.329999999999998</v>
      </c>
      <c r="I86" s="14"/>
      <c r="J86" s="14">
        <v>19.190000000000001</v>
      </c>
      <c r="K86" s="14">
        <v>20.45</v>
      </c>
      <c r="L86" s="14">
        <v>22.49</v>
      </c>
      <c r="M86" s="54"/>
      <c r="N86" s="14">
        <v>78.165737050999994</v>
      </c>
      <c r="O86" s="31">
        <v>6.4019496956999999</v>
      </c>
      <c r="P86" s="31" t="s">
        <v>29</v>
      </c>
      <c r="Q86" s="17" t="s">
        <v>29</v>
      </c>
      <c r="R86" s="38" t="s">
        <v>605</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152</v>
      </c>
      <c r="D87" s="16" t="s">
        <v>153</v>
      </c>
      <c r="E87" s="16">
        <v>9</v>
      </c>
      <c r="F87" s="15">
        <v>5.12</v>
      </c>
      <c r="G87" s="15">
        <v>4.67</v>
      </c>
      <c r="H87" s="15">
        <v>4.22</v>
      </c>
      <c r="I87" s="14"/>
      <c r="J87" s="15">
        <v>5.98</v>
      </c>
      <c r="K87" s="15">
        <v>6.87</v>
      </c>
      <c r="L87" s="15">
        <v>8.32</v>
      </c>
      <c r="M87" s="54"/>
      <c r="N87" s="15">
        <v>58.941952591000003</v>
      </c>
      <c r="O87" s="15">
        <v>9.1607332609000007</v>
      </c>
      <c r="P87" s="15" t="s">
        <v>29</v>
      </c>
      <c r="Q87" s="16" t="s">
        <v>29</v>
      </c>
      <c r="R87" s="37" t="s">
        <v>606</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154</v>
      </c>
      <c r="D88" s="17" t="s">
        <v>155</v>
      </c>
      <c r="E88" s="17">
        <v>0</v>
      </c>
      <c r="F88" s="14">
        <v>11.24</v>
      </c>
      <c r="G88" s="14">
        <v>9.65</v>
      </c>
      <c r="H88" s="14">
        <v>8.07</v>
      </c>
      <c r="I88" s="14"/>
      <c r="J88" s="14">
        <v>11.59</v>
      </c>
      <c r="K88" s="14">
        <v>14.75</v>
      </c>
      <c r="L88" s="14">
        <v>19.86</v>
      </c>
      <c r="M88" s="54"/>
      <c r="N88" s="14">
        <v>39.086553567000003</v>
      </c>
      <c r="O88" s="31">
        <v>8.1230632174000004</v>
      </c>
      <c r="P88" s="31" t="s">
        <v>26</v>
      </c>
      <c r="Q88" s="17" t="s">
        <v>26</v>
      </c>
      <c r="R88" s="38" t="s">
        <v>607</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156</v>
      </c>
      <c r="D89" s="16" t="s">
        <v>157</v>
      </c>
      <c r="E89" s="16">
        <v>3</v>
      </c>
      <c r="F89" s="15">
        <v>10.45</v>
      </c>
      <c r="G89" s="15">
        <v>8.92</v>
      </c>
      <c r="H89" s="15">
        <v>7.39</v>
      </c>
      <c r="I89" s="14"/>
      <c r="J89" s="15">
        <v>10.73</v>
      </c>
      <c r="K89" s="15">
        <v>13.78</v>
      </c>
      <c r="L89" s="15">
        <v>18.72</v>
      </c>
      <c r="M89" s="54"/>
      <c r="N89" s="15">
        <v>27.916313792</v>
      </c>
      <c r="O89" s="15">
        <v>92.198588739000002</v>
      </c>
      <c r="P89" s="15" t="s">
        <v>26</v>
      </c>
      <c r="Q89" s="16" t="s">
        <v>26</v>
      </c>
      <c r="R89" s="37" t="s">
        <v>608</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158</v>
      </c>
      <c r="D90" s="17" t="s">
        <v>159</v>
      </c>
      <c r="E90" s="17">
        <v>0</v>
      </c>
      <c r="F90" s="14">
        <v>6.05</v>
      </c>
      <c r="G90" s="14">
        <v>4.7699999999999996</v>
      </c>
      <c r="H90" s="14">
        <v>3.49</v>
      </c>
      <c r="I90" s="14"/>
      <c r="J90" s="14">
        <v>6.22</v>
      </c>
      <c r="K90" s="14">
        <v>8.77</v>
      </c>
      <c r="L90" s="14">
        <v>12.92</v>
      </c>
      <c r="M90" s="54"/>
      <c r="N90" s="14">
        <v>29.691360960000001</v>
      </c>
      <c r="O90" s="31">
        <v>34.107852391000002</v>
      </c>
      <c r="P90" s="31" t="s">
        <v>26</v>
      </c>
      <c r="Q90" s="17" t="s">
        <v>26</v>
      </c>
      <c r="R90" s="38" t="s">
        <v>609</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160</v>
      </c>
      <c r="D91" s="16" t="s">
        <v>161</v>
      </c>
      <c r="E91" s="16">
        <v>7</v>
      </c>
      <c r="F91" s="15">
        <v>208.64</v>
      </c>
      <c r="G91" s="15">
        <v>184.39</v>
      </c>
      <c r="H91" s="15">
        <v>160.13999999999999</v>
      </c>
      <c r="I91" s="14"/>
      <c r="J91" s="15">
        <v>220.17</v>
      </c>
      <c r="K91" s="15">
        <v>268.66000000000003</v>
      </c>
      <c r="L91" s="15">
        <v>347.13</v>
      </c>
      <c r="M91" s="54"/>
      <c r="N91" s="15">
        <v>59.474597613999997</v>
      </c>
      <c r="O91" s="15">
        <v>7.0390175113</v>
      </c>
      <c r="P91" s="15" t="s">
        <v>29</v>
      </c>
      <c r="Q91" s="16" t="s">
        <v>29</v>
      </c>
      <c r="R91" s="37" t="s">
        <v>610</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162</v>
      </c>
      <c r="D92" s="17" t="s">
        <v>163</v>
      </c>
      <c r="E92" s="17">
        <v>4</v>
      </c>
      <c r="F92" s="14">
        <v>150</v>
      </c>
      <c r="G92" s="14" t="s">
        <v>127</v>
      </c>
      <c r="H92" s="14" t="s">
        <v>127</v>
      </c>
      <c r="I92" s="14"/>
      <c r="J92" s="14" t="s">
        <v>127</v>
      </c>
      <c r="K92" s="14" t="s">
        <v>127</v>
      </c>
      <c r="L92" s="14" t="s">
        <v>127</v>
      </c>
      <c r="M92" s="54"/>
      <c r="N92" s="14">
        <v>94.064508982000007</v>
      </c>
      <c r="O92" s="31">
        <v>1.0764285713999999</v>
      </c>
      <c r="P92" s="31" t="s">
        <v>26</v>
      </c>
      <c r="Q92" s="17" t="s">
        <v>29</v>
      </c>
      <c r="R92" s="38" t="s">
        <v>127</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164</v>
      </c>
      <c r="D93" s="16" t="s">
        <v>165</v>
      </c>
      <c r="E93" s="16">
        <v>10</v>
      </c>
      <c r="F93" s="15">
        <v>95.37</v>
      </c>
      <c r="G93" s="15">
        <v>85.05</v>
      </c>
      <c r="H93" s="15">
        <v>74.73</v>
      </c>
      <c r="I93" s="14"/>
      <c r="J93" s="15">
        <v>101.22</v>
      </c>
      <c r="K93" s="15">
        <v>121.85</v>
      </c>
      <c r="L93" s="15">
        <v>155.22999999999999</v>
      </c>
      <c r="M93" s="54"/>
      <c r="N93" s="15">
        <v>73.205478391</v>
      </c>
      <c r="O93" s="15">
        <v>439.85200438999999</v>
      </c>
      <c r="P93" s="15" t="s">
        <v>29</v>
      </c>
      <c r="Q93" s="16" t="s">
        <v>29</v>
      </c>
      <c r="R93" s="37" t="s">
        <v>611</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166</v>
      </c>
      <c r="D94" s="17" t="s">
        <v>167</v>
      </c>
      <c r="E94" s="17">
        <v>0</v>
      </c>
      <c r="F94" s="14">
        <v>43.45</v>
      </c>
      <c r="G94" s="14">
        <v>38.76</v>
      </c>
      <c r="H94" s="14">
        <v>34.08</v>
      </c>
      <c r="I94" s="14"/>
      <c r="J94" s="14">
        <v>44.62</v>
      </c>
      <c r="K94" s="14">
        <v>53.98</v>
      </c>
      <c r="L94" s="14">
        <v>69.13</v>
      </c>
      <c r="M94" s="54"/>
      <c r="N94" s="14">
        <v>21.187181161000002</v>
      </c>
      <c r="O94" s="31">
        <v>139.46422373999999</v>
      </c>
      <c r="P94" s="31" t="s">
        <v>26</v>
      </c>
      <c r="Q94" s="17" t="s">
        <v>26</v>
      </c>
      <c r="R94" s="38" t="s">
        <v>612</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168</v>
      </c>
      <c r="D95" s="16" t="s">
        <v>169</v>
      </c>
      <c r="E95" s="16">
        <v>6</v>
      </c>
      <c r="F95" s="15">
        <v>24.03</v>
      </c>
      <c r="G95" s="15">
        <v>22.62</v>
      </c>
      <c r="H95" s="15">
        <v>21.21</v>
      </c>
      <c r="I95" s="14"/>
      <c r="J95" s="15">
        <v>24.72</v>
      </c>
      <c r="K95" s="15">
        <v>27.53</v>
      </c>
      <c r="L95" s="15">
        <v>32.090000000000003</v>
      </c>
      <c r="M95" s="54"/>
      <c r="N95" s="15">
        <v>31.662443670999998</v>
      </c>
      <c r="O95" s="15">
        <v>205.04918000000001</v>
      </c>
      <c r="P95" s="15" t="s">
        <v>29</v>
      </c>
      <c r="Q95" s="16" t="s">
        <v>26</v>
      </c>
      <c r="R95" s="37" t="s">
        <v>613</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170</v>
      </c>
      <c r="D96" s="17" t="s">
        <v>171</v>
      </c>
      <c r="E96" s="17">
        <v>0</v>
      </c>
      <c r="F96" s="14">
        <v>28.11</v>
      </c>
      <c r="G96" s="14">
        <v>24.8</v>
      </c>
      <c r="H96" s="14">
        <v>21.49</v>
      </c>
      <c r="I96" s="14"/>
      <c r="J96" s="14">
        <v>28.7</v>
      </c>
      <c r="K96" s="14">
        <v>35.31</v>
      </c>
      <c r="L96" s="14">
        <v>46.01</v>
      </c>
      <c r="M96" s="54"/>
      <c r="N96" s="14">
        <v>23.383348270999999</v>
      </c>
      <c r="O96" s="31">
        <v>156.5898493</v>
      </c>
      <c r="P96" s="31" t="s">
        <v>26</v>
      </c>
      <c r="Q96" s="17" t="s">
        <v>26</v>
      </c>
      <c r="R96" s="38" t="s">
        <v>614</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172</v>
      </c>
      <c r="D97" s="16" t="s">
        <v>173</v>
      </c>
      <c r="E97" s="16">
        <v>0</v>
      </c>
      <c r="F97" s="15">
        <v>34.35</v>
      </c>
      <c r="G97" s="15">
        <v>30.65</v>
      </c>
      <c r="H97" s="15">
        <v>26.95</v>
      </c>
      <c r="I97" s="14"/>
      <c r="J97" s="15">
        <v>35.619999999999997</v>
      </c>
      <c r="K97" s="15">
        <v>43.01</v>
      </c>
      <c r="L97" s="15">
        <v>54.98</v>
      </c>
      <c r="M97" s="54"/>
      <c r="N97" s="15">
        <v>18.740344647000001</v>
      </c>
      <c r="O97" s="15">
        <v>267.72219617000002</v>
      </c>
      <c r="P97" s="15" t="s">
        <v>26</v>
      </c>
      <c r="Q97" s="16" t="s">
        <v>26</v>
      </c>
      <c r="R97" s="37" t="s">
        <v>615</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484</v>
      </c>
      <c r="D98" s="17" t="s">
        <v>485</v>
      </c>
      <c r="E98" s="17">
        <v>0</v>
      </c>
      <c r="F98" s="14">
        <v>20</v>
      </c>
      <c r="G98" s="14">
        <v>17.510000000000002</v>
      </c>
      <c r="H98" s="14">
        <v>15.03</v>
      </c>
      <c r="I98" s="14"/>
      <c r="J98" s="14">
        <v>20.64</v>
      </c>
      <c r="K98" s="14">
        <v>25.6</v>
      </c>
      <c r="L98" s="14">
        <v>33.630000000000003</v>
      </c>
      <c r="M98" s="54"/>
      <c r="N98" s="14">
        <v>21.559778861000002</v>
      </c>
      <c r="O98" s="31">
        <v>1.4439241738999999</v>
      </c>
      <c r="P98" s="31" t="s">
        <v>26</v>
      </c>
      <c r="Q98" s="17" t="s">
        <v>26</v>
      </c>
      <c r="R98" s="38" t="s">
        <v>616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174</v>
      </c>
      <c r="D99" s="16" t="s">
        <v>175</v>
      </c>
      <c r="E99" s="16">
        <v>3</v>
      </c>
      <c r="F99" s="15">
        <v>4.3</v>
      </c>
      <c r="G99" s="15">
        <v>3.37</v>
      </c>
      <c r="H99" s="15">
        <v>2.4500000000000002</v>
      </c>
      <c r="I99" s="14"/>
      <c r="J99" s="15">
        <v>4.47</v>
      </c>
      <c r="K99" s="15">
        <v>6.31</v>
      </c>
      <c r="L99" s="15">
        <v>9.3000000000000007</v>
      </c>
      <c r="M99" s="54"/>
      <c r="N99" s="15">
        <v>34.359201818000003</v>
      </c>
      <c r="O99" s="15">
        <v>3.6835642609000003</v>
      </c>
      <c r="P99" s="15" t="s">
        <v>26</v>
      </c>
      <c r="Q99" s="16" t="s">
        <v>26</v>
      </c>
      <c r="R99" s="37" t="s">
        <v>617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176</v>
      </c>
      <c r="D100" s="17" t="s">
        <v>177</v>
      </c>
      <c r="E100" s="17">
        <v>3</v>
      </c>
      <c r="F100" s="14">
        <v>10.28</v>
      </c>
      <c r="G100" s="14">
        <v>8.41</v>
      </c>
      <c r="H100" s="14">
        <v>6.55</v>
      </c>
      <c r="I100" s="14"/>
      <c r="J100" s="14">
        <v>10.69</v>
      </c>
      <c r="K100" s="14">
        <v>14.41</v>
      </c>
      <c r="L100" s="14">
        <v>20.45</v>
      </c>
      <c r="M100" s="54"/>
      <c r="N100" s="14">
        <v>36.539567548000001</v>
      </c>
      <c r="O100" s="31">
        <v>22.942241435</v>
      </c>
      <c r="P100" s="31" t="s">
        <v>26</v>
      </c>
      <c r="Q100" s="17" t="s">
        <v>26</v>
      </c>
      <c r="R100" s="38" t="s">
        <v>618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178</v>
      </c>
      <c r="D101" s="16" t="s">
        <v>179</v>
      </c>
      <c r="E101" s="16">
        <v>0</v>
      </c>
      <c r="F101" s="15">
        <v>4.8899999999999997</v>
      </c>
      <c r="G101" s="15">
        <v>3.71</v>
      </c>
      <c r="H101" s="15">
        <v>2.54</v>
      </c>
      <c r="I101" s="14"/>
      <c r="J101" s="15">
        <v>5.09</v>
      </c>
      <c r="K101" s="15">
        <v>7.43</v>
      </c>
      <c r="L101" s="15">
        <v>11.22</v>
      </c>
      <c r="M101" s="54"/>
      <c r="N101" s="15">
        <v>13.742167303</v>
      </c>
      <c r="O101" s="15">
        <v>4.6714485652000004</v>
      </c>
      <c r="P101" s="15" t="s">
        <v>26</v>
      </c>
      <c r="Q101" s="16" t="s">
        <v>26</v>
      </c>
      <c r="R101" s="37" t="s">
        <v>619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10</v>
      </c>
      <c r="F102" s="14">
        <v>17.920000000000002</v>
      </c>
      <c r="G102" s="14">
        <v>16.28</v>
      </c>
      <c r="H102" s="14">
        <v>14.64</v>
      </c>
      <c r="I102" s="14"/>
      <c r="J102" s="14">
        <v>19.3</v>
      </c>
      <c r="K102" s="14">
        <v>22.57</v>
      </c>
      <c r="L102" s="14">
        <v>27.88</v>
      </c>
      <c r="M102" s="54"/>
      <c r="N102" s="14">
        <v>75.081471519000004</v>
      </c>
      <c r="O102" s="31">
        <v>57.192915216999999</v>
      </c>
      <c r="P102" s="31" t="s">
        <v>29</v>
      </c>
      <c r="Q102" s="17" t="s">
        <v>29</v>
      </c>
      <c r="R102" s="38" t="s">
        <v>620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4</v>
      </c>
      <c r="F103" s="15">
        <v>21.76</v>
      </c>
      <c r="G103" s="15">
        <v>20.51</v>
      </c>
      <c r="H103" s="15">
        <v>19.260000000000002</v>
      </c>
      <c r="I103" s="14"/>
      <c r="J103" s="15">
        <v>22.91</v>
      </c>
      <c r="K103" s="15">
        <v>25.4</v>
      </c>
      <c r="L103" s="15">
        <v>29.44</v>
      </c>
      <c r="M103" s="54"/>
      <c r="N103" s="15">
        <v>65.216387216000001</v>
      </c>
      <c r="O103" s="15">
        <v>5.3493393042999999</v>
      </c>
      <c r="P103" s="15" t="s">
        <v>26</v>
      </c>
      <c r="Q103" s="16" t="s">
        <v>29</v>
      </c>
      <c r="R103" s="37" t="s">
        <v>621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486</v>
      </c>
      <c r="D104" s="17" t="s">
        <v>487</v>
      </c>
      <c r="E104" s="17">
        <v>7</v>
      </c>
      <c r="F104" s="14">
        <v>115.01</v>
      </c>
      <c r="G104" s="14">
        <v>105.73</v>
      </c>
      <c r="H104" s="14">
        <v>96.45</v>
      </c>
      <c r="I104" s="14"/>
      <c r="J104" s="14">
        <v>121.67</v>
      </c>
      <c r="K104" s="14">
        <v>140.22</v>
      </c>
      <c r="L104" s="14">
        <v>170.24</v>
      </c>
      <c r="M104" s="54"/>
      <c r="N104" s="14">
        <v>54.037629948999999</v>
      </c>
      <c r="O104" s="31">
        <v>1.2619284208999999</v>
      </c>
      <c r="P104" s="31" t="s">
        <v>29</v>
      </c>
      <c r="Q104" s="17" t="s">
        <v>29</v>
      </c>
      <c r="R104" s="38" t="s">
        <v>622</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184</v>
      </c>
      <c r="D105" s="16" t="s">
        <v>185</v>
      </c>
      <c r="E105" s="16">
        <v>7</v>
      </c>
      <c r="F105" s="15">
        <v>24.76</v>
      </c>
      <c r="G105" s="15">
        <v>22.92</v>
      </c>
      <c r="H105" s="15">
        <v>21.08</v>
      </c>
      <c r="I105" s="14"/>
      <c r="J105" s="15">
        <v>26.44</v>
      </c>
      <c r="K105" s="15">
        <v>30.11</v>
      </c>
      <c r="L105" s="15">
        <v>36.06</v>
      </c>
      <c r="M105" s="54"/>
      <c r="N105" s="15">
        <v>50.266780740999998</v>
      </c>
      <c r="O105" s="15">
        <v>208.60679317</v>
      </c>
      <c r="P105" s="15" t="s">
        <v>29</v>
      </c>
      <c r="Q105" s="16" t="s">
        <v>29</v>
      </c>
      <c r="R105" s="37" t="s">
        <v>623</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186</v>
      </c>
      <c r="D106" s="17" t="s">
        <v>187</v>
      </c>
      <c r="E106" s="17">
        <v>7</v>
      </c>
      <c r="F106" s="14">
        <v>10.93</v>
      </c>
      <c r="G106" s="14">
        <v>10.15</v>
      </c>
      <c r="H106" s="14">
        <v>9.3699999999999992</v>
      </c>
      <c r="I106" s="14"/>
      <c r="J106" s="14">
        <v>11.56</v>
      </c>
      <c r="K106" s="14">
        <v>13.11</v>
      </c>
      <c r="L106" s="14">
        <v>15.63</v>
      </c>
      <c r="M106" s="54"/>
      <c r="N106" s="14">
        <v>53.214144099000002</v>
      </c>
      <c r="O106" s="31">
        <v>78.615133739000001</v>
      </c>
      <c r="P106" s="31" t="s">
        <v>29</v>
      </c>
      <c r="Q106" s="17" t="s">
        <v>29</v>
      </c>
      <c r="R106" s="38" t="s">
        <v>624</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188</v>
      </c>
      <c r="D107" s="16" t="s">
        <v>189</v>
      </c>
      <c r="E107" s="16">
        <v>0</v>
      </c>
      <c r="F107" s="15">
        <v>11.13</v>
      </c>
      <c r="G107" s="15">
        <v>9.26</v>
      </c>
      <c r="H107" s="15">
        <v>7.4</v>
      </c>
      <c r="I107" s="14"/>
      <c r="J107" s="15">
        <v>11.69</v>
      </c>
      <c r="K107" s="15">
        <v>15.41</v>
      </c>
      <c r="L107" s="15">
        <v>21.44</v>
      </c>
      <c r="M107" s="54"/>
      <c r="N107" s="15">
        <v>35.727441939999999</v>
      </c>
      <c r="O107" s="15">
        <v>33.650174129999996</v>
      </c>
      <c r="P107" s="15" t="s">
        <v>26</v>
      </c>
      <c r="Q107" s="16" t="s">
        <v>26</v>
      </c>
      <c r="R107" s="37" t="s">
        <v>625</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190</v>
      </c>
      <c r="D108" s="17" t="s">
        <v>191</v>
      </c>
      <c r="E108" s="17">
        <v>3</v>
      </c>
      <c r="F108" s="14">
        <v>3.43</v>
      </c>
      <c r="G108" s="14">
        <v>3.01</v>
      </c>
      <c r="H108" s="14">
        <v>2.59</v>
      </c>
      <c r="I108" s="14"/>
      <c r="J108" s="14">
        <v>3.51</v>
      </c>
      <c r="K108" s="14">
        <v>4.34</v>
      </c>
      <c r="L108" s="14">
        <v>5.69</v>
      </c>
      <c r="M108" s="54"/>
      <c r="N108" s="14">
        <v>34.802361787000002</v>
      </c>
      <c r="O108" s="31">
        <v>10.705096129999999</v>
      </c>
      <c r="P108" s="31" t="s">
        <v>26</v>
      </c>
      <c r="Q108" s="17" t="s">
        <v>26</v>
      </c>
      <c r="R108" s="38" t="s">
        <v>626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192</v>
      </c>
      <c r="D109" s="16" t="s">
        <v>193</v>
      </c>
      <c r="E109" s="16">
        <v>3</v>
      </c>
      <c r="F109" s="15">
        <v>3.58</v>
      </c>
      <c r="G109" s="15">
        <v>3.11</v>
      </c>
      <c r="H109" s="15">
        <v>2.65</v>
      </c>
      <c r="I109" s="14"/>
      <c r="J109" s="15">
        <v>3.84</v>
      </c>
      <c r="K109" s="15">
        <v>4.76</v>
      </c>
      <c r="L109" s="15">
        <v>6.25</v>
      </c>
      <c r="M109" s="54"/>
      <c r="N109" s="15">
        <v>48.377855292</v>
      </c>
      <c r="O109" s="15">
        <v>16.301907217</v>
      </c>
      <c r="P109" s="15" t="s">
        <v>26</v>
      </c>
      <c r="Q109" s="16" t="s">
        <v>26</v>
      </c>
      <c r="R109" s="37" t="s">
        <v>627</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194</v>
      </c>
      <c r="D110" s="17" t="s">
        <v>195</v>
      </c>
      <c r="E110" s="17">
        <v>3</v>
      </c>
      <c r="F110" s="14">
        <v>8.51</v>
      </c>
      <c r="G110" s="14">
        <v>7.04</v>
      </c>
      <c r="H110" s="14">
        <v>5.57</v>
      </c>
      <c r="I110" s="14"/>
      <c r="J110" s="14">
        <v>8.82</v>
      </c>
      <c r="K110" s="14">
        <v>11.75</v>
      </c>
      <c r="L110" s="14">
        <v>16.489999999999998</v>
      </c>
      <c r="M110" s="54"/>
      <c r="N110" s="14">
        <v>33.19645775</v>
      </c>
      <c r="O110" s="31">
        <v>18.581954391</v>
      </c>
      <c r="P110" s="31" t="s">
        <v>26</v>
      </c>
      <c r="Q110" s="17" t="s">
        <v>26</v>
      </c>
      <c r="R110" s="38" t="s">
        <v>628</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0</v>
      </c>
      <c r="F111" s="15" t="s">
        <v>127</v>
      </c>
      <c r="G111" s="15" t="s">
        <v>127</v>
      </c>
      <c r="H111" s="15" t="s">
        <v>127</v>
      </c>
      <c r="I111" s="14"/>
      <c r="J111" s="15" t="s">
        <v>127</v>
      </c>
      <c r="K111" s="15" t="s">
        <v>127</v>
      </c>
      <c r="L111" s="15" t="s">
        <v>127</v>
      </c>
      <c r="M111" s="54"/>
      <c r="N111" s="15" t="s">
        <v>127</v>
      </c>
      <c r="O111" s="15" t="s">
        <v>127</v>
      </c>
      <c r="P111" s="15" t="s">
        <v>127</v>
      </c>
      <c r="Q111" s="16" t="s">
        <v>127</v>
      </c>
      <c r="R111" s="37" t="s">
        <v>128</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629</v>
      </c>
      <c r="D112" s="17" t="s">
        <v>630</v>
      </c>
      <c r="E112" s="17">
        <v>4</v>
      </c>
      <c r="F112" s="14">
        <v>2.13</v>
      </c>
      <c r="G112" s="14">
        <v>1.64</v>
      </c>
      <c r="H112" s="14">
        <v>1.1499999999999999</v>
      </c>
      <c r="I112" s="14"/>
      <c r="J112" s="14">
        <v>3.53</v>
      </c>
      <c r="K112" s="14">
        <v>4.5</v>
      </c>
      <c r="L112" s="14">
        <v>6.07</v>
      </c>
      <c r="M112" s="54"/>
      <c r="N112" s="14">
        <v>50.720479863000001</v>
      </c>
      <c r="O112" s="31">
        <v>1.0084596087</v>
      </c>
      <c r="P112" s="31" t="s">
        <v>26</v>
      </c>
      <c r="Q112" s="17" t="s">
        <v>29</v>
      </c>
      <c r="R112" s="38" t="s">
        <v>631</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632</v>
      </c>
      <c r="D113" s="16" t="s">
        <v>633</v>
      </c>
      <c r="E113" s="16">
        <v>0</v>
      </c>
      <c r="F113" s="15">
        <v>1.83</v>
      </c>
      <c r="G113" s="15">
        <v>1.55</v>
      </c>
      <c r="H113" s="15">
        <v>1.27</v>
      </c>
      <c r="I113" s="14"/>
      <c r="J113" s="15">
        <v>1.93</v>
      </c>
      <c r="K113" s="15">
        <v>2.48</v>
      </c>
      <c r="L113" s="15">
        <v>3.38</v>
      </c>
      <c r="M113" s="54"/>
      <c r="N113" s="15">
        <v>35.900422427999999</v>
      </c>
      <c r="O113" s="15">
        <v>1.4074800434999999</v>
      </c>
      <c r="P113" s="15" t="s">
        <v>26</v>
      </c>
      <c r="Q113" s="16" t="s">
        <v>26</v>
      </c>
      <c r="R113" s="37" t="s">
        <v>634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505</v>
      </c>
      <c r="D114" s="17" t="s">
        <v>506</v>
      </c>
      <c r="E114" s="17">
        <v>7</v>
      </c>
      <c r="F114" s="14">
        <v>3.21</v>
      </c>
      <c r="G114" s="14">
        <v>2.82</v>
      </c>
      <c r="H114" s="14">
        <v>2.44</v>
      </c>
      <c r="I114" s="14"/>
      <c r="J114" s="14">
        <v>4.1399999999999997</v>
      </c>
      <c r="K114" s="14">
        <v>4.9000000000000004</v>
      </c>
      <c r="L114" s="14">
        <v>6.13</v>
      </c>
      <c r="M114" s="54"/>
      <c r="N114" s="14">
        <v>60.934590120000003</v>
      </c>
      <c r="O114" s="31">
        <v>4.2474096086999999</v>
      </c>
      <c r="P114" s="31" t="s">
        <v>26</v>
      </c>
      <c r="Q114" s="17" t="s">
        <v>29</v>
      </c>
      <c r="R114" s="38" t="s">
        <v>635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198</v>
      </c>
      <c r="D115" s="16" t="s">
        <v>199</v>
      </c>
      <c r="E115" s="16">
        <v>6</v>
      </c>
      <c r="F115" s="15">
        <v>21.41</v>
      </c>
      <c r="G115" s="15">
        <v>20.100000000000001</v>
      </c>
      <c r="H115" s="15">
        <v>18.8</v>
      </c>
      <c r="I115" s="14"/>
      <c r="J115" s="15">
        <v>23.85</v>
      </c>
      <c r="K115" s="15">
        <v>26.45</v>
      </c>
      <c r="L115" s="15">
        <v>30.67</v>
      </c>
      <c r="M115" s="54"/>
      <c r="N115" s="15">
        <v>60.690493289999999</v>
      </c>
      <c r="O115" s="15">
        <v>65.481723391000003</v>
      </c>
      <c r="P115" s="15" t="s">
        <v>26</v>
      </c>
      <c r="Q115" s="16" t="s">
        <v>29</v>
      </c>
      <c r="R115" s="37" t="s">
        <v>636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200</v>
      </c>
      <c r="D116" s="17" t="s">
        <v>201</v>
      </c>
      <c r="E116" s="17">
        <v>0</v>
      </c>
      <c r="F116" s="14">
        <v>23.88</v>
      </c>
      <c r="G116" s="14">
        <v>21.63</v>
      </c>
      <c r="H116" s="14">
        <v>19.39</v>
      </c>
      <c r="I116" s="14"/>
      <c r="J116" s="14">
        <v>24.56</v>
      </c>
      <c r="K116" s="14">
        <v>29.04</v>
      </c>
      <c r="L116" s="14">
        <v>36.29</v>
      </c>
      <c r="M116" s="54"/>
      <c r="N116" s="14">
        <v>41.297987921000001</v>
      </c>
      <c r="O116" s="31">
        <v>46.827138261000002</v>
      </c>
      <c r="P116" s="31" t="s">
        <v>26</v>
      </c>
      <c r="Q116" s="17" t="s">
        <v>26</v>
      </c>
      <c r="R116" s="38" t="s">
        <v>637</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202</v>
      </c>
      <c r="D117" s="16" t="s">
        <v>203</v>
      </c>
      <c r="E117" s="16">
        <v>9</v>
      </c>
      <c r="F117" s="15">
        <v>86.64</v>
      </c>
      <c r="G117" s="15">
        <v>64.489999999999995</v>
      </c>
      <c r="H117" s="15">
        <v>42.35</v>
      </c>
      <c r="I117" s="14"/>
      <c r="J117" s="15">
        <v>122.62</v>
      </c>
      <c r="K117" s="15">
        <v>166.9</v>
      </c>
      <c r="L117" s="15">
        <v>238.56</v>
      </c>
      <c r="M117" s="54"/>
      <c r="N117" s="15">
        <v>61.042537394999997</v>
      </c>
      <c r="O117" s="15">
        <v>43.065999411999996</v>
      </c>
      <c r="P117" s="15" t="s">
        <v>29</v>
      </c>
      <c r="Q117" s="16" t="s">
        <v>29</v>
      </c>
      <c r="R117" s="37" t="s">
        <v>638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204</v>
      </c>
      <c r="D118" s="17" t="s">
        <v>205</v>
      </c>
      <c r="E118" s="17">
        <v>9</v>
      </c>
      <c r="F118" s="14">
        <v>14.2</v>
      </c>
      <c r="G118" s="14">
        <v>13.1</v>
      </c>
      <c r="H118" s="14">
        <v>12.01</v>
      </c>
      <c r="I118" s="14"/>
      <c r="J118" s="14">
        <v>15.65</v>
      </c>
      <c r="K118" s="14">
        <v>17.829999999999998</v>
      </c>
      <c r="L118" s="14">
        <v>21.37</v>
      </c>
      <c r="M118" s="54"/>
      <c r="N118" s="14">
        <v>59.677379283</v>
      </c>
      <c r="O118" s="31">
        <v>23.958719782999999</v>
      </c>
      <c r="P118" s="31" t="s">
        <v>29</v>
      </c>
      <c r="Q118" s="17" t="s">
        <v>29</v>
      </c>
      <c r="R118" s="38" t="s">
        <v>639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206</v>
      </c>
      <c r="D119" s="16" t="s">
        <v>207</v>
      </c>
      <c r="E119" s="16">
        <v>2</v>
      </c>
      <c r="F119" s="15">
        <v>25.93</v>
      </c>
      <c r="G119" s="15">
        <v>20.53</v>
      </c>
      <c r="H119" s="15">
        <v>15.13</v>
      </c>
      <c r="I119" s="14"/>
      <c r="J119" s="15">
        <v>27.4</v>
      </c>
      <c r="K119" s="15">
        <v>38.19</v>
      </c>
      <c r="L119" s="15">
        <v>55.65</v>
      </c>
      <c r="M119" s="54"/>
      <c r="N119" s="15">
        <v>46.032340429999998</v>
      </c>
      <c r="O119" s="15">
        <v>71.08649072099999</v>
      </c>
      <c r="P119" s="15" t="s">
        <v>26</v>
      </c>
      <c r="Q119" s="16" t="s">
        <v>26</v>
      </c>
      <c r="R119" s="37" t="s">
        <v>640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208</v>
      </c>
      <c r="D120" s="17" t="s">
        <v>209</v>
      </c>
      <c r="E120" s="17">
        <v>0</v>
      </c>
      <c r="F120" s="14">
        <v>9.15</v>
      </c>
      <c r="G120" s="14">
        <v>8.52</v>
      </c>
      <c r="H120" s="14">
        <v>7.9</v>
      </c>
      <c r="I120" s="14"/>
      <c r="J120" s="14">
        <v>9.4</v>
      </c>
      <c r="K120" s="14">
        <v>10.64</v>
      </c>
      <c r="L120" s="14">
        <v>12.65</v>
      </c>
      <c r="M120" s="54"/>
      <c r="N120" s="14">
        <v>44.700034269</v>
      </c>
      <c r="O120" s="31">
        <v>7.4377292608999994</v>
      </c>
      <c r="P120" s="31" t="s">
        <v>26</v>
      </c>
      <c r="Q120" s="17" t="s">
        <v>26</v>
      </c>
      <c r="R120" s="38" t="s">
        <v>641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210</v>
      </c>
      <c r="D121" s="16" t="s">
        <v>211</v>
      </c>
      <c r="E121" s="16">
        <v>0</v>
      </c>
      <c r="F121" s="15">
        <v>7.78</v>
      </c>
      <c r="G121" s="15">
        <v>7.21</v>
      </c>
      <c r="H121" s="15">
        <v>6.64</v>
      </c>
      <c r="I121" s="14"/>
      <c r="J121" s="15">
        <v>8</v>
      </c>
      <c r="K121" s="15">
        <v>9.1300000000000008</v>
      </c>
      <c r="L121" s="15">
        <v>10.96</v>
      </c>
      <c r="M121" s="54"/>
      <c r="N121" s="15">
        <v>38.387962381999998</v>
      </c>
      <c r="O121" s="15">
        <v>4.1843993478000003</v>
      </c>
      <c r="P121" s="15" t="s">
        <v>26</v>
      </c>
      <c r="Q121" s="16" t="s">
        <v>26</v>
      </c>
      <c r="R121" s="37" t="s">
        <v>642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212</v>
      </c>
      <c r="D122" s="17" t="s">
        <v>213</v>
      </c>
      <c r="E122" s="17">
        <v>2</v>
      </c>
      <c r="F122" s="14">
        <v>48.75</v>
      </c>
      <c r="G122" s="14">
        <v>45.58</v>
      </c>
      <c r="H122" s="14">
        <v>42.41</v>
      </c>
      <c r="I122" s="14"/>
      <c r="J122" s="14">
        <v>50.12</v>
      </c>
      <c r="K122" s="14">
        <v>56.45</v>
      </c>
      <c r="L122" s="14">
        <v>66.7</v>
      </c>
      <c r="M122" s="54"/>
      <c r="N122" s="14">
        <v>25.482793278999999</v>
      </c>
      <c r="O122" s="31">
        <v>25.762850391000001</v>
      </c>
      <c r="P122" s="31" t="s">
        <v>26</v>
      </c>
      <c r="Q122" s="17" t="s">
        <v>26</v>
      </c>
      <c r="R122" s="38" t="s">
        <v>643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214</v>
      </c>
      <c r="D123" s="16" t="s">
        <v>215</v>
      </c>
      <c r="E123" s="16">
        <v>2</v>
      </c>
      <c r="F123" s="15">
        <v>25.5</v>
      </c>
      <c r="G123" s="15">
        <v>23.39</v>
      </c>
      <c r="H123" s="15">
        <v>21.28</v>
      </c>
      <c r="I123" s="14"/>
      <c r="J123" s="15">
        <v>25.88</v>
      </c>
      <c r="K123" s="15">
        <v>30.09</v>
      </c>
      <c r="L123" s="15">
        <v>36.92</v>
      </c>
      <c r="M123" s="54"/>
      <c r="N123" s="15">
        <v>35.820031427000004</v>
      </c>
      <c r="O123" s="15">
        <v>106.90634738999999</v>
      </c>
      <c r="P123" s="15" t="s">
        <v>26</v>
      </c>
      <c r="Q123" s="16" t="s">
        <v>26</v>
      </c>
      <c r="R123" s="37" t="s">
        <v>644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216</v>
      </c>
      <c r="D124" s="17" t="s">
        <v>488</v>
      </c>
      <c r="E124" s="17">
        <v>3</v>
      </c>
      <c r="F124" s="14">
        <v>12.54</v>
      </c>
      <c r="G124" s="14">
        <v>11.8</v>
      </c>
      <c r="H124" s="14">
        <v>11.06</v>
      </c>
      <c r="I124" s="14"/>
      <c r="J124" s="14">
        <v>12.72</v>
      </c>
      <c r="K124" s="14">
        <v>14.19</v>
      </c>
      <c r="L124" s="14">
        <v>16.579999999999998</v>
      </c>
      <c r="M124" s="54"/>
      <c r="N124" s="14">
        <v>26.238630281999999</v>
      </c>
      <c r="O124" s="31">
        <v>1.4338765652000001</v>
      </c>
      <c r="P124" s="31" t="s">
        <v>26</v>
      </c>
      <c r="Q124" s="17" t="s">
        <v>26</v>
      </c>
      <c r="R124" s="38" t="s">
        <v>645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216</v>
      </c>
      <c r="D125" s="16" t="s">
        <v>217</v>
      </c>
      <c r="E125" s="16">
        <v>0</v>
      </c>
      <c r="F125" s="15">
        <v>12.38</v>
      </c>
      <c r="G125" s="15">
        <v>11.51</v>
      </c>
      <c r="H125" s="15">
        <v>10.64</v>
      </c>
      <c r="I125" s="14"/>
      <c r="J125" s="15">
        <v>12.57</v>
      </c>
      <c r="K125" s="15">
        <v>14.3</v>
      </c>
      <c r="L125" s="15">
        <v>17.100000000000001</v>
      </c>
      <c r="M125" s="54"/>
      <c r="N125" s="15">
        <v>21.722371483</v>
      </c>
      <c r="O125" s="15">
        <v>254.57058157</v>
      </c>
      <c r="P125" s="15" t="s">
        <v>26</v>
      </c>
      <c r="Q125" s="16" t="s">
        <v>26</v>
      </c>
      <c r="R125" s="37" t="s">
        <v>646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218</v>
      </c>
      <c r="D126" s="17" t="s">
        <v>219</v>
      </c>
      <c r="E126" s="17">
        <v>3</v>
      </c>
      <c r="F126" s="14">
        <v>41.2</v>
      </c>
      <c r="G126" s="14">
        <v>38.58</v>
      </c>
      <c r="H126" s="14">
        <v>35.97</v>
      </c>
      <c r="I126" s="14"/>
      <c r="J126" s="14">
        <v>41.9</v>
      </c>
      <c r="K126" s="14">
        <v>47.12</v>
      </c>
      <c r="L126" s="14">
        <v>55.56</v>
      </c>
      <c r="M126" s="54"/>
      <c r="N126" s="14">
        <v>22.888927035999998</v>
      </c>
      <c r="O126" s="31">
        <v>86.896185652</v>
      </c>
      <c r="P126" s="31" t="s">
        <v>29</v>
      </c>
      <c r="Q126" s="17" t="s">
        <v>26</v>
      </c>
      <c r="R126" s="38" t="s">
        <v>647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218</v>
      </c>
      <c r="D127" s="16" t="s">
        <v>220</v>
      </c>
      <c r="E127" s="16">
        <v>0</v>
      </c>
      <c r="F127" s="15">
        <v>38.159999999999997</v>
      </c>
      <c r="G127" s="15">
        <v>35.270000000000003</v>
      </c>
      <c r="H127" s="15">
        <v>32.39</v>
      </c>
      <c r="I127" s="14"/>
      <c r="J127" s="15">
        <v>38.909999999999997</v>
      </c>
      <c r="K127" s="15">
        <v>44.67</v>
      </c>
      <c r="L127" s="15">
        <v>54.01</v>
      </c>
      <c r="M127" s="54"/>
      <c r="N127" s="15">
        <v>21.042860408999999</v>
      </c>
      <c r="O127" s="15">
        <v>876.66513439000005</v>
      </c>
      <c r="P127" s="15" t="s">
        <v>26</v>
      </c>
      <c r="Q127" s="16" t="s">
        <v>26</v>
      </c>
      <c r="R127" s="37" t="s">
        <v>648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221</v>
      </c>
      <c r="D128" s="17" t="s">
        <v>222</v>
      </c>
      <c r="E128" s="17">
        <v>1</v>
      </c>
      <c r="F128" s="14">
        <v>1.99</v>
      </c>
      <c r="G128" s="14">
        <v>1.46</v>
      </c>
      <c r="H128" s="14">
        <v>0.94</v>
      </c>
      <c r="I128" s="14"/>
      <c r="J128" s="14">
        <v>2.06</v>
      </c>
      <c r="K128" s="14">
        <v>3.1</v>
      </c>
      <c r="L128" s="14">
        <v>4.78</v>
      </c>
      <c r="M128" s="54"/>
      <c r="N128" s="14">
        <v>45.118340887999999</v>
      </c>
      <c r="O128" s="31">
        <v>1.7555417825999999</v>
      </c>
      <c r="P128" s="31" t="s">
        <v>26</v>
      </c>
      <c r="Q128" s="17" t="s">
        <v>26</v>
      </c>
      <c r="R128" s="38" t="s">
        <v>649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223</v>
      </c>
      <c r="D129" s="16" t="s">
        <v>224</v>
      </c>
      <c r="E129" s="16">
        <v>7</v>
      </c>
      <c r="F129" s="15">
        <v>67.56</v>
      </c>
      <c r="G129" s="15">
        <v>58.69</v>
      </c>
      <c r="H129" s="15">
        <v>49.82</v>
      </c>
      <c r="I129" s="14"/>
      <c r="J129" s="15">
        <v>87.95</v>
      </c>
      <c r="K129" s="15">
        <v>105.68</v>
      </c>
      <c r="L129" s="15">
        <v>134.37</v>
      </c>
      <c r="M129" s="54"/>
      <c r="N129" s="15">
        <v>54.935260395999997</v>
      </c>
      <c r="O129" s="15">
        <v>76.635897756999995</v>
      </c>
      <c r="P129" s="15" t="s">
        <v>26</v>
      </c>
      <c r="Q129" s="16" t="s">
        <v>29</v>
      </c>
      <c r="R129" s="37" t="s">
        <v>650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225</v>
      </c>
      <c r="D130" s="17" t="s">
        <v>226</v>
      </c>
      <c r="E130" s="17">
        <v>6</v>
      </c>
      <c r="F130" s="14">
        <v>10.26</v>
      </c>
      <c r="G130" s="14">
        <v>8.9700000000000006</v>
      </c>
      <c r="H130" s="14">
        <v>7.68</v>
      </c>
      <c r="I130" s="14"/>
      <c r="J130" s="14">
        <v>10.62</v>
      </c>
      <c r="K130" s="14">
        <v>13.19</v>
      </c>
      <c r="L130" s="14">
        <v>17.37</v>
      </c>
      <c r="M130" s="54"/>
      <c r="N130" s="14">
        <v>45.207050281000001</v>
      </c>
      <c r="O130" s="31">
        <v>31.954520347999999</v>
      </c>
      <c r="P130" s="31" t="s">
        <v>29</v>
      </c>
      <c r="Q130" s="17" t="s">
        <v>26</v>
      </c>
      <c r="R130" s="38" t="s">
        <v>651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227</v>
      </c>
      <c r="D131" s="16" t="s">
        <v>228</v>
      </c>
      <c r="E131" s="16">
        <v>7</v>
      </c>
      <c r="F131" s="15">
        <v>187.58</v>
      </c>
      <c r="G131" s="15">
        <v>173.31</v>
      </c>
      <c r="H131" s="15">
        <v>159.05000000000001</v>
      </c>
      <c r="I131" s="14"/>
      <c r="J131" s="15">
        <v>190.73</v>
      </c>
      <c r="K131" s="15">
        <v>219.25</v>
      </c>
      <c r="L131" s="15">
        <v>265.39999999999998</v>
      </c>
      <c r="M131" s="54"/>
      <c r="N131" s="15">
        <v>70.386207556000002</v>
      </c>
      <c r="O131" s="15">
        <v>8.6489329565000013</v>
      </c>
      <c r="P131" s="15" t="s">
        <v>29</v>
      </c>
      <c r="Q131" s="16" t="s">
        <v>29</v>
      </c>
      <c r="R131" s="37" t="s">
        <v>652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229</v>
      </c>
      <c r="D132" s="17" t="s">
        <v>230</v>
      </c>
      <c r="E132" s="17">
        <v>0</v>
      </c>
      <c r="F132" s="14">
        <v>4.88</v>
      </c>
      <c r="G132" s="14">
        <v>3.63</v>
      </c>
      <c r="H132" s="14">
        <v>2.39</v>
      </c>
      <c r="I132" s="14"/>
      <c r="J132" s="14">
        <v>5.03</v>
      </c>
      <c r="K132" s="14">
        <v>7.51</v>
      </c>
      <c r="L132" s="14">
        <v>11.53</v>
      </c>
      <c r="M132" s="54"/>
      <c r="N132" s="14">
        <v>29.009613457</v>
      </c>
      <c r="O132" s="31">
        <v>4.1565973913000001</v>
      </c>
      <c r="P132" s="31" t="s">
        <v>26</v>
      </c>
      <c r="Q132" s="17" t="s">
        <v>26</v>
      </c>
      <c r="R132" s="38" t="s">
        <v>653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231</v>
      </c>
      <c r="D133" s="16" t="s">
        <v>232</v>
      </c>
      <c r="E133" s="16">
        <v>0</v>
      </c>
      <c r="F133" s="15">
        <v>5.57</v>
      </c>
      <c r="G133" s="15">
        <v>4.66</v>
      </c>
      <c r="H133" s="15">
        <v>3.76</v>
      </c>
      <c r="I133" s="14"/>
      <c r="J133" s="15">
        <v>5.79</v>
      </c>
      <c r="K133" s="15">
        <v>7.59</v>
      </c>
      <c r="L133" s="15">
        <v>10.51</v>
      </c>
      <c r="M133" s="54"/>
      <c r="N133" s="15">
        <v>13.853542626999999</v>
      </c>
      <c r="O133" s="15">
        <v>5.3511655216999996</v>
      </c>
      <c r="P133" s="15" t="s">
        <v>26</v>
      </c>
      <c r="Q133" s="16" t="s">
        <v>26</v>
      </c>
      <c r="R133" s="37" t="s">
        <v>654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233</v>
      </c>
      <c r="D134" s="17" t="s">
        <v>234</v>
      </c>
      <c r="E134" s="17">
        <v>0</v>
      </c>
      <c r="F134" s="14">
        <v>3.53</v>
      </c>
      <c r="G134" s="14">
        <v>3.32</v>
      </c>
      <c r="H134" s="14">
        <v>3.11</v>
      </c>
      <c r="I134" s="14"/>
      <c r="J134" s="14">
        <v>3.6</v>
      </c>
      <c r="K134" s="14">
        <v>4.01</v>
      </c>
      <c r="L134" s="14">
        <v>4.68</v>
      </c>
      <c r="M134" s="54"/>
      <c r="N134" s="14">
        <v>46.592442097999999</v>
      </c>
      <c r="O134" s="31">
        <v>2.0271605216999999</v>
      </c>
      <c r="P134" s="31" t="s">
        <v>26</v>
      </c>
      <c r="Q134" s="17" t="s">
        <v>26</v>
      </c>
      <c r="R134" s="38" t="s">
        <v>655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233</v>
      </c>
      <c r="D135" s="16" t="s">
        <v>235</v>
      </c>
      <c r="E135" s="16">
        <v>0</v>
      </c>
      <c r="F135" s="15">
        <v>3.44</v>
      </c>
      <c r="G135" s="15">
        <v>3.22</v>
      </c>
      <c r="H135" s="15">
        <v>3.01</v>
      </c>
      <c r="I135" s="14"/>
      <c r="J135" s="15">
        <v>3.51</v>
      </c>
      <c r="K135" s="15">
        <v>3.93</v>
      </c>
      <c r="L135" s="15">
        <v>4.6100000000000003</v>
      </c>
      <c r="M135" s="54"/>
      <c r="N135" s="15">
        <v>38.528978748999997</v>
      </c>
      <c r="O135" s="15">
        <v>11.322402433999999</v>
      </c>
      <c r="P135" s="15" t="s">
        <v>26</v>
      </c>
      <c r="Q135" s="16" t="s">
        <v>26</v>
      </c>
      <c r="R135" s="37" t="s">
        <v>656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233</v>
      </c>
      <c r="D136" s="17" t="s">
        <v>236</v>
      </c>
      <c r="E136" s="17">
        <v>0</v>
      </c>
      <c r="F136" s="14">
        <v>17.329999999999998</v>
      </c>
      <c r="G136" s="14">
        <v>16.260000000000002</v>
      </c>
      <c r="H136" s="14">
        <v>15.19</v>
      </c>
      <c r="I136" s="14"/>
      <c r="J136" s="14">
        <v>17.66</v>
      </c>
      <c r="K136" s="14">
        <v>19.79</v>
      </c>
      <c r="L136" s="14">
        <v>23.25</v>
      </c>
      <c r="M136" s="54"/>
      <c r="N136" s="14">
        <v>39.097754782999999</v>
      </c>
      <c r="O136" s="31">
        <v>84.499190174000006</v>
      </c>
      <c r="P136" s="31" t="s">
        <v>26</v>
      </c>
      <c r="Q136" s="17" t="s">
        <v>26</v>
      </c>
      <c r="R136" s="38" t="s">
        <v>657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237</v>
      </c>
      <c r="D137" s="16" t="s">
        <v>238</v>
      </c>
      <c r="E137" s="16">
        <v>3</v>
      </c>
      <c r="F137" s="15">
        <v>9.23</v>
      </c>
      <c r="G137" s="15">
        <v>7.18</v>
      </c>
      <c r="H137" s="15">
        <v>5.13</v>
      </c>
      <c r="I137" s="14"/>
      <c r="J137" s="15">
        <v>9.6199999999999992</v>
      </c>
      <c r="K137" s="15">
        <v>13.71</v>
      </c>
      <c r="L137" s="15">
        <v>20.329999999999998</v>
      </c>
      <c r="M137" s="54"/>
      <c r="N137" s="15">
        <v>40.249932301000001</v>
      </c>
      <c r="O137" s="15">
        <v>5.9557703912999997</v>
      </c>
      <c r="P137" s="15" t="s">
        <v>26</v>
      </c>
      <c r="Q137" s="16" t="s">
        <v>26</v>
      </c>
      <c r="R137" s="37" t="s">
        <v>658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239</v>
      </c>
      <c r="D138" s="17" t="s">
        <v>240</v>
      </c>
      <c r="E138" s="17">
        <v>0</v>
      </c>
      <c r="F138" s="14">
        <v>3.07</v>
      </c>
      <c r="G138" s="14">
        <v>2.0499999999999998</v>
      </c>
      <c r="H138" s="14">
        <v>1.04</v>
      </c>
      <c r="I138" s="14"/>
      <c r="J138" s="14">
        <v>3.15</v>
      </c>
      <c r="K138" s="14">
        <v>5.17</v>
      </c>
      <c r="L138" s="14">
        <v>8.44</v>
      </c>
      <c r="M138" s="54"/>
      <c r="N138" s="14">
        <v>48.144502635000002</v>
      </c>
      <c r="O138" s="31">
        <v>7.8938655651999996</v>
      </c>
      <c r="P138" s="31" t="s">
        <v>26</v>
      </c>
      <c r="Q138" s="17" t="s">
        <v>26</v>
      </c>
      <c r="R138" s="38" t="s">
        <v>659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241</v>
      </c>
      <c r="D139" s="16" t="s">
        <v>242</v>
      </c>
      <c r="E139" s="16">
        <v>0</v>
      </c>
      <c r="F139" s="15">
        <v>33.9</v>
      </c>
      <c r="G139" s="15">
        <v>28.09</v>
      </c>
      <c r="H139" s="15">
        <v>22.28</v>
      </c>
      <c r="I139" s="14"/>
      <c r="J139" s="15">
        <v>34.89</v>
      </c>
      <c r="K139" s="15">
        <v>46.5</v>
      </c>
      <c r="L139" s="15">
        <v>65.28</v>
      </c>
      <c r="M139" s="54"/>
      <c r="N139" s="15">
        <v>24.411323065000001</v>
      </c>
      <c r="O139" s="15">
        <v>307.78156017000003</v>
      </c>
      <c r="P139" s="15" t="s">
        <v>26</v>
      </c>
      <c r="Q139" s="16" t="s">
        <v>26</v>
      </c>
      <c r="R139" s="37" t="s">
        <v>660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241</v>
      </c>
      <c r="D140" s="17" t="s">
        <v>243</v>
      </c>
      <c r="E140" s="17">
        <v>0</v>
      </c>
      <c r="F140" s="14">
        <v>32.83</v>
      </c>
      <c r="G140" s="14">
        <v>27.31</v>
      </c>
      <c r="H140" s="14">
        <v>21.8</v>
      </c>
      <c r="I140" s="14"/>
      <c r="J140" s="14">
        <v>34.06</v>
      </c>
      <c r="K140" s="14">
        <v>45.08</v>
      </c>
      <c r="L140" s="14">
        <v>62.93</v>
      </c>
      <c r="M140" s="54"/>
      <c r="N140" s="14">
        <v>24.380777831</v>
      </c>
      <c r="O140" s="31">
        <v>4.6487741739000006</v>
      </c>
      <c r="P140" s="31" t="s">
        <v>26</v>
      </c>
      <c r="Q140" s="17" t="s">
        <v>26</v>
      </c>
      <c r="R140" s="38" t="s">
        <v>661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244</v>
      </c>
      <c r="D141" s="16" t="s">
        <v>245</v>
      </c>
      <c r="E141" s="16">
        <v>6</v>
      </c>
      <c r="F141" s="15">
        <v>23.48</v>
      </c>
      <c r="G141" s="15">
        <v>21.51</v>
      </c>
      <c r="H141" s="15">
        <v>19.54</v>
      </c>
      <c r="I141" s="14"/>
      <c r="J141" s="15">
        <v>24.48</v>
      </c>
      <c r="K141" s="15">
        <v>28.41</v>
      </c>
      <c r="L141" s="15">
        <v>34.770000000000003</v>
      </c>
      <c r="M141" s="54"/>
      <c r="N141" s="15">
        <v>32.806657952999998</v>
      </c>
      <c r="O141" s="15">
        <v>10.377642478</v>
      </c>
      <c r="P141" s="15" t="s">
        <v>29</v>
      </c>
      <c r="Q141" s="16" t="s">
        <v>26</v>
      </c>
      <c r="R141" s="37" t="s">
        <v>662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246</v>
      </c>
      <c r="D142" s="17" t="s">
        <v>247</v>
      </c>
      <c r="E142" s="17">
        <v>0</v>
      </c>
      <c r="F142" s="14">
        <v>11.49</v>
      </c>
      <c r="G142" s="14">
        <v>10.08</v>
      </c>
      <c r="H142" s="14">
        <v>8.68</v>
      </c>
      <c r="I142" s="14"/>
      <c r="J142" s="14">
        <v>11.87</v>
      </c>
      <c r="K142" s="14">
        <v>14.67</v>
      </c>
      <c r="L142" s="14">
        <v>19.2</v>
      </c>
      <c r="M142" s="54"/>
      <c r="N142" s="14">
        <v>18.044187240999999</v>
      </c>
      <c r="O142" s="31">
        <v>216.88621191000001</v>
      </c>
      <c r="P142" s="31" t="s">
        <v>26</v>
      </c>
      <c r="Q142" s="17" t="s">
        <v>26</v>
      </c>
      <c r="R142" s="38" t="s">
        <v>663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248</v>
      </c>
      <c r="D143" s="16" t="s">
        <v>249</v>
      </c>
      <c r="E143" s="16">
        <v>3</v>
      </c>
      <c r="F143" s="15">
        <v>3.56</v>
      </c>
      <c r="G143" s="15">
        <v>3.31</v>
      </c>
      <c r="H143" s="15">
        <v>3.07</v>
      </c>
      <c r="I143" s="14"/>
      <c r="J143" s="15">
        <v>3.77</v>
      </c>
      <c r="K143" s="15">
        <v>4.25</v>
      </c>
      <c r="L143" s="15">
        <v>5.04</v>
      </c>
      <c r="M143" s="54"/>
      <c r="N143" s="15">
        <v>46.847866363999998</v>
      </c>
      <c r="O143" s="15">
        <v>9.4474155652</v>
      </c>
      <c r="P143" s="15" t="s">
        <v>26</v>
      </c>
      <c r="Q143" s="16" t="s">
        <v>26</v>
      </c>
      <c r="R143" s="37" t="s">
        <v>664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250</v>
      </c>
      <c r="D144" s="17" t="s">
        <v>251</v>
      </c>
      <c r="E144" s="17">
        <v>2</v>
      </c>
      <c r="F144" s="14">
        <v>16.809999999999999</v>
      </c>
      <c r="G144" s="14">
        <v>14.36</v>
      </c>
      <c r="H144" s="14">
        <v>11.91</v>
      </c>
      <c r="I144" s="14"/>
      <c r="J144" s="14">
        <v>17.13</v>
      </c>
      <c r="K144" s="14">
        <v>22.02</v>
      </c>
      <c r="L144" s="14">
        <v>29.95</v>
      </c>
      <c r="M144" s="54"/>
      <c r="N144" s="14">
        <v>32.999959167</v>
      </c>
      <c r="O144" s="31">
        <v>8.4268898696000001</v>
      </c>
      <c r="P144" s="31" t="s">
        <v>26</v>
      </c>
      <c r="Q144" s="17" t="s">
        <v>26</v>
      </c>
      <c r="R144" s="38" t="s">
        <v>665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252</v>
      </c>
      <c r="D145" s="16" t="s">
        <v>253</v>
      </c>
      <c r="E145" s="16">
        <v>0</v>
      </c>
      <c r="F145" s="15">
        <v>3.98</v>
      </c>
      <c r="G145" s="15">
        <v>2.2200000000000002</v>
      </c>
      <c r="H145" s="15">
        <v>0.46</v>
      </c>
      <c r="I145" s="14"/>
      <c r="J145" s="15">
        <v>4.26</v>
      </c>
      <c r="K145" s="15">
        <v>7.77</v>
      </c>
      <c r="L145" s="15">
        <v>13.46</v>
      </c>
      <c r="M145" s="54"/>
      <c r="N145" s="15">
        <v>21.530286632999999</v>
      </c>
      <c r="O145" s="15">
        <v>85.521970696000011</v>
      </c>
      <c r="P145" s="15" t="s">
        <v>26</v>
      </c>
      <c r="Q145" s="16" t="s">
        <v>26</v>
      </c>
      <c r="R145" s="37" t="s">
        <v>666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254</v>
      </c>
      <c r="D146" s="17" t="s">
        <v>255</v>
      </c>
      <c r="E146" s="17">
        <v>2</v>
      </c>
      <c r="F146" s="14">
        <v>3.96</v>
      </c>
      <c r="G146" s="14">
        <v>3.12</v>
      </c>
      <c r="H146" s="14">
        <v>2.2799999999999998</v>
      </c>
      <c r="I146" s="14"/>
      <c r="J146" s="14">
        <v>4.0599999999999996</v>
      </c>
      <c r="K146" s="14">
        <v>5.73</v>
      </c>
      <c r="L146" s="14">
        <v>8.4499999999999993</v>
      </c>
      <c r="M146" s="54"/>
      <c r="N146" s="14">
        <v>16.981049910999999</v>
      </c>
      <c r="O146" s="31">
        <v>9.146383565199999</v>
      </c>
      <c r="P146" s="31" t="s">
        <v>26</v>
      </c>
      <c r="Q146" s="17" t="s">
        <v>26</v>
      </c>
      <c r="R146" s="38" t="s">
        <v>667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254</v>
      </c>
      <c r="D147" s="16" t="s">
        <v>256</v>
      </c>
      <c r="E147" s="16">
        <v>0</v>
      </c>
      <c r="F147" s="15">
        <v>4.2699999999999996</v>
      </c>
      <c r="G147" s="15">
        <v>3.39</v>
      </c>
      <c r="H147" s="15">
        <v>2.52</v>
      </c>
      <c r="I147" s="14"/>
      <c r="J147" s="15">
        <v>4.37</v>
      </c>
      <c r="K147" s="15">
        <v>6.11</v>
      </c>
      <c r="L147" s="15">
        <v>8.93</v>
      </c>
      <c r="M147" s="54"/>
      <c r="N147" s="15">
        <v>14.185929171</v>
      </c>
      <c r="O147" s="15">
        <v>65.529778304000004</v>
      </c>
      <c r="P147" s="15" t="s">
        <v>26</v>
      </c>
      <c r="Q147" s="16" t="s">
        <v>26</v>
      </c>
      <c r="R147" s="37" t="s">
        <v>668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257</v>
      </c>
      <c r="D148" s="17" t="s">
        <v>12</v>
      </c>
      <c r="E148" s="17">
        <v>4</v>
      </c>
      <c r="F148" s="14">
        <v>16.22</v>
      </c>
      <c r="G148" s="14">
        <v>13.76</v>
      </c>
      <c r="H148" s="14">
        <v>11.3</v>
      </c>
      <c r="I148" s="14"/>
      <c r="J148" s="14">
        <v>22.45</v>
      </c>
      <c r="K148" s="14">
        <v>27.36</v>
      </c>
      <c r="L148" s="14">
        <v>35.32</v>
      </c>
      <c r="M148" s="54"/>
      <c r="N148" s="14">
        <v>49.597457317999996</v>
      </c>
      <c r="O148" s="31">
        <v>111.259691</v>
      </c>
      <c r="P148" s="31" t="s">
        <v>26</v>
      </c>
      <c r="Q148" s="17" t="s">
        <v>29</v>
      </c>
      <c r="R148" s="38" t="s">
        <v>669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258</v>
      </c>
      <c r="D149" s="16" t="s">
        <v>259</v>
      </c>
      <c r="E149" s="16">
        <v>9</v>
      </c>
      <c r="F149" s="15">
        <v>112.77</v>
      </c>
      <c r="G149" s="15">
        <v>79.069999999999993</v>
      </c>
      <c r="H149" s="15">
        <v>45.37</v>
      </c>
      <c r="I149" s="14"/>
      <c r="J149" s="15">
        <v>171.11</v>
      </c>
      <c r="K149" s="15">
        <v>238.5</v>
      </c>
      <c r="L149" s="15">
        <v>347.56</v>
      </c>
      <c r="M149" s="54"/>
      <c r="N149" s="15">
        <v>62.662213545999997</v>
      </c>
      <c r="O149" s="15">
        <v>4.5284017057000003</v>
      </c>
      <c r="P149" s="15" t="s">
        <v>29</v>
      </c>
      <c r="Q149" s="16" t="s">
        <v>29</v>
      </c>
      <c r="R149" s="37" t="s">
        <v>670</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260</v>
      </c>
      <c r="D150" s="17" t="s">
        <v>261</v>
      </c>
      <c r="E150" s="17">
        <v>7</v>
      </c>
      <c r="F150" s="14">
        <v>5.25</v>
      </c>
      <c r="G150" s="14">
        <v>4.66</v>
      </c>
      <c r="H150" s="14">
        <v>4.07</v>
      </c>
      <c r="I150" s="14"/>
      <c r="J150" s="14">
        <v>5.5</v>
      </c>
      <c r="K150" s="14">
        <v>6.67</v>
      </c>
      <c r="L150" s="14">
        <v>8.57</v>
      </c>
      <c r="M150" s="54"/>
      <c r="N150" s="14">
        <v>76.792117064999999</v>
      </c>
      <c r="O150" s="31">
        <v>9.8865053913000001</v>
      </c>
      <c r="P150" s="31" t="s">
        <v>29</v>
      </c>
      <c r="Q150" s="17" t="s">
        <v>29</v>
      </c>
      <c r="R150" s="38" t="s">
        <v>671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672</v>
      </c>
      <c r="D151" s="16" t="s">
        <v>673</v>
      </c>
      <c r="E151" s="16">
        <v>3</v>
      </c>
      <c r="F151" s="15">
        <v>2.76</v>
      </c>
      <c r="G151" s="15">
        <v>2.4700000000000002</v>
      </c>
      <c r="H151" s="15">
        <v>2.19</v>
      </c>
      <c r="I151" s="14"/>
      <c r="J151" s="15">
        <v>2.88</v>
      </c>
      <c r="K151" s="15">
        <v>3.44</v>
      </c>
      <c r="L151" s="15">
        <v>4.3499999999999996</v>
      </c>
      <c r="M151" s="54"/>
      <c r="N151" s="15">
        <v>37.896829038</v>
      </c>
      <c r="O151" s="15">
        <v>1.1403362173999998</v>
      </c>
      <c r="P151" s="15" t="s">
        <v>26</v>
      </c>
      <c r="Q151" s="16" t="s">
        <v>26</v>
      </c>
      <c r="R151" s="37" t="s">
        <v>674</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262</v>
      </c>
      <c r="D152" s="17" t="s">
        <v>263</v>
      </c>
      <c r="E152" s="17">
        <v>4</v>
      </c>
      <c r="F152" s="14">
        <v>78.53</v>
      </c>
      <c r="G152" s="14">
        <v>71.59</v>
      </c>
      <c r="H152" s="14">
        <v>64.66</v>
      </c>
      <c r="I152" s="14"/>
      <c r="J152" s="14">
        <v>83.78</v>
      </c>
      <c r="K152" s="14">
        <v>97.64</v>
      </c>
      <c r="L152" s="14">
        <v>120.07</v>
      </c>
      <c r="M152" s="54"/>
      <c r="N152" s="14">
        <v>51.178601454999999</v>
      </c>
      <c r="O152" s="31">
        <v>43.076235894</v>
      </c>
      <c r="P152" s="31" t="s">
        <v>26</v>
      </c>
      <c r="Q152" s="17" t="s">
        <v>29</v>
      </c>
      <c r="R152" s="38" t="s">
        <v>675</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264</v>
      </c>
      <c r="D153" s="16" t="s">
        <v>265</v>
      </c>
      <c r="E153" s="16">
        <v>2</v>
      </c>
      <c r="F153" s="15">
        <v>54.3</v>
      </c>
      <c r="G153" s="15">
        <v>45.05</v>
      </c>
      <c r="H153" s="15">
        <v>35.81</v>
      </c>
      <c r="I153" s="14"/>
      <c r="J153" s="15">
        <v>56</v>
      </c>
      <c r="K153" s="15">
        <v>74.48</v>
      </c>
      <c r="L153" s="15">
        <v>104.39</v>
      </c>
      <c r="M153" s="54"/>
      <c r="N153" s="15">
        <v>41.353420644000003</v>
      </c>
      <c r="O153" s="15">
        <v>2.0287405652000001</v>
      </c>
      <c r="P153" s="15" t="s">
        <v>26</v>
      </c>
      <c r="Q153" s="16" t="s">
        <v>26</v>
      </c>
      <c r="R153" s="37" t="s">
        <v>676</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266</v>
      </c>
      <c r="D154" s="17" t="s">
        <v>267</v>
      </c>
      <c r="E154" s="17">
        <v>5</v>
      </c>
      <c r="F154" s="14">
        <v>107.34</v>
      </c>
      <c r="G154" s="14">
        <v>98.3</v>
      </c>
      <c r="H154" s="14">
        <v>89.26</v>
      </c>
      <c r="I154" s="14"/>
      <c r="J154" s="14">
        <v>124.5</v>
      </c>
      <c r="K154" s="14">
        <v>142.57</v>
      </c>
      <c r="L154" s="14">
        <v>171.81</v>
      </c>
      <c r="M154" s="54"/>
      <c r="N154" s="14">
        <v>53.880137505</v>
      </c>
      <c r="O154" s="31">
        <v>37.693316707999998</v>
      </c>
      <c r="P154" s="31" t="s">
        <v>26</v>
      </c>
      <c r="Q154" s="17" t="s">
        <v>29</v>
      </c>
      <c r="R154" s="38" t="s">
        <v>677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268</v>
      </c>
      <c r="D155" s="16" t="s">
        <v>269</v>
      </c>
      <c r="E155" s="16">
        <v>9</v>
      </c>
      <c r="F155" s="15">
        <v>31.64</v>
      </c>
      <c r="G155" s="15">
        <v>30.04</v>
      </c>
      <c r="H155" s="15">
        <v>28.44</v>
      </c>
      <c r="I155" s="14"/>
      <c r="J155" s="15">
        <v>36.21</v>
      </c>
      <c r="K155" s="15">
        <v>39.4</v>
      </c>
      <c r="L155" s="15">
        <v>44.57</v>
      </c>
      <c r="M155" s="54"/>
      <c r="N155" s="15">
        <v>75.297281459999994</v>
      </c>
      <c r="O155" s="15">
        <v>8.9691840870000004</v>
      </c>
      <c r="P155" s="15" t="s">
        <v>29</v>
      </c>
      <c r="Q155" s="16" t="s">
        <v>29</v>
      </c>
      <c r="R155" s="37" t="s">
        <v>678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270</v>
      </c>
      <c r="D156" s="17" t="s">
        <v>271</v>
      </c>
      <c r="E156" s="17">
        <v>9</v>
      </c>
      <c r="F156" s="14">
        <v>783.36</v>
      </c>
      <c r="G156" s="14">
        <v>554.59</v>
      </c>
      <c r="H156" s="14">
        <v>325.82</v>
      </c>
      <c r="I156" s="14"/>
      <c r="J156" s="14">
        <v>1082.96</v>
      </c>
      <c r="K156" s="14">
        <v>1540.49</v>
      </c>
      <c r="L156" s="14">
        <v>2280.83</v>
      </c>
      <c r="M156" s="54"/>
      <c r="N156" s="14">
        <v>62.175743163999996</v>
      </c>
      <c r="O156" s="31">
        <v>128.08127807</v>
      </c>
      <c r="P156" s="31" t="s">
        <v>29</v>
      </c>
      <c r="Q156" s="17" t="s">
        <v>29</v>
      </c>
      <c r="R156" s="38" t="s">
        <v>679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272</v>
      </c>
      <c r="D157" s="16" t="s">
        <v>273</v>
      </c>
      <c r="E157" s="16">
        <v>9</v>
      </c>
      <c r="F157" s="15">
        <v>106.2</v>
      </c>
      <c r="G157" s="15">
        <v>95.79</v>
      </c>
      <c r="H157" s="15">
        <v>85.38</v>
      </c>
      <c r="I157" s="14"/>
      <c r="J157" s="15">
        <v>109.08</v>
      </c>
      <c r="K157" s="15">
        <v>129.88999999999999</v>
      </c>
      <c r="L157" s="15">
        <v>163.57</v>
      </c>
      <c r="M157" s="54"/>
      <c r="N157" s="15">
        <v>77.427093827999997</v>
      </c>
      <c r="O157" s="15">
        <v>48.437446747999999</v>
      </c>
      <c r="P157" s="15" t="s">
        <v>29</v>
      </c>
      <c r="Q157" s="16" t="s">
        <v>29</v>
      </c>
      <c r="R157" s="37" t="s">
        <v>680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274</v>
      </c>
      <c r="D158" s="17" t="s">
        <v>275</v>
      </c>
      <c r="E158" s="17">
        <v>8</v>
      </c>
      <c r="F158" s="14">
        <v>15.56</v>
      </c>
      <c r="G158" s="14">
        <v>14.44</v>
      </c>
      <c r="H158" s="14">
        <v>13.33</v>
      </c>
      <c r="I158" s="14"/>
      <c r="J158" s="14">
        <v>15.94</v>
      </c>
      <c r="K158" s="14">
        <v>18.16</v>
      </c>
      <c r="L158" s="14">
        <v>21.76</v>
      </c>
      <c r="M158" s="54"/>
      <c r="N158" s="14">
        <v>54.902771698000002</v>
      </c>
      <c r="O158" s="31">
        <v>11.198225346999999</v>
      </c>
      <c r="P158" s="31" t="s">
        <v>29</v>
      </c>
      <c r="Q158" s="17" t="s">
        <v>29</v>
      </c>
      <c r="R158" s="38" t="s">
        <v>681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276</v>
      </c>
      <c r="D159" s="16" t="s">
        <v>277</v>
      </c>
      <c r="E159" s="16">
        <v>0</v>
      </c>
      <c r="F159" s="15">
        <v>2.97</v>
      </c>
      <c r="G159" s="15">
        <v>2.5</v>
      </c>
      <c r="H159" s="15">
        <v>2.04</v>
      </c>
      <c r="I159" s="14"/>
      <c r="J159" s="15">
        <v>3.25</v>
      </c>
      <c r="K159" s="15">
        <v>4.17</v>
      </c>
      <c r="L159" s="15">
        <v>5.66</v>
      </c>
      <c r="M159" s="54"/>
      <c r="N159" s="15">
        <v>19.508670754000001</v>
      </c>
      <c r="O159" s="15">
        <v>31.173208521999999</v>
      </c>
      <c r="P159" s="15" t="s">
        <v>26</v>
      </c>
      <c r="Q159" s="16" t="s">
        <v>26</v>
      </c>
      <c r="R159" s="37" t="s">
        <v>682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278</v>
      </c>
      <c r="D160" s="17" t="s">
        <v>279</v>
      </c>
      <c r="E160" s="17">
        <v>2</v>
      </c>
      <c r="F160" s="14">
        <v>2.86</v>
      </c>
      <c r="G160" s="14">
        <v>2.52</v>
      </c>
      <c r="H160" s="14">
        <v>2.19</v>
      </c>
      <c r="I160" s="14"/>
      <c r="J160" s="14">
        <v>2.93</v>
      </c>
      <c r="K160" s="14">
        <v>3.59</v>
      </c>
      <c r="L160" s="14">
        <v>4.6500000000000004</v>
      </c>
      <c r="M160" s="54"/>
      <c r="N160" s="14">
        <v>45.572449712000001</v>
      </c>
      <c r="O160" s="31">
        <v>2.0812916087</v>
      </c>
      <c r="P160" s="31" t="s">
        <v>26</v>
      </c>
      <c r="Q160" s="17" t="s">
        <v>26</v>
      </c>
      <c r="R160" s="38" t="s">
        <v>683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280</v>
      </c>
      <c r="D161" s="16" t="s">
        <v>281</v>
      </c>
      <c r="E161" s="16">
        <v>3</v>
      </c>
      <c r="F161" s="15">
        <v>13.93</v>
      </c>
      <c r="G161" s="15">
        <v>12.62</v>
      </c>
      <c r="H161" s="15">
        <v>11.32</v>
      </c>
      <c r="I161" s="14"/>
      <c r="J161" s="15">
        <v>14.26</v>
      </c>
      <c r="K161" s="15">
        <v>16.86</v>
      </c>
      <c r="L161" s="15">
        <v>21.08</v>
      </c>
      <c r="M161" s="54"/>
      <c r="N161" s="15">
        <v>35.951304995999998</v>
      </c>
      <c r="O161" s="15">
        <v>94.182515477999999</v>
      </c>
      <c r="P161" s="15" t="s">
        <v>26</v>
      </c>
      <c r="Q161" s="16" t="s">
        <v>26</v>
      </c>
      <c r="R161" s="37" t="s">
        <v>684</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282</v>
      </c>
      <c r="D162" s="17" t="s">
        <v>283</v>
      </c>
      <c r="E162" s="17">
        <v>3</v>
      </c>
      <c r="F162" s="14">
        <v>23.38</v>
      </c>
      <c r="G162" s="14">
        <v>20</v>
      </c>
      <c r="H162" s="14">
        <v>16.63</v>
      </c>
      <c r="I162" s="14"/>
      <c r="J162" s="14">
        <v>24.69</v>
      </c>
      <c r="K162" s="14">
        <v>31.43</v>
      </c>
      <c r="L162" s="14">
        <v>42.34</v>
      </c>
      <c r="M162" s="54"/>
      <c r="N162" s="14">
        <v>39.244468169000001</v>
      </c>
      <c r="O162" s="31">
        <v>27.661462043</v>
      </c>
      <c r="P162" s="31" t="s">
        <v>26</v>
      </c>
      <c r="Q162" s="17" t="s">
        <v>26</v>
      </c>
      <c r="R162" s="38" t="s">
        <v>685</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284</v>
      </c>
      <c r="D163" s="16" t="s">
        <v>285</v>
      </c>
      <c r="E163" s="16">
        <v>3</v>
      </c>
      <c r="F163" s="15">
        <v>6.85</v>
      </c>
      <c r="G163" s="15">
        <v>4.3899999999999997</v>
      </c>
      <c r="H163" s="15">
        <v>1.93</v>
      </c>
      <c r="I163" s="14"/>
      <c r="J163" s="15">
        <v>7.14</v>
      </c>
      <c r="K163" s="15">
        <v>12.05</v>
      </c>
      <c r="L163" s="15">
        <v>19.989999999999998</v>
      </c>
      <c r="M163" s="54"/>
      <c r="N163" s="15">
        <v>25.461040497999999</v>
      </c>
      <c r="O163" s="15">
        <v>38.446817609</v>
      </c>
      <c r="P163" s="15" t="s">
        <v>26</v>
      </c>
      <c r="Q163" s="16" t="s">
        <v>26</v>
      </c>
      <c r="R163" s="37" t="s">
        <v>686</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286</v>
      </c>
      <c r="D164" s="17" t="s">
        <v>287</v>
      </c>
      <c r="E164" s="17">
        <v>6</v>
      </c>
      <c r="F164" s="14">
        <v>4.25</v>
      </c>
      <c r="G164" s="14">
        <v>3.03</v>
      </c>
      <c r="H164" s="14">
        <v>1.81</v>
      </c>
      <c r="I164" s="14"/>
      <c r="J164" s="14">
        <v>8.14</v>
      </c>
      <c r="K164" s="14">
        <v>10.57</v>
      </c>
      <c r="L164" s="14">
        <v>14.51</v>
      </c>
      <c r="M164" s="54"/>
      <c r="N164" s="14">
        <v>59.064947740000001</v>
      </c>
      <c r="O164" s="31">
        <v>49.769135608999996</v>
      </c>
      <c r="P164" s="31" t="s">
        <v>26</v>
      </c>
      <c r="Q164" s="17" t="s">
        <v>29</v>
      </c>
      <c r="R164" s="38" t="s">
        <v>687</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288</v>
      </c>
      <c r="D165" s="16" t="s">
        <v>289</v>
      </c>
      <c r="E165" s="16">
        <v>9</v>
      </c>
      <c r="F165" s="15">
        <v>1.72</v>
      </c>
      <c r="G165" s="15">
        <v>1.53</v>
      </c>
      <c r="H165" s="15">
        <v>1.35</v>
      </c>
      <c r="I165" s="14"/>
      <c r="J165" s="15">
        <v>1.94</v>
      </c>
      <c r="K165" s="15">
        <v>2.2999999999999998</v>
      </c>
      <c r="L165" s="15">
        <v>2.89</v>
      </c>
      <c r="M165" s="54"/>
      <c r="N165" s="15">
        <v>68.551394599000005</v>
      </c>
      <c r="O165" s="15">
        <v>2.6653886521999999</v>
      </c>
      <c r="P165" s="15" t="s">
        <v>29</v>
      </c>
      <c r="Q165" s="16" t="s">
        <v>29</v>
      </c>
      <c r="R165" s="37" t="s">
        <v>688</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290</v>
      </c>
      <c r="D166" s="17" t="s">
        <v>291</v>
      </c>
      <c r="E166" s="17">
        <v>2</v>
      </c>
      <c r="F166" s="14">
        <v>27.09</v>
      </c>
      <c r="G166" s="14">
        <v>24.49</v>
      </c>
      <c r="H166" s="14">
        <v>21.9</v>
      </c>
      <c r="I166" s="14"/>
      <c r="J166" s="14">
        <v>27.68</v>
      </c>
      <c r="K166" s="14">
        <v>32.86</v>
      </c>
      <c r="L166" s="14">
        <v>41.26</v>
      </c>
      <c r="M166" s="54"/>
      <c r="N166" s="14">
        <v>39.168452250999998</v>
      </c>
      <c r="O166" s="31">
        <v>102.43289004</v>
      </c>
      <c r="P166" s="31" t="s">
        <v>26</v>
      </c>
      <c r="Q166" s="17" t="s">
        <v>26</v>
      </c>
      <c r="R166" s="38" t="s">
        <v>689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292</v>
      </c>
      <c r="D167" s="16" t="s">
        <v>293</v>
      </c>
      <c r="E167" s="16">
        <v>0</v>
      </c>
      <c r="F167" s="15">
        <v>7.89</v>
      </c>
      <c r="G167" s="15">
        <v>6.71</v>
      </c>
      <c r="H167" s="15">
        <v>5.54</v>
      </c>
      <c r="I167" s="14"/>
      <c r="J167" s="15">
        <v>8.1999999999999993</v>
      </c>
      <c r="K167" s="15">
        <v>10.54</v>
      </c>
      <c r="L167" s="15">
        <v>14.33</v>
      </c>
      <c r="M167" s="54"/>
      <c r="N167" s="15">
        <v>33.301514875999999</v>
      </c>
      <c r="O167" s="15">
        <v>43.234621087000001</v>
      </c>
      <c r="P167" s="15" t="s">
        <v>26</v>
      </c>
      <c r="Q167" s="16" t="s">
        <v>26</v>
      </c>
      <c r="R167" s="37" t="s">
        <v>690</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294</v>
      </c>
      <c r="D168" s="17" t="s">
        <v>295</v>
      </c>
      <c r="E168" s="17">
        <v>7</v>
      </c>
      <c r="F168" s="14">
        <v>7.84</v>
      </c>
      <c r="G168" s="14">
        <v>6.53</v>
      </c>
      <c r="H168" s="14">
        <v>5.23</v>
      </c>
      <c r="I168" s="14"/>
      <c r="J168" s="14">
        <v>10.89</v>
      </c>
      <c r="K168" s="14">
        <v>13.49</v>
      </c>
      <c r="L168" s="14">
        <v>17.7</v>
      </c>
      <c r="M168" s="54"/>
      <c r="N168" s="14">
        <v>70.634540962000003</v>
      </c>
      <c r="O168" s="31">
        <v>5.6462599903999999</v>
      </c>
      <c r="P168" s="31" t="s">
        <v>26</v>
      </c>
      <c r="Q168" s="17" t="s">
        <v>29</v>
      </c>
      <c r="R168" s="38" t="s">
        <v>691</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296</v>
      </c>
      <c r="D169" s="16" t="s">
        <v>297</v>
      </c>
      <c r="E169" s="16">
        <v>5</v>
      </c>
      <c r="F169" s="15">
        <v>11.57</v>
      </c>
      <c r="G169" s="15">
        <v>10.41</v>
      </c>
      <c r="H169" s="15">
        <v>9.25</v>
      </c>
      <c r="I169" s="14"/>
      <c r="J169" s="15">
        <v>13.22</v>
      </c>
      <c r="K169" s="15">
        <v>15.53</v>
      </c>
      <c r="L169" s="15">
        <v>19.28</v>
      </c>
      <c r="M169" s="54"/>
      <c r="N169" s="15">
        <v>54.812503384999999</v>
      </c>
      <c r="O169" s="15">
        <v>77.284843979000001</v>
      </c>
      <c r="P169" s="15" t="s">
        <v>26</v>
      </c>
      <c r="Q169" s="16" t="s">
        <v>29</v>
      </c>
      <c r="R169" s="37" t="s">
        <v>692</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298</v>
      </c>
      <c r="D170" s="17" t="s">
        <v>299</v>
      </c>
      <c r="E170" s="17">
        <v>10</v>
      </c>
      <c r="F170" s="14">
        <v>24.19</v>
      </c>
      <c r="G170" s="14">
        <v>22.55</v>
      </c>
      <c r="H170" s="14">
        <v>20.91</v>
      </c>
      <c r="I170" s="14"/>
      <c r="J170" s="14">
        <v>24.54</v>
      </c>
      <c r="K170" s="14">
        <v>27.81</v>
      </c>
      <c r="L170" s="14">
        <v>33.119999999999997</v>
      </c>
      <c r="M170" s="54"/>
      <c r="N170" s="14">
        <v>73.601448406000003</v>
      </c>
      <c r="O170" s="31">
        <v>112.32068961</v>
      </c>
      <c r="P170" s="31" t="s">
        <v>29</v>
      </c>
      <c r="Q170" s="17" t="s">
        <v>29</v>
      </c>
      <c r="R170" s="38" t="s">
        <v>693</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300</v>
      </c>
      <c r="D171" s="16" t="s">
        <v>301</v>
      </c>
      <c r="E171" s="16">
        <v>3</v>
      </c>
      <c r="F171" s="15">
        <v>9.8699999999999992</v>
      </c>
      <c r="G171" s="15">
        <v>9.31</v>
      </c>
      <c r="H171" s="15">
        <v>8.75</v>
      </c>
      <c r="I171" s="14"/>
      <c r="J171" s="15">
        <v>10.220000000000001</v>
      </c>
      <c r="K171" s="15">
        <v>11.33</v>
      </c>
      <c r="L171" s="15">
        <v>13.14</v>
      </c>
      <c r="M171" s="54"/>
      <c r="N171" s="15">
        <v>34.750006210999999</v>
      </c>
      <c r="O171" s="15">
        <v>7.7262675216999996</v>
      </c>
      <c r="P171" s="15" t="s">
        <v>29</v>
      </c>
      <c r="Q171" s="16" t="s">
        <v>26</v>
      </c>
      <c r="R171" s="37" t="s">
        <v>694</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302</v>
      </c>
      <c r="D172" s="17" t="s">
        <v>303</v>
      </c>
      <c r="E172" s="17">
        <v>7</v>
      </c>
      <c r="F172" s="14">
        <v>0.68</v>
      </c>
      <c r="G172" s="14">
        <v>0.21</v>
      </c>
      <c r="H172" s="14">
        <v>-0.25</v>
      </c>
      <c r="I172" s="14"/>
      <c r="J172" s="14">
        <v>2.0499999999999998</v>
      </c>
      <c r="K172" s="14">
        <v>2.98</v>
      </c>
      <c r="L172" s="14">
        <v>4.5</v>
      </c>
      <c r="M172" s="54"/>
      <c r="N172" s="14">
        <v>57.556654092999999</v>
      </c>
      <c r="O172" s="31">
        <v>10.032544043</v>
      </c>
      <c r="P172" s="31" t="s">
        <v>26</v>
      </c>
      <c r="Q172" s="17" t="s">
        <v>29</v>
      </c>
      <c r="R172" s="38" t="s">
        <v>695</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304</v>
      </c>
      <c r="D173" s="16" t="s">
        <v>305</v>
      </c>
      <c r="E173" s="16">
        <v>6</v>
      </c>
      <c r="F173" s="15">
        <v>130.97999999999999</v>
      </c>
      <c r="G173" s="15">
        <v>96.61</v>
      </c>
      <c r="H173" s="15">
        <v>62.24</v>
      </c>
      <c r="I173" s="14"/>
      <c r="J173" s="15">
        <v>208.57</v>
      </c>
      <c r="K173" s="15">
        <v>277.3</v>
      </c>
      <c r="L173" s="15">
        <v>388.53</v>
      </c>
      <c r="M173" s="54"/>
      <c r="N173" s="15">
        <v>69.149551762000002</v>
      </c>
      <c r="O173" s="15">
        <v>15.139962204</v>
      </c>
      <c r="P173" s="15" t="s">
        <v>26</v>
      </c>
      <c r="Q173" s="16" t="s">
        <v>29</v>
      </c>
      <c r="R173" s="37" t="s">
        <v>696</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697</v>
      </c>
      <c r="D174" s="17" t="s">
        <v>698</v>
      </c>
      <c r="E174" s="17">
        <v>1</v>
      </c>
      <c r="F174" s="14">
        <v>6.07</v>
      </c>
      <c r="G174" s="14">
        <v>5.42</v>
      </c>
      <c r="H174" s="14">
        <v>4.78</v>
      </c>
      <c r="I174" s="14"/>
      <c r="J174" s="14">
        <v>6.35</v>
      </c>
      <c r="K174" s="14">
        <v>7.63</v>
      </c>
      <c r="L174" s="14">
        <v>9.7100000000000009</v>
      </c>
      <c r="M174" s="54"/>
      <c r="N174" s="14">
        <v>46.692829228999997</v>
      </c>
      <c r="O174" s="31">
        <v>1.2594646522000001</v>
      </c>
      <c r="P174" s="31" t="s">
        <v>26</v>
      </c>
      <c r="Q174" s="17" t="s">
        <v>26</v>
      </c>
      <c r="R174" s="38" t="s">
        <v>699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306</v>
      </c>
      <c r="D175" s="16" t="s">
        <v>307</v>
      </c>
      <c r="E175" s="16">
        <v>0</v>
      </c>
      <c r="F175" s="15">
        <v>15.99</v>
      </c>
      <c r="G175" s="15">
        <v>14.37</v>
      </c>
      <c r="H175" s="15">
        <v>12.75</v>
      </c>
      <c r="I175" s="14"/>
      <c r="J175" s="15">
        <v>16.440000000000001</v>
      </c>
      <c r="K175" s="15">
        <v>19.670000000000002</v>
      </c>
      <c r="L175" s="15">
        <v>24.91</v>
      </c>
      <c r="M175" s="54"/>
      <c r="N175" s="15">
        <v>20.168042766999999</v>
      </c>
      <c r="O175" s="15">
        <v>43.704130391</v>
      </c>
      <c r="P175" s="15" t="s">
        <v>26</v>
      </c>
      <c r="Q175" s="16" t="s">
        <v>26</v>
      </c>
      <c r="R175" s="37" t="s">
        <v>700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308</v>
      </c>
      <c r="D176" s="17" t="s">
        <v>309</v>
      </c>
      <c r="E176" s="17">
        <v>1</v>
      </c>
      <c r="F176" s="14">
        <v>2.72</v>
      </c>
      <c r="G176" s="14">
        <v>2.2000000000000002</v>
      </c>
      <c r="H176" s="14">
        <v>1.68</v>
      </c>
      <c r="I176" s="14"/>
      <c r="J176" s="14">
        <v>2.91</v>
      </c>
      <c r="K176" s="14">
        <v>3.94</v>
      </c>
      <c r="L176" s="14">
        <v>5.62</v>
      </c>
      <c r="M176" s="54"/>
      <c r="N176" s="14">
        <v>49.694713814000004</v>
      </c>
      <c r="O176" s="31">
        <v>11.755609738999999</v>
      </c>
      <c r="P176" s="31" t="s">
        <v>26</v>
      </c>
      <c r="Q176" s="17" t="s">
        <v>26</v>
      </c>
      <c r="R176" s="38" t="s">
        <v>701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310</v>
      </c>
      <c r="D177" s="16" t="s">
        <v>311</v>
      </c>
      <c r="E177" s="16">
        <v>0</v>
      </c>
      <c r="F177" s="15">
        <v>3.31</v>
      </c>
      <c r="G177" s="15">
        <v>2.4</v>
      </c>
      <c r="H177" s="15">
        <v>1.49</v>
      </c>
      <c r="I177" s="14"/>
      <c r="J177" s="15">
        <v>3.41</v>
      </c>
      <c r="K177" s="15">
        <v>5.22</v>
      </c>
      <c r="L177" s="15">
        <v>8.16</v>
      </c>
      <c r="M177" s="54"/>
      <c r="N177" s="15">
        <v>44.494466375000002</v>
      </c>
      <c r="O177" s="15">
        <v>17.216376391000001</v>
      </c>
      <c r="P177" s="15" t="s">
        <v>26</v>
      </c>
      <c r="Q177" s="16" t="s">
        <v>26</v>
      </c>
      <c r="R177" s="37" t="s">
        <v>702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312</v>
      </c>
      <c r="D178" s="17" t="s">
        <v>313</v>
      </c>
      <c r="E178" s="17">
        <v>9</v>
      </c>
      <c r="F178" s="14">
        <v>294.55</v>
      </c>
      <c r="G178" s="14">
        <v>254.99</v>
      </c>
      <c r="H178" s="14">
        <v>215.44</v>
      </c>
      <c r="I178" s="14"/>
      <c r="J178" s="14">
        <v>312</v>
      </c>
      <c r="K178" s="14">
        <v>391.1</v>
      </c>
      <c r="L178" s="14">
        <v>519.1</v>
      </c>
      <c r="M178" s="54"/>
      <c r="N178" s="14">
        <v>77.012225990999994</v>
      </c>
      <c r="O178" s="31">
        <v>12.216229063</v>
      </c>
      <c r="P178" s="31" t="s">
        <v>29</v>
      </c>
      <c r="Q178" s="17" t="s">
        <v>29</v>
      </c>
      <c r="R178" s="38" t="s">
        <v>703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496</v>
      </c>
      <c r="D179" s="16" t="s">
        <v>497</v>
      </c>
      <c r="E179" s="16">
        <v>1</v>
      </c>
      <c r="F179" s="15">
        <v>0.13</v>
      </c>
      <c r="G179" s="15">
        <v>-0.03</v>
      </c>
      <c r="H179" s="15">
        <v>-0.19</v>
      </c>
      <c r="I179" s="14"/>
      <c r="J179" s="15">
        <v>0.15</v>
      </c>
      <c r="K179" s="15">
        <v>0.47</v>
      </c>
      <c r="L179" s="15">
        <v>1</v>
      </c>
      <c r="M179" s="54"/>
      <c r="N179" s="15">
        <v>20.154998297999999</v>
      </c>
      <c r="O179" s="15">
        <v>1.9920606957</v>
      </c>
      <c r="P179" s="15" t="s">
        <v>26</v>
      </c>
      <c r="Q179" s="16" t="s">
        <v>26</v>
      </c>
      <c r="R179" s="37" t="s">
        <v>704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314</v>
      </c>
      <c r="D180" s="17" t="s">
        <v>315</v>
      </c>
      <c r="E180" s="17">
        <v>6</v>
      </c>
      <c r="F180" s="14">
        <v>45.7</v>
      </c>
      <c r="G180" s="14">
        <v>41.66</v>
      </c>
      <c r="H180" s="14">
        <v>37.630000000000003</v>
      </c>
      <c r="I180" s="14"/>
      <c r="J180" s="14">
        <v>46.74</v>
      </c>
      <c r="K180" s="14">
        <v>54.8</v>
      </c>
      <c r="L180" s="14">
        <v>67.849999999999994</v>
      </c>
      <c r="M180" s="54"/>
      <c r="N180" s="14">
        <v>49.212054008999999</v>
      </c>
      <c r="O180" s="31">
        <v>470.30477003999999</v>
      </c>
      <c r="P180" s="31" t="s">
        <v>29</v>
      </c>
      <c r="Q180" s="17" t="s">
        <v>26</v>
      </c>
      <c r="R180" s="38" t="s">
        <v>705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314</v>
      </c>
      <c r="D181" s="16" t="s">
        <v>316</v>
      </c>
      <c r="E181" s="16">
        <v>8</v>
      </c>
      <c r="F181" s="15">
        <v>41.07</v>
      </c>
      <c r="G181" s="15">
        <v>37.47</v>
      </c>
      <c r="H181" s="15">
        <v>33.880000000000003</v>
      </c>
      <c r="I181" s="14"/>
      <c r="J181" s="15">
        <v>49.02</v>
      </c>
      <c r="K181" s="15">
        <v>56.2</v>
      </c>
      <c r="L181" s="15">
        <v>67.819999999999993</v>
      </c>
      <c r="M181" s="54"/>
      <c r="N181" s="15">
        <v>51.619376985999999</v>
      </c>
      <c r="O181" s="15">
        <v>1581.1482584999999</v>
      </c>
      <c r="P181" s="15" t="s">
        <v>29</v>
      </c>
      <c r="Q181" s="16" t="s">
        <v>29</v>
      </c>
      <c r="R181" s="37" t="s">
        <v>706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317</v>
      </c>
      <c r="D182" s="17" t="s">
        <v>318</v>
      </c>
      <c r="E182" s="17">
        <v>7</v>
      </c>
      <c r="F182" s="14">
        <v>10.43</v>
      </c>
      <c r="G182" s="14">
        <v>8.93</v>
      </c>
      <c r="H182" s="14">
        <v>7.43</v>
      </c>
      <c r="I182" s="14"/>
      <c r="J182" s="14">
        <v>14.24</v>
      </c>
      <c r="K182" s="14">
        <v>17.23</v>
      </c>
      <c r="L182" s="14">
        <v>22.08</v>
      </c>
      <c r="M182" s="54"/>
      <c r="N182" s="14">
        <v>57.430575902000001</v>
      </c>
      <c r="O182" s="31">
        <v>17.827959348</v>
      </c>
      <c r="P182" s="31" t="s">
        <v>26</v>
      </c>
      <c r="Q182" s="17" t="s">
        <v>29</v>
      </c>
      <c r="R182" s="38" t="s">
        <v>707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319</v>
      </c>
      <c r="D183" s="16" t="s">
        <v>320</v>
      </c>
      <c r="E183" s="16">
        <v>7</v>
      </c>
      <c r="F183" s="15">
        <v>57.93</v>
      </c>
      <c r="G183" s="15">
        <v>51.92</v>
      </c>
      <c r="H183" s="15">
        <v>45.91</v>
      </c>
      <c r="I183" s="14"/>
      <c r="J183" s="15">
        <v>70.8</v>
      </c>
      <c r="K183" s="15">
        <v>82.81</v>
      </c>
      <c r="L183" s="15">
        <v>102.25</v>
      </c>
      <c r="M183" s="54"/>
      <c r="N183" s="15">
        <v>51.686842142000003</v>
      </c>
      <c r="O183" s="15">
        <v>388.45641022000001</v>
      </c>
      <c r="P183" s="15" t="s">
        <v>29</v>
      </c>
      <c r="Q183" s="16" t="s">
        <v>29</v>
      </c>
      <c r="R183" s="37" t="s">
        <v>708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321</v>
      </c>
      <c r="D184" s="17" t="s">
        <v>322</v>
      </c>
      <c r="E184" s="17">
        <v>9</v>
      </c>
      <c r="F184" s="14">
        <v>3.37</v>
      </c>
      <c r="G184" s="14">
        <v>3.06</v>
      </c>
      <c r="H184" s="14">
        <v>2.76</v>
      </c>
      <c r="I184" s="14"/>
      <c r="J184" s="14">
        <v>4.03</v>
      </c>
      <c r="K184" s="14">
        <v>4.63</v>
      </c>
      <c r="L184" s="14">
        <v>5.62</v>
      </c>
      <c r="M184" s="54"/>
      <c r="N184" s="14">
        <v>53.966065817</v>
      </c>
      <c r="O184" s="31">
        <v>10.275308913</v>
      </c>
      <c r="P184" s="31" t="s">
        <v>29</v>
      </c>
      <c r="Q184" s="17" t="s">
        <v>29</v>
      </c>
      <c r="R184" s="38" t="s">
        <v>709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323</v>
      </c>
      <c r="D185" s="16" t="s">
        <v>324</v>
      </c>
      <c r="E185" s="16">
        <v>0</v>
      </c>
      <c r="F185" s="15">
        <v>10.31</v>
      </c>
      <c r="G185" s="15">
        <v>8.49</v>
      </c>
      <c r="H185" s="15">
        <v>6.68</v>
      </c>
      <c r="I185" s="14"/>
      <c r="J185" s="15">
        <v>10.75</v>
      </c>
      <c r="K185" s="15">
        <v>14.37</v>
      </c>
      <c r="L185" s="15">
        <v>20.23</v>
      </c>
      <c r="M185" s="54"/>
      <c r="N185" s="15">
        <v>22.572772423</v>
      </c>
      <c r="O185" s="15">
        <v>12.815158</v>
      </c>
      <c r="P185" s="15" t="s">
        <v>26</v>
      </c>
      <c r="Q185" s="16" t="s">
        <v>26</v>
      </c>
      <c r="R185" s="37" t="s">
        <v>710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325</v>
      </c>
      <c r="D186" s="17" t="s">
        <v>326</v>
      </c>
      <c r="E186" s="17">
        <v>2</v>
      </c>
      <c r="F186" s="14">
        <v>6.43</v>
      </c>
      <c r="G186" s="14">
        <v>3.99</v>
      </c>
      <c r="H186" s="14">
        <v>1.56</v>
      </c>
      <c r="I186" s="14"/>
      <c r="J186" s="14">
        <v>6.91</v>
      </c>
      <c r="K186" s="14">
        <v>11.77</v>
      </c>
      <c r="L186" s="14">
        <v>19.649999999999999</v>
      </c>
      <c r="M186" s="54"/>
      <c r="N186" s="14">
        <v>43.017725349000003</v>
      </c>
      <c r="O186" s="31">
        <v>15.638759087</v>
      </c>
      <c r="P186" s="31" t="s">
        <v>26</v>
      </c>
      <c r="Q186" s="17" t="s">
        <v>26</v>
      </c>
      <c r="R186" s="38" t="s">
        <v>711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327</v>
      </c>
      <c r="D187" s="16" t="s">
        <v>328</v>
      </c>
      <c r="E187" s="16">
        <v>0</v>
      </c>
      <c r="F187" s="15">
        <v>46.52</v>
      </c>
      <c r="G187" s="15">
        <v>43.72</v>
      </c>
      <c r="H187" s="15">
        <v>40.93</v>
      </c>
      <c r="I187" s="14"/>
      <c r="J187" s="15">
        <v>48.2</v>
      </c>
      <c r="K187" s="15">
        <v>53.78</v>
      </c>
      <c r="L187" s="15">
        <v>62.81</v>
      </c>
      <c r="M187" s="54"/>
      <c r="N187" s="15">
        <v>15.869415033999999</v>
      </c>
      <c r="O187" s="15">
        <v>78.455281564999993</v>
      </c>
      <c r="P187" s="15" t="s">
        <v>26</v>
      </c>
      <c r="Q187" s="16" t="s">
        <v>26</v>
      </c>
      <c r="R187" s="37" t="s">
        <v>712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329</v>
      </c>
      <c r="D188" s="17" t="s">
        <v>330</v>
      </c>
      <c r="E188" s="17">
        <v>3</v>
      </c>
      <c r="F188" s="14">
        <v>3.33</v>
      </c>
      <c r="G188" s="14">
        <v>2.85</v>
      </c>
      <c r="H188" s="14">
        <v>2.37</v>
      </c>
      <c r="I188" s="14"/>
      <c r="J188" s="14">
        <v>3.5</v>
      </c>
      <c r="K188" s="14">
        <v>4.45</v>
      </c>
      <c r="L188" s="14">
        <v>6</v>
      </c>
      <c r="M188" s="54"/>
      <c r="N188" s="14">
        <v>41.836789514000003</v>
      </c>
      <c r="O188" s="31">
        <v>2.0139337826000001</v>
      </c>
      <c r="P188" s="31" t="s">
        <v>26</v>
      </c>
      <c r="Q188" s="17" t="s">
        <v>26</v>
      </c>
      <c r="R188" s="38" t="s">
        <v>713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507</v>
      </c>
      <c r="D189" s="16" t="s">
        <v>331</v>
      </c>
      <c r="E189" s="16">
        <v>0</v>
      </c>
      <c r="F189" s="15">
        <v>16.88</v>
      </c>
      <c r="G189" s="15">
        <v>15.21</v>
      </c>
      <c r="H189" s="15">
        <v>13.54</v>
      </c>
      <c r="I189" s="14"/>
      <c r="J189" s="15">
        <v>17.309999999999999</v>
      </c>
      <c r="K189" s="15">
        <v>20.64</v>
      </c>
      <c r="L189" s="15">
        <v>26.03</v>
      </c>
      <c r="M189" s="54"/>
      <c r="N189" s="15">
        <v>24.400547743000001</v>
      </c>
      <c r="O189" s="15">
        <v>6.9010586956999997</v>
      </c>
      <c r="P189" s="15" t="s">
        <v>26</v>
      </c>
      <c r="Q189" s="16" t="s">
        <v>26</v>
      </c>
      <c r="R189" s="37" t="s">
        <v>714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715</v>
      </c>
      <c r="D190" s="17" t="s">
        <v>716</v>
      </c>
      <c r="E190" s="17">
        <v>6</v>
      </c>
      <c r="F190" s="14">
        <v>70.34</v>
      </c>
      <c r="G190" s="14">
        <v>52.83</v>
      </c>
      <c r="H190" s="14">
        <v>35.32</v>
      </c>
      <c r="I190" s="14"/>
      <c r="J190" s="14">
        <v>109.71</v>
      </c>
      <c r="K190" s="14">
        <v>144.72</v>
      </c>
      <c r="L190" s="14">
        <v>201.38</v>
      </c>
      <c r="M190" s="54"/>
      <c r="N190" s="14">
        <v>53.881969013999999</v>
      </c>
      <c r="O190" s="31">
        <v>1.6650454044</v>
      </c>
      <c r="P190" s="31" t="s">
        <v>26</v>
      </c>
      <c r="Q190" s="17" t="s">
        <v>29</v>
      </c>
      <c r="R190" s="38" t="s">
        <v>717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332</v>
      </c>
      <c r="D191" s="16" t="s">
        <v>333</v>
      </c>
      <c r="E191" s="16">
        <v>6</v>
      </c>
      <c r="F191" s="15">
        <v>1.47</v>
      </c>
      <c r="G191" s="15">
        <v>1.1499999999999999</v>
      </c>
      <c r="H191" s="15">
        <v>0.84</v>
      </c>
      <c r="I191" s="14"/>
      <c r="J191" s="15">
        <v>2.38</v>
      </c>
      <c r="K191" s="15">
        <v>3</v>
      </c>
      <c r="L191" s="15">
        <v>4.0199999999999996</v>
      </c>
      <c r="M191" s="54"/>
      <c r="N191" s="15">
        <v>55.548785414999998</v>
      </c>
      <c r="O191" s="15">
        <v>4.7288606086999998</v>
      </c>
      <c r="P191" s="15" t="s">
        <v>26</v>
      </c>
      <c r="Q191" s="16" t="s">
        <v>29</v>
      </c>
      <c r="R191" s="37" t="s">
        <v>718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344</v>
      </c>
      <c r="D192" s="17" t="s">
        <v>334</v>
      </c>
      <c r="E192" s="17">
        <v>2</v>
      </c>
      <c r="F192" s="14">
        <v>0.98</v>
      </c>
      <c r="G192" s="14">
        <v>0.57999999999999996</v>
      </c>
      <c r="H192" s="14">
        <v>0.18</v>
      </c>
      <c r="I192" s="14"/>
      <c r="J192" s="14">
        <v>1.02</v>
      </c>
      <c r="K192" s="14">
        <v>1.81</v>
      </c>
      <c r="L192" s="14">
        <v>3.09</v>
      </c>
      <c r="M192" s="54"/>
      <c r="N192" s="14">
        <v>29.344186749999999</v>
      </c>
      <c r="O192" s="31">
        <v>2.2785132609000001</v>
      </c>
      <c r="P192" s="31" t="s">
        <v>26</v>
      </c>
      <c r="Q192" s="17" t="s">
        <v>26</v>
      </c>
      <c r="R192" s="38" t="s">
        <v>719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335</v>
      </c>
      <c r="D193" s="16" t="s">
        <v>336</v>
      </c>
      <c r="E193" s="16">
        <v>2</v>
      </c>
      <c r="F193" s="15">
        <v>17.940000000000001</v>
      </c>
      <c r="G193" s="15">
        <v>15.38</v>
      </c>
      <c r="H193" s="15">
        <v>12.82</v>
      </c>
      <c r="I193" s="14"/>
      <c r="J193" s="15">
        <v>18.47</v>
      </c>
      <c r="K193" s="15">
        <v>23.58</v>
      </c>
      <c r="L193" s="15">
        <v>31.87</v>
      </c>
      <c r="M193" s="54"/>
      <c r="N193" s="15">
        <v>44.036259981000001</v>
      </c>
      <c r="O193" s="15">
        <v>190.46836064999999</v>
      </c>
      <c r="P193" s="15" t="s">
        <v>26</v>
      </c>
      <c r="Q193" s="16" t="s">
        <v>26</v>
      </c>
      <c r="R193" s="37" t="s">
        <v>720</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337</v>
      </c>
      <c r="D194" s="17" t="s">
        <v>338</v>
      </c>
      <c r="E194" s="17">
        <v>1</v>
      </c>
      <c r="F194" s="14">
        <v>0.25</v>
      </c>
      <c r="G194" s="14">
        <v>0.13</v>
      </c>
      <c r="H194" s="14">
        <v>0.02</v>
      </c>
      <c r="I194" s="14"/>
      <c r="J194" s="14">
        <v>0.26</v>
      </c>
      <c r="K194" s="14">
        <v>0.48</v>
      </c>
      <c r="L194" s="14">
        <v>0.84</v>
      </c>
      <c r="M194" s="54"/>
      <c r="N194" s="14">
        <v>28.128332902</v>
      </c>
      <c r="O194" s="31">
        <v>3.7082744348000003</v>
      </c>
      <c r="P194" s="31" t="s">
        <v>26</v>
      </c>
      <c r="Q194" s="17" t="s">
        <v>26</v>
      </c>
      <c r="R194" s="38" t="s">
        <v>721</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498</v>
      </c>
      <c r="D195" s="16" t="s">
        <v>339</v>
      </c>
      <c r="E195" s="16">
        <v>2</v>
      </c>
      <c r="F195" s="15">
        <v>4.6900000000000004</v>
      </c>
      <c r="G195" s="15">
        <v>4.1900000000000004</v>
      </c>
      <c r="H195" s="15">
        <v>3.7</v>
      </c>
      <c r="I195" s="14"/>
      <c r="J195" s="15">
        <v>4.84</v>
      </c>
      <c r="K195" s="15">
        <v>5.82</v>
      </c>
      <c r="L195" s="15">
        <v>7.41</v>
      </c>
      <c r="M195" s="54"/>
      <c r="N195" s="15">
        <v>40.031868510000002</v>
      </c>
      <c r="O195" s="15">
        <v>8.7629381739000003</v>
      </c>
      <c r="P195" s="15" t="s">
        <v>26</v>
      </c>
      <c r="Q195" s="16" t="s">
        <v>26</v>
      </c>
      <c r="R195" s="37" t="s">
        <v>722</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519</v>
      </c>
      <c r="D196" s="17" t="s">
        <v>520</v>
      </c>
      <c r="E196" s="17">
        <v>3</v>
      </c>
      <c r="F196" s="14">
        <v>0.5</v>
      </c>
      <c r="G196" s="14">
        <v>0.35</v>
      </c>
      <c r="H196" s="14">
        <v>0.2</v>
      </c>
      <c r="I196" s="14"/>
      <c r="J196" s="14">
        <v>0.57999999999999996</v>
      </c>
      <c r="K196" s="14">
        <v>0.87</v>
      </c>
      <c r="L196" s="14">
        <v>1.35</v>
      </c>
      <c r="M196" s="54"/>
      <c r="N196" s="14">
        <v>44.214401238999997</v>
      </c>
      <c r="O196" s="31">
        <v>3.1308381303999999</v>
      </c>
      <c r="P196" s="31" t="s">
        <v>26</v>
      </c>
      <c r="Q196" s="17" t="s">
        <v>26</v>
      </c>
      <c r="R196" s="38" t="s">
        <v>723</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724</v>
      </c>
      <c r="D197" s="16" t="s">
        <v>340</v>
      </c>
      <c r="E197" s="16">
        <v>6</v>
      </c>
      <c r="F197" s="15">
        <v>33.51</v>
      </c>
      <c r="G197" s="15">
        <v>30.11</v>
      </c>
      <c r="H197" s="15">
        <v>26.71</v>
      </c>
      <c r="I197" s="14"/>
      <c r="J197" s="15">
        <v>43.15</v>
      </c>
      <c r="K197" s="15">
        <v>49.94</v>
      </c>
      <c r="L197" s="15">
        <v>60.93</v>
      </c>
      <c r="M197" s="54"/>
      <c r="N197" s="15">
        <v>54.932260214999999</v>
      </c>
      <c r="O197" s="15">
        <v>218.804416</v>
      </c>
      <c r="P197" s="15" t="s">
        <v>26</v>
      </c>
      <c r="Q197" s="16" t="s">
        <v>29</v>
      </c>
      <c r="R197" s="37" t="s">
        <v>725</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489</v>
      </c>
      <c r="D198" s="17" t="s">
        <v>341</v>
      </c>
      <c r="E198" s="17">
        <v>2</v>
      </c>
      <c r="F198" s="14">
        <v>7.01</v>
      </c>
      <c r="G198" s="14">
        <v>5.81</v>
      </c>
      <c r="H198" s="14">
        <v>4.62</v>
      </c>
      <c r="I198" s="14"/>
      <c r="J198" s="14">
        <v>7.26</v>
      </c>
      <c r="K198" s="14">
        <v>9.64</v>
      </c>
      <c r="L198" s="14">
        <v>13.49</v>
      </c>
      <c r="M198" s="54"/>
      <c r="N198" s="14">
        <v>28.145127755000001</v>
      </c>
      <c r="O198" s="31">
        <v>10.279187739000001</v>
      </c>
      <c r="P198" s="31" t="s">
        <v>26</v>
      </c>
      <c r="Q198" s="17" t="s">
        <v>26</v>
      </c>
      <c r="R198" s="38" t="s">
        <v>726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342</v>
      </c>
      <c r="D199" s="16" t="s">
        <v>343</v>
      </c>
      <c r="E199" s="16">
        <v>3</v>
      </c>
      <c r="F199" s="15">
        <v>12.89</v>
      </c>
      <c r="G199" s="15">
        <v>11.35</v>
      </c>
      <c r="H199" s="15">
        <v>9.81</v>
      </c>
      <c r="I199" s="14"/>
      <c r="J199" s="15">
        <v>13.8</v>
      </c>
      <c r="K199" s="15">
        <v>16.87</v>
      </c>
      <c r="L199" s="15">
        <v>21.85</v>
      </c>
      <c r="M199" s="54"/>
      <c r="N199" s="15">
        <v>48.184554659</v>
      </c>
      <c r="O199" s="15">
        <v>149.47404483</v>
      </c>
      <c r="P199" s="15" t="s">
        <v>26</v>
      </c>
      <c r="Q199" s="16" t="s">
        <v>26</v>
      </c>
      <c r="R199" s="37" t="s">
        <v>727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481</v>
      </c>
      <c r="D200" s="17" t="s">
        <v>345</v>
      </c>
      <c r="E200" s="17">
        <v>0</v>
      </c>
      <c r="F200" s="14">
        <v>23.9</v>
      </c>
      <c r="G200" s="14">
        <v>20.37</v>
      </c>
      <c r="H200" s="14">
        <v>16.84</v>
      </c>
      <c r="I200" s="14"/>
      <c r="J200" s="14">
        <v>25.81</v>
      </c>
      <c r="K200" s="14">
        <v>32.86</v>
      </c>
      <c r="L200" s="14">
        <v>44.28</v>
      </c>
      <c r="M200" s="54"/>
      <c r="N200" s="14">
        <v>19.647163840000001</v>
      </c>
      <c r="O200" s="31">
        <v>432.29848278000003</v>
      </c>
      <c r="P200" s="31" t="s">
        <v>26</v>
      </c>
      <c r="Q200" s="17" t="s">
        <v>26</v>
      </c>
      <c r="R200" s="38" t="s">
        <v>728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346</v>
      </c>
      <c r="D201" s="16" t="s">
        <v>347</v>
      </c>
      <c r="E201" s="16">
        <v>0</v>
      </c>
      <c r="F201" s="15">
        <v>6.18</v>
      </c>
      <c r="G201" s="15">
        <v>5.31</v>
      </c>
      <c r="H201" s="15">
        <v>4.4400000000000004</v>
      </c>
      <c r="I201" s="14"/>
      <c r="J201" s="15">
        <v>6.34</v>
      </c>
      <c r="K201" s="15">
        <v>8.07</v>
      </c>
      <c r="L201" s="15">
        <v>10.88</v>
      </c>
      <c r="M201" s="54"/>
      <c r="N201" s="15">
        <v>16.139784657</v>
      </c>
      <c r="O201" s="15">
        <v>8.0413797826</v>
      </c>
      <c r="P201" s="15" t="s">
        <v>26</v>
      </c>
      <c r="Q201" s="16" t="s">
        <v>26</v>
      </c>
      <c r="R201" s="37" t="s">
        <v>729</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346</v>
      </c>
      <c r="D202" s="17" t="s">
        <v>348</v>
      </c>
      <c r="E202" s="17">
        <v>3</v>
      </c>
      <c r="F202" s="14">
        <v>31.13</v>
      </c>
      <c r="G202" s="14">
        <v>26.36</v>
      </c>
      <c r="H202" s="14">
        <v>21.59</v>
      </c>
      <c r="I202" s="14"/>
      <c r="J202" s="14">
        <v>32.29</v>
      </c>
      <c r="K202" s="14">
        <v>41.82</v>
      </c>
      <c r="L202" s="14">
        <v>57.25</v>
      </c>
      <c r="M202" s="54"/>
      <c r="N202" s="14">
        <v>21.482253829000001</v>
      </c>
      <c r="O202" s="31">
        <v>34.018045870000002</v>
      </c>
      <c r="P202" s="31" t="s">
        <v>26</v>
      </c>
      <c r="Q202" s="17" t="s">
        <v>26</v>
      </c>
      <c r="R202" s="38" t="s">
        <v>730</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349</v>
      </c>
      <c r="D203" s="16" t="s">
        <v>350</v>
      </c>
      <c r="E203" s="16">
        <v>10</v>
      </c>
      <c r="F203" s="15">
        <v>14.8</v>
      </c>
      <c r="G203" s="15">
        <v>13.72</v>
      </c>
      <c r="H203" s="15">
        <v>12.64</v>
      </c>
      <c r="I203" s="14"/>
      <c r="J203" s="15">
        <v>15.48</v>
      </c>
      <c r="K203" s="15">
        <v>17.63</v>
      </c>
      <c r="L203" s="15">
        <v>21.11</v>
      </c>
      <c r="M203" s="54"/>
      <c r="N203" s="15">
        <v>70.445983987000005</v>
      </c>
      <c r="O203" s="15">
        <v>8.4831478260999997</v>
      </c>
      <c r="P203" s="15" t="s">
        <v>29</v>
      </c>
      <c r="Q203" s="16" t="s">
        <v>29</v>
      </c>
      <c r="R203" s="37" t="s">
        <v>731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349</v>
      </c>
      <c r="D204" s="17" t="s">
        <v>351</v>
      </c>
      <c r="E204" s="17">
        <v>7</v>
      </c>
      <c r="F204" s="14">
        <v>14.54</v>
      </c>
      <c r="G204" s="14">
        <v>13.58</v>
      </c>
      <c r="H204" s="14">
        <v>12.62</v>
      </c>
      <c r="I204" s="14"/>
      <c r="J204" s="14">
        <v>15.94</v>
      </c>
      <c r="K204" s="14">
        <v>17.850000000000001</v>
      </c>
      <c r="L204" s="14">
        <v>20.94</v>
      </c>
      <c r="M204" s="54"/>
      <c r="N204" s="14">
        <v>65.819403898000004</v>
      </c>
      <c r="O204" s="31">
        <v>8.8631679999999999</v>
      </c>
      <c r="P204" s="31" t="s">
        <v>26</v>
      </c>
      <c r="Q204" s="17" t="s">
        <v>29</v>
      </c>
      <c r="R204" s="38" t="s">
        <v>732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349</v>
      </c>
      <c r="D205" s="16" t="s">
        <v>352</v>
      </c>
      <c r="E205" s="16">
        <v>10</v>
      </c>
      <c r="F205" s="15">
        <v>29.55</v>
      </c>
      <c r="G205" s="15">
        <v>27.58</v>
      </c>
      <c r="H205" s="15">
        <v>25.61</v>
      </c>
      <c r="I205" s="14"/>
      <c r="J205" s="15">
        <v>31.33</v>
      </c>
      <c r="K205" s="15">
        <v>35.26</v>
      </c>
      <c r="L205" s="15">
        <v>41.62</v>
      </c>
      <c r="M205" s="54"/>
      <c r="N205" s="15">
        <v>70.780464214000006</v>
      </c>
      <c r="O205" s="15">
        <v>190.93474626000003</v>
      </c>
      <c r="P205" s="15" t="s">
        <v>29</v>
      </c>
      <c r="Q205" s="16" t="s">
        <v>29</v>
      </c>
      <c r="R205" s="37" t="s">
        <v>733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353</v>
      </c>
      <c r="D206" s="17" t="s">
        <v>354</v>
      </c>
      <c r="E206" s="17">
        <v>2</v>
      </c>
      <c r="F206" s="14">
        <v>14.7</v>
      </c>
      <c r="G206" s="14">
        <v>13.22</v>
      </c>
      <c r="H206" s="14">
        <v>11.74</v>
      </c>
      <c r="I206" s="14"/>
      <c r="J206" s="14">
        <v>15.25</v>
      </c>
      <c r="K206" s="14">
        <v>18.2</v>
      </c>
      <c r="L206" s="14">
        <v>22.99</v>
      </c>
      <c r="M206" s="54"/>
      <c r="N206" s="14">
        <v>49.187127443999998</v>
      </c>
      <c r="O206" s="31">
        <v>26.140784695999997</v>
      </c>
      <c r="P206" s="31" t="s">
        <v>26</v>
      </c>
      <c r="Q206" s="17" t="s">
        <v>26</v>
      </c>
      <c r="R206" s="38" t="s">
        <v>734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355</v>
      </c>
      <c r="D207" s="16" t="s">
        <v>356</v>
      </c>
      <c r="E207" s="16">
        <v>6</v>
      </c>
      <c r="F207" s="15">
        <v>10.54</v>
      </c>
      <c r="G207" s="15">
        <v>9.42</v>
      </c>
      <c r="H207" s="15">
        <v>8.3000000000000007</v>
      </c>
      <c r="I207" s="14"/>
      <c r="J207" s="15">
        <v>11.72</v>
      </c>
      <c r="K207" s="15">
        <v>13.95</v>
      </c>
      <c r="L207" s="15">
        <v>17.57</v>
      </c>
      <c r="M207" s="54"/>
      <c r="N207" s="15">
        <v>45.719761323999997</v>
      </c>
      <c r="O207" s="15">
        <v>7.9148595217000004</v>
      </c>
      <c r="P207" s="15" t="s">
        <v>29</v>
      </c>
      <c r="Q207" s="16" t="s">
        <v>26</v>
      </c>
      <c r="R207" s="37" t="s">
        <v>735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357</v>
      </c>
      <c r="D208" s="17" t="s">
        <v>358</v>
      </c>
      <c r="E208" s="17">
        <v>3</v>
      </c>
      <c r="F208" s="14">
        <v>4.25</v>
      </c>
      <c r="G208" s="14">
        <v>3.28</v>
      </c>
      <c r="H208" s="14">
        <v>2.3199999999999998</v>
      </c>
      <c r="I208" s="14"/>
      <c r="J208" s="14">
        <v>4.58</v>
      </c>
      <c r="K208" s="14">
        <v>6.5</v>
      </c>
      <c r="L208" s="14">
        <v>9.61</v>
      </c>
      <c r="M208" s="54"/>
      <c r="N208" s="14">
        <v>42.383822606999999</v>
      </c>
      <c r="O208" s="31">
        <v>68.049773956999999</v>
      </c>
      <c r="P208" s="31" t="s">
        <v>26</v>
      </c>
      <c r="Q208" s="17" t="s">
        <v>26</v>
      </c>
      <c r="R208" s="38" t="s">
        <v>736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359</v>
      </c>
      <c r="D209" s="16" t="s">
        <v>360</v>
      </c>
      <c r="E209" s="16">
        <v>0</v>
      </c>
      <c r="F209" s="15">
        <v>6.12</v>
      </c>
      <c r="G209" s="15">
        <v>4.07</v>
      </c>
      <c r="H209" s="15">
        <v>2.0299999999999998</v>
      </c>
      <c r="I209" s="14"/>
      <c r="J209" s="15">
        <v>6.38</v>
      </c>
      <c r="K209" s="15">
        <v>10.46</v>
      </c>
      <c r="L209" s="15">
        <v>17.079999999999998</v>
      </c>
      <c r="M209" s="54"/>
      <c r="N209" s="15">
        <v>21.88082554</v>
      </c>
      <c r="O209" s="15">
        <v>18.543538608999999</v>
      </c>
      <c r="P209" s="15" t="s">
        <v>26</v>
      </c>
      <c r="Q209" s="16" t="s">
        <v>26</v>
      </c>
      <c r="R209" s="37" t="s">
        <v>737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361</v>
      </c>
      <c r="D210" s="17" t="s">
        <v>362</v>
      </c>
      <c r="E210" s="17">
        <v>3</v>
      </c>
      <c r="F210" s="14">
        <v>13</v>
      </c>
      <c r="G210" s="14">
        <v>10.86</v>
      </c>
      <c r="H210" s="14">
        <v>8.73</v>
      </c>
      <c r="I210" s="14"/>
      <c r="J210" s="14">
        <v>13.86</v>
      </c>
      <c r="K210" s="14">
        <v>18.12</v>
      </c>
      <c r="L210" s="14">
        <v>25.02</v>
      </c>
      <c r="M210" s="54"/>
      <c r="N210" s="14">
        <v>47.753932507999998</v>
      </c>
      <c r="O210" s="31">
        <v>30.043682521999997</v>
      </c>
      <c r="P210" s="31" t="s">
        <v>26</v>
      </c>
      <c r="Q210" s="17" t="s">
        <v>26</v>
      </c>
      <c r="R210" s="38" t="s">
        <v>738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363</v>
      </c>
      <c r="D211" s="16" t="s">
        <v>364</v>
      </c>
      <c r="E211" s="16">
        <v>0</v>
      </c>
      <c r="F211" s="15">
        <v>17.04</v>
      </c>
      <c r="G211" s="15">
        <v>15.52</v>
      </c>
      <c r="H211" s="15">
        <v>14.01</v>
      </c>
      <c r="I211" s="14"/>
      <c r="J211" s="15">
        <v>17.55</v>
      </c>
      <c r="K211" s="15">
        <v>20.57</v>
      </c>
      <c r="L211" s="15">
        <v>25.46</v>
      </c>
      <c r="M211" s="54"/>
      <c r="N211" s="15">
        <v>20.598856031</v>
      </c>
      <c r="O211" s="15">
        <v>132.71192400000001</v>
      </c>
      <c r="P211" s="15" t="s">
        <v>26</v>
      </c>
      <c r="Q211" s="16" t="s">
        <v>26</v>
      </c>
      <c r="R211" s="37" t="s">
        <v>739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365</v>
      </c>
      <c r="D212" s="17" t="s">
        <v>366</v>
      </c>
      <c r="E212" s="17">
        <v>4</v>
      </c>
      <c r="F212" s="14">
        <v>48.38</v>
      </c>
      <c r="G212" s="14">
        <v>36.01</v>
      </c>
      <c r="H212" s="14">
        <v>23.64</v>
      </c>
      <c r="I212" s="14"/>
      <c r="J212" s="14">
        <v>75.510000000000005</v>
      </c>
      <c r="K212" s="14">
        <v>100.24</v>
      </c>
      <c r="L212" s="14">
        <v>140.26</v>
      </c>
      <c r="M212" s="54"/>
      <c r="N212" s="14">
        <v>61.401643632000003</v>
      </c>
      <c r="O212" s="31">
        <v>77.222444475000003</v>
      </c>
      <c r="P212" s="31" t="s">
        <v>26</v>
      </c>
      <c r="Q212" s="17" t="s">
        <v>29</v>
      </c>
      <c r="R212" s="38" t="s">
        <v>740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367</v>
      </c>
      <c r="D213" s="16" t="s">
        <v>368</v>
      </c>
      <c r="E213" s="16">
        <v>3</v>
      </c>
      <c r="F213" s="15">
        <v>51.43</v>
      </c>
      <c r="G213" s="15">
        <v>44.72</v>
      </c>
      <c r="H213" s="15">
        <v>38.020000000000003</v>
      </c>
      <c r="I213" s="14"/>
      <c r="J213" s="15">
        <v>53.57</v>
      </c>
      <c r="K213" s="15">
        <v>66.97</v>
      </c>
      <c r="L213" s="15">
        <v>88.66</v>
      </c>
      <c r="M213" s="54"/>
      <c r="N213" s="15">
        <v>40.219180021</v>
      </c>
      <c r="O213" s="15">
        <v>4.3686014848000001</v>
      </c>
      <c r="P213" s="15" t="s">
        <v>26</v>
      </c>
      <c r="Q213" s="16" t="s">
        <v>26</v>
      </c>
      <c r="R213" s="37" t="s">
        <v>741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369</v>
      </c>
      <c r="D214" s="17" t="s">
        <v>370</v>
      </c>
      <c r="E214" s="17">
        <v>6</v>
      </c>
      <c r="F214" s="14">
        <v>6.99</v>
      </c>
      <c r="G214" s="14">
        <v>4.5999999999999996</v>
      </c>
      <c r="H214" s="14">
        <v>2.21</v>
      </c>
      <c r="I214" s="14"/>
      <c r="J214" s="14">
        <v>13.78</v>
      </c>
      <c r="K214" s="14">
        <v>18.55</v>
      </c>
      <c r="L214" s="14">
        <v>26.27</v>
      </c>
      <c r="M214" s="54"/>
      <c r="N214" s="14">
        <v>55.430451032999997</v>
      </c>
      <c r="O214" s="31">
        <v>18.765510422999998</v>
      </c>
      <c r="P214" s="31" t="s">
        <v>26</v>
      </c>
      <c r="Q214" s="17" t="s">
        <v>29</v>
      </c>
      <c r="R214" s="38" t="s">
        <v>742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371</v>
      </c>
      <c r="D215" s="16" t="s">
        <v>372</v>
      </c>
      <c r="E215" s="16">
        <v>3</v>
      </c>
      <c r="F215" s="15">
        <v>40.65</v>
      </c>
      <c r="G215" s="15">
        <v>37.69</v>
      </c>
      <c r="H215" s="15">
        <v>34.729999999999997</v>
      </c>
      <c r="I215" s="14"/>
      <c r="J215" s="15">
        <v>41.63</v>
      </c>
      <c r="K215" s="15">
        <v>47.54</v>
      </c>
      <c r="L215" s="15">
        <v>57.1</v>
      </c>
      <c r="M215" s="54"/>
      <c r="N215" s="15">
        <v>45.477902776999997</v>
      </c>
      <c r="O215" s="15">
        <v>210.0954763</v>
      </c>
      <c r="P215" s="15" t="s">
        <v>26</v>
      </c>
      <c r="Q215" s="16" t="s">
        <v>26</v>
      </c>
      <c r="R215" s="37" t="s">
        <v>743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373</v>
      </c>
      <c r="D216" s="17" t="s">
        <v>374</v>
      </c>
      <c r="E216" s="17">
        <v>3</v>
      </c>
      <c r="F216" s="14">
        <v>12.41</v>
      </c>
      <c r="G216" s="14">
        <v>11.72</v>
      </c>
      <c r="H216" s="14">
        <v>11.03</v>
      </c>
      <c r="I216" s="14"/>
      <c r="J216" s="14">
        <v>12.74</v>
      </c>
      <c r="K216" s="14">
        <v>14.11</v>
      </c>
      <c r="L216" s="14">
        <v>16.329999999999998</v>
      </c>
      <c r="M216" s="54"/>
      <c r="N216" s="14">
        <v>26.835483033999999</v>
      </c>
      <c r="O216" s="31">
        <v>1.5628856957000001</v>
      </c>
      <c r="P216" s="31" t="s">
        <v>26</v>
      </c>
      <c r="Q216" s="17" t="s">
        <v>26</v>
      </c>
      <c r="R216" s="38" t="s">
        <v>744</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373</v>
      </c>
      <c r="D217" s="16" t="s">
        <v>375</v>
      </c>
      <c r="E217" s="16">
        <v>3</v>
      </c>
      <c r="F217" s="15">
        <v>12.65</v>
      </c>
      <c r="G217" s="15">
        <v>11.9</v>
      </c>
      <c r="H217" s="15">
        <v>11.16</v>
      </c>
      <c r="I217" s="14"/>
      <c r="J217" s="15">
        <v>12.89</v>
      </c>
      <c r="K217" s="15">
        <v>14.37</v>
      </c>
      <c r="L217" s="15">
        <v>16.77</v>
      </c>
      <c r="M217" s="54"/>
      <c r="N217" s="15">
        <v>27.561917526999999</v>
      </c>
      <c r="O217" s="15">
        <v>3.0191677390999998</v>
      </c>
      <c r="P217" s="15" t="s">
        <v>26</v>
      </c>
      <c r="Q217" s="16" t="s">
        <v>26</v>
      </c>
      <c r="R217" s="37" t="s">
        <v>745</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373</v>
      </c>
      <c r="D218" s="17" t="s">
        <v>376</v>
      </c>
      <c r="E218" s="17">
        <v>3</v>
      </c>
      <c r="F218" s="14">
        <v>37.64</v>
      </c>
      <c r="G218" s="14">
        <v>35.4</v>
      </c>
      <c r="H218" s="14">
        <v>33.17</v>
      </c>
      <c r="I218" s="14"/>
      <c r="J218" s="14">
        <v>38.51</v>
      </c>
      <c r="K218" s="14">
        <v>42.97</v>
      </c>
      <c r="L218" s="14">
        <v>50.18</v>
      </c>
      <c r="M218" s="54"/>
      <c r="N218" s="14">
        <v>33.475953103999998</v>
      </c>
      <c r="O218" s="31">
        <v>86.676519739</v>
      </c>
      <c r="P218" s="31" t="s">
        <v>26</v>
      </c>
      <c r="Q218" s="17" t="s">
        <v>26</v>
      </c>
      <c r="R218" s="38" t="s">
        <v>746</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377</v>
      </c>
      <c r="D219" s="16" t="s">
        <v>378</v>
      </c>
      <c r="E219" s="16">
        <v>9</v>
      </c>
      <c r="F219" s="15">
        <v>277.08999999999997</v>
      </c>
      <c r="G219" s="15">
        <v>251.46</v>
      </c>
      <c r="H219" s="15">
        <v>225.84</v>
      </c>
      <c r="I219" s="14"/>
      <c r="J219" s="15">
        <v>308.02999999999997</v>
      </c>
      <c r="K219" s="15">
        <v>359.27</v>
      </c>
      <c r="L219" s="15">
        <v>442.18</v>
      </c>
      <c r="M219" s="54"/>
      <c r="N219" s="15">
        <v>66.357012968000006</v>
      </c>
      <c r="O219" s="15">
        <v>39.916045986</v>
      </c>
      <c r="P219" s="15" t="s">
        <v>29</v>
      </c>
      <c r="Q219" s="16" t="s">
        <v>29</v>
      </c>
      <c r="R219" s="37" t="s">
        <v>747</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379</v>
      </c>
      <c r="D220" s="17" t="s">
        <v>380</v>
      </c>
      <c r="E220" s="17">
        <v>9</v>
      </c>
      <c r="F220" s="14">
        <v>32.880000000000003</v>
      </c>
      <c r="G220" s="14">
        <v>31.06</v>
      </c>
      <c r="H220" s="14">
        <v>29.24</v>
      </c>
      <c r="I220" s="14"/>
      <c r="J220" s="14">
        <v>34.32</v>
      </c>
      <c r="K220" s="14">
        <v>37.950000000000003</v>
      </c>
      <c r="L220" s="14">
        <v>43.84</v>
      </c>
      <c r="M220" s="54"/>
      <c r="N220" s="14">
        <v>70.887015199999993</v>
      </c>
      <c r="O220" s="31">
        <v>7.9943843912999997</v>
      </c>
      <c r="P220" s="31" t="s">
        <v>29</v>
      </c>
      <c r="Q220" s="17" t="s">
        <v>29</v>
      </c>
      <c r="R220" s="38" t="s">
        <v>748</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381</v>
      </c>
      <c r="D221" s="16" t="s">
        <v>382</v>
      </c>
      <c r="E221" s="16">
        <v>0</v>
      </c>
      <c r="F221" s="15">
        <v>29.23</v>
      </c>
      <c r="G221" s="15">
        <v>25.57</v>
      </c>
      <c r="H221" s="15">
        <v>21.92</v>
      </c>
      <c r="I221" s="14"/>
      <c r="J221" s="15">
        <v>30.05</v>
      </c>
      <c r="K221" s="15">
        <v>37.35</v>
      </c>
      <c r="L221" s="15">
        <v>49.16</v>
      </c>
      <c r="M221" s="54"/>
      <c r="N221" s="15">
        <v>14.941736841999999</v>
      </c>
      <c r="O221" s="15">
        <v>189.20009648000001</v>
      </c>
      <c r="P221" s="15" t="s">
        <v>26</v>
      </c>
      <c r="Q221" s="16" t="s">
        <v>26</v>
      </c>
      <c r="R221" s="37" t="s">
        <v>749</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383</v>
      </c>
      <c r="D222" s="17" t="s">
        <v>384</v>
      </c>
      <c r="E222" s="17">
        <v>10</v>
      </c>
      <c r="F222" s="14">
        <v>33.340000000000003</v>
      </c>
      <c r="G222" s="14">
        <v>30.03</v>
      </c>
      <c r="H222" s="14">
        <v>26.72</v>
      </c>
      <c r="I222" s="14"/>
      <c r="J222" s="14">
        <v>37.94</v>
      </c>
      <c r="K222" s="14">
        <v>44.55</v>
      </c>
      <c r="L222" s="14">
        <v>55.25</v>
      </c>
      <c r="M222" s="54"/>
      <c r="N222" s="14">
        <v>63.952294856999998</v>
      </c>
      <c r="O222" s="31">
        <v>79.836211087000009</v>
      </c>
      <c r="P222" s="31" t="s">
        <v>29</v>
      </c>
      <c r="Q222" s="17" t="s">
        <v>29</v>
      </c>
      <c r="R222" s="38" t="s">
        <v>750</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385</v>
      </c>
      <c r="D223" s="16" t="s">
        <v>386</v>
      </c>
      <c r="E223" s="16">
        <v>6</v>
      </c>
      <c r="F223" s="15">
        <v>52.67</v>
      </c>
      <c r="G223" s="15">
        <v>45.53</v>
      </c>
      <c r="H223" s="15">
        <v>38.39</v>
      </c>
      <c r="I223" s="14"/>
      <c r="J223" s="15">
        <v>70.430000000000007</v>
      </c>
      <c r="K223" s="15">
        <v>84.7</v>
      </c>
      <c r="L223" s="15">
        <v>107.8</v>
      </c>
      <c r="M223" s="54"/>
      <c r="N223" s="15">
        <v>57.963141905999997</v>
      </c>
      <c r="O223" s="15">
        <v>66.593795138000004</v>
      </c>
      <c r="P223" s="15" t="s">
        <v>26</v>
      </c>
      <c r="Q223" s="16" t="s">
        <v>29</v>
      </c>
      <c r="R223" s="37" t="s">
        <v>751</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387</v>
      </c>
      <c r="D224" s="17" t="s">
        <v>388</v>
      </c>
      <c r="E224" s="17">
        <v>0</v>
      </c>
      <c r="F224" s="14">
        <v>17.95</v>
      </c>
      <c r="G224" s="14">
        <v>14.82</v>
      </c>
      <c r="H224" s="14">
        <v>11.7</v>
      </c>
      <c r="I224" s="14"/>
      <c r="J224" s="14">
        <v>18.73</v>
      </c>
      <c r="K224" s="14">
        <v>24.97</v>
      </c>
      <c r="L224" s="14">
        <v>35.08</v>
      </c>
      <c r="M224" s="54"/>
      <c r="N224" s="14">
        <v>15.760976232000001</v>
      </c>
      <c r="O224" s="31">
        <v>193.56124522000002</v>
      </c>
      <c r="P224" s="31" t="s">
        <v>26</v>
      </c>
      <c r="Q224" s="17" t="s">
        <v>26</v>
      </c>
      <c r="R224" s="38" t="s">
        <v>752</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389</v>
      </c>
      <c r="D225" s="16" t="s">
        <v>390</v>
      </c>
      <c r="E225" s="16">
        <v>2</v>
      </c>
      <c r="F225" s="15">
        <v>29.08</v>
      </c>
      <c r="G225" s="15">
        <v>26.03</v>
      </c>
      <c r="H225" s="15">
        <v>22.98</v>
      </c>
      <c r="I225" s="14"/>
      <c r="J225" s="15">
        <v>29.93</v>
      </c>
      <c r="K225" s="15">
        <v>36.020000000000003</v>
      </c>
      <c r="L225" s="15">
        <v>45.87</v>
      </c>
      <c r="M225" s="54"/>
      <c r="N225" s="15">
        <v>40.493522138000003</v>
      </c>
      <c r="O225" s="15">
        <v>132.79891104000001</v>
      </c>
      <c r="P225" s="15" t="s">
        <v>26</v>
      </c>
      <c r="Q225" s="16" t="s">
        <v>26</v>
      </c>
      <c r="R225" s="37" t="s">
        <v>753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391</v>
      </c>
      <c r="D226" s="17" t="s">
        <v>392</v>
      </c>
      <c r="E226" s="17">
        <v>0</v>
      </c>
      <c r="F226" s="14">
        <v>13.44</v>
      </c>
      <c r="G226" s="14">
        <v>12.48</v>
      </c>
      <c r="H226" s="14">
        <v>11.53</v>
      </c>
      <c r="I226" s="14"/>
      <c r="J226" s="14">
        <v>14.35</v>
      </c>
      <c r="K226" s="14">
        <v>16.25</v>
      </c>
      <c r="L226" s="14">
        <v>19.34</v>
      </c>
      <c r="M226" s="54"/>
      <c r="N226" s="14">
        <v>27.562757301000001</v>
      </c>
      <c r="O226" s="31">
        <v>6.7964662608999999</v>
      </c>
      <c r="P226" s="31" t="s">
        <v>26</v>
      </c>
      <c r="Q226" s="17" t="s">
        <v>26</v>
      </c>
      <c r="R226" s="38" t="s">
        <v>754</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393</v>
      </c>
      <c r="D227" s="16" t="s">
        <v>394</v>
      </c>
      <c r="E227" s="16">
        <v>5</v>
      </c>
      <c r="F227" s="15">
        <v>14.49</v>
      </c>
      <c r="G227" s="15">
        <v>13.19</v>
      </c>
      <c r="H227" s="15">
        <v>11.9</v>
      </c>
      <c r="I227" s="14"/>
      <c r="J227" s="15">
        <v>15.23</v>
      </c>
      <c r="K227" s="15">
        <v>17.809999999999999</v>
      </c>
      <c r="L227" s="15">
        <v>21.99</v>
      </c>
      <c r="M227" s="54"/>
      <c r="N227" s="15">
        <v>48.680541335000001</v>
      </c>
      <c r="O227" s="15">
        <v>13.526870172999999</v>
      </c>
      <c r="P227" s="15" t="s">
        <v>29</v>
      </c>
      <c r="Q227" s="16" t="s">
        <v>26</v>
      </c>
      <c r="R227" s="37" t="s">
        <v>755</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521</v>
      </c>
      <c r="D228" s="17" t="s">
        <v>522</v>
      </c>
      <c r="E228" s="17">
        <v>6</v>
      </c>
      <c r="F228" s="14">
        <v>95.59</v>
      </c>
      <c r="G228" s="14">
        <v>89.82</v>
      </c>
      <c r="H228" s="14">
        <v>84.05</v>
      </c>
      <c r="I228" s="14"/>
      <c r="J228" s="14">
        <v>102</v>
      </c>
      <c r="K228" s="14">
        <v>113.53</v>
      </c>
      <c r="L228" s="14">
        <v>132.19</v>
      </c>
      <c r="M228" s="54"/>
      <c r="N228" s="14">
        <v>61.659630096999997</v>
      </c>
      <c r="O228" s="31">
        <v>2.4642710861000001</v>
      </c>
      <c r="P228" s="31" t="s">
        <v>26</v>
      </c>
      <c r="Q228" s="17" t="s">
        <v>29</v>
      </c>
      <c r="R228" s="38" t="s">
        <v>756</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395</v>
      </c>
      <c r="D229" s="16" t="s">
        <v>396</v>
      </c>
      <c r="E229" s="16">
        <v>6</v>
      </c>
      <c r="F229" s="15">
        <v>30.55</v>
      </c>
      <c r="G229" s="15">
        <v>27.49</v>
      </c>
      <c r="H229" s="15">
        <v>24.44</v>
      </c>
      <c r="I229" s="14"/>
      <c r="J229" s="15">
        <v>32.04</v>
      </c>
      <c r="K229" s="15">
        <v>38.14</v>
      </c>
      <c r="L229" s="15">
        <v>48.02</v>
      </c>
      <c r="M229" s="54"/>
      <c r="N229" s="15">
        <v>54.556570272999998</v>
      </c>
      <c r="O229" s="15">
        <v>346.84576456999997</v>
      </c>
      <c r="P229" s="15" t="s">
        <v>29</v>
      </c>
      <c r="Q229" s="16" t="s">
        <v>26</v>
      </c>
      <c r="R229" s="37" t="s">
        <v>757</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397</v>
      </c>
      <c r="D230" s="17" t="s">
        <v>398</v>
      </c>
      <c r="E230" s="17">
        <v>0</v>
      </c>
      <c r="F230" s="14">
        <v>4.71</v>
      </c>
      <c r="G230" s="14">
        <v>3.8</v>
      </c>
      <c r="H230" s="14">
        <v>2.89</v>
      </c>
      <c r="I230" s="14"/>
      <c r="J230" s="14">
        <v>5.19</v>
      </c>
      <c r="K230" s="14">
        <v>7</v>
      </c>
      <c r="L230" s="14">
        <v>9.9499999999999993</v>
      </c>
      <c r="M230" s="54"/>
      <c r="N230" s="14">
        <v>24.508970595000001</v>
      </c>
      <c r="O230" s="31">
        <v>4.5421258696000004</v>
      </c>
      <c r="P230" s="31" t="s">
        <v>26</v>
      </c>
      <c r="Q230" s="17" t="s">
        <v>26</v>
      </c>
      <c r="R230" s="38" t="s">
        <v>758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399</v>
      </c>
      <c r="D231" s="16" t="s">
        <v>400</v>
      </c>
      <c r="E231" s="16">
        <v>0</v>
      </c>
      <c r="F231" s="15">
        <v>57.5</v>
      </c>
      <c r="G231" s="15">
        <v>54.49</v>
      </c>
      <c r="H231" s="15">
        <v>51.48</v>
      </c>
      <c r="I231" s="14"/>
      <c r="J231" s="15">
        <v>58.36</v>
      </c>
      <c r="K231" s="15">
        <v>64.37</v>
      </c>
      <c r="L231" s="15">
        <v>74.099999999999994</v>
      </c>
      <c r="M231" s="54"/>
      <c r="N231" s="15">
        <v>22.894127423</v>
      </c>
      <c r="O231" s="15">
        <v>8.1904824782999999</v>
      </c>
      <c r="P231" s="15" t="s">
        <v>26</v>
      </c>
      <c r="Q231" s="16" t="s">
        <v>26</v>
      </c>
      <c r="R231" s="37" t="s">
        <v>759</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401</v>
      </c>
      <c r="D232" s="17" t="s">
        <v>402</v>
      </c>
      <c r="E232" s="17">
        <v>0</v>
      </c>
      <c r="F232" s="14">
        <v>5.75</v>
      </c>
      <c r="G232" s="14">
        <v>4.1399999999999997</v>
      </c>
      <c r="H232" s="14">
        <v>2.5299999999999998</v>
      </c>
      <c r="I232" s="14"/>
      <c r="J232" s="14">
        <v>5.96</v>
      </c>
      <c r="K232" s="14">
        <v>9.17</v>
      </c>
      <c r="L232" s="14">
        <v>14.37</v>
      </c>
      <c r="M232" s="54"/>
      <c r="N232" s="14">
        <v>16.081572601000001</v>
      </c>
      <c r="O232" s="31">
        <v>4.2781175652000005</v>
      </c>
      <c r="P232" s="31" t="s">
        <v>26</v>
      </c>
      <c r="Q232" s="17" t="s">
        <v>26</v>
      </c>
      <c r="R232" s="38" t="s">
        <v>760</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401</v>
      </c>
      <c r="D233" s="16" t="s">
        <v>403</v>
      </c>
      <c r="E233" s="16">
        <v>0</v>
      </c>
      <c r="F233" s="15">
        <v>6.47</v>
      </c>
      <c r="G233" s="15">
        <v>4.7</v>
      </c>
      <c r="H233" s="15">
        <v>2.94</v>
      </c>
      <c r="I233" s="14"/>
      <c r="J233" s="15">
        <v>6.74</v>
      </c>
      <c r="K233" s="15">
        <v>10.26</v>
      </c>
      <c r="L233" s="15">
        <v>15.97</v>
      </c>
      <c r="M233" s="54"/>
      <c r="N233" s="15">
        <v>16.203279045999999</v>
      </c>
      <c r="O233" s="15">
        <v>81.945383913000001</v>
      </c>
      <c r="P233" s="15" t="s">
        <v>26</v>
      </c>
      <c r="Q233" s="16" t="s">
        <v>26</v>
      </c>
      <c r="R233" s="37" t="s">
        <v>761</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404</v>
      </c>
      <c r="D234" s="17" t="s">
        <v>405</v>
      </c>
      <c r="E234" s="17">
        <v>0</v>
      </c>
      <c r="F234" s="14">
        <v>71.5</v>
      </c>
      <c r="G234" s="14">
        <v>66.03</v>
      </c>
      <c r="H234" s="14">
        <v>60.57</v>
      </c>
      <c r="I234" s="14"/>
      <c r="J234" s="14">
        <v>73.2</v>
      </c>
      <c r="K234" s="14">
        <v>84.12</v>
      </c>
      <c r="L234" s="14">
        <v>101.81</v>
      </c>
      <c r="M234" s="54"/>
      <c r="N234" s="14">
        <v>41.937521111999999</v>
      </c>
      <c r="O234" s="31">
        <v>1241.8255213</v>
      </c>
      <c r="P234" s="31" t="s">
        <v>26</v>
      </c>
      <c r="Q234" s="17" t="s">
        <v>26</v>
      </c>
      <c r="R234" s="38" t="s">
        <v>762</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406</v>
      </c>
      <c r="D235" s="16" t="s">
        <v>407</v>
      </c>
      <c r="E235" s="16">
        <v>0</v>
      </c>
      <c r="F235" s="15">
        <v>16.39</v>
      </c>
      <c r="G235" s="15">
        <v>14.95</v>
      </c>
      <c r="H235" s="15">
        <v>13.51</v>
      </c>
      <c r="I235" s="14"/>
      <c r="J235" s="15">
        <v>16.739999999999998</v>
      </c>
      <c r="K235" s="15">
        <v>19.61</v>
      </c>
      <c r="L235" s="15">
        <v>24.26</v>
      </c>
      <c r="M235" s="54"/>
      <c r="N235" s="15">
        <v>34.255106290999997</v>
      </c>
      <c r="O235" s="15">
        <v>3.8282369565000001</v>
      </c>
      <c r="P235" s="15" t="s">
        <v>26</v>
      </c>
      <c r="Q235" s="16" t="s">
        <v>26</v>
      </c>
      <c r="R235" s="37" t="s">
        <v>763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408</v>
      </c>
      <c r="D236" s="17" t="s">
        <v>409</v>
      </c>
      <c r="E236" s="17">
        <v>2</v>
      </c>
      <c r="F236" s="14">
        <v>2.74</v>
      </c>
      <c r="G236" s="14">
        <v>2.13</v>
      </c>
      <c r="H236" s="14">
        <v>1.52</v>
      </c>
      <c r="I236" s="14"/>
      <c r="J236" s="14">
        <v>2.84</v>
      </c>
      <c r="K236" s="14">
        <v>4.05</v>
      </c>
      <c r="L236" s="14">
        <v>6.01</v>
      </c>
      <c r="M236" s="54"/>
      <c r="N236" s="14">
        <v>29.368483171000001</v>
      </c>
      <c r="O236" s="31">
        <v>35.085535303999997</v>
      </c>
      <c r="P236" s="31" t="s">
        <v>26</v>
      </c>
      <c r="Q236" s="17" t="s">
        <v>26</v>
      </c>
      <c r="R236" s="38" t="s">
        <v>764</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410</v>
      </c>
      <c r="D237" s="16" t="s">
        <v>411</v>
      </c>
      <c r="E237" s="16">
        <v>6</v>
      </c>
      <c r="F237" s="15">
        <v>33.06</v>
      </c>
      <c r="G237" s="15">
        <v>30.12</v>
      </c>
      <c r="H237" s="15">
        <v>27.19</v>
      </c>
      <c r="I237" s="14"/>
      <c r="J237" s="15">
        <v>33.72</v>
      </c>
      <c r="K237" s="15">
        <v>39.58</v>
      </c>
      <c r="L237" s="15">
        <v>49.07</v>
      </c>
      <c r="M237" s="54"/>
      <c r="N237" s="15">
        <v>44.878375191000003</v>
      </c>
      <c r="O237" s="15">
        <v>291.51771652000002</v>
      </c>
      <c r="P237" s="15" t="s">
        <v>29</v>
      </c>
      <c r="Q237" s="16" t="s">
        <v>26</v>
      </c>
      <c r="R237" s="37" t="s">
        <v>765</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766</v>
      </c>
      <c r="D238" s="17" t="s">
        <v>767</v>
      </c>
      <c r="E238" s="17">
        <v>10</v>
      </c>
      <c r="F238" s="14">
        <v>93.05</v>
      </c>
      <c r="G238" s="14">
        <v>86.79</v>
      </c>
      <c r="H238" s="14">
        <v>80.540000000000006</v>
      </c>
      <c r="I238" s="14"/>
      <c r="J238" s="14">
        <v>95.76</v>
      </c>
      <c r="K238" s="14">
        <v>108.26</v>
      </c>
      <c r="L238" s="14">
        <v>128.5</v>
      </c>
      <c r="M238" s="54"/>
      <c r="N238" s="14">
        <v>62.459337537000003</v>
      </c>
      <c r="O238" s="31">
        <v>1.2504837273999998</v>
      </c>
      <c r="P238" s="31" t="s">
        <v>29</v>
      </c>
      <c r="Q238" s="17" t="s">
        <v>29</v>
      </c>
      <c r="R238" s="38" t="s">
        <v>768</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412</v>
      </c>
      <c r="D239" s="16" t="s">
        <v>413</v>
      </c>
      <c r="E239" s="16">
        <v>7</v>
      </c>
      <c r="F239" s="15">
        <v>12.62</v>
      </c>
      <c r="G239" s="15">
        <v>11.44</v>
      </c>
      <c r="H239" s="15">
        <v>10.26</v>
      </c>
      <c r="I239" s="14"/>
      <c r="J239" s="15">
        <v>15.56</v>
      </c>
      <c r="K239" s="15">
        <v>17.91</v>
      </c>
      <c r="L239" s="15">
        <v>21.72</v>
      </c>
      <c r="M239" s="54"/>
      <c r="N239" s="15">
        <v>60.480171327999997</v>
      </c>
      <c r="O239" s="15">
        <v>6.3131166956999998</v>
      </c>
      <c r="P239" s="15" t="s">
        <v>26</v>
      </c>
      <c r="Q239" s="16" t="s">
        <v>29</v>
      </c>
      <c r="R239" s="37" t="s">
        <v>769</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414</v>
      </c>
      <c r="D240" s="17" t="s">
        <v>415</v>
      </c>
      <c r="E240" s="17">
        <v>2</v>
      </c>
      <c r="F240" s="14">
        <v>20.93</v>
      </c>
      <c r="G240" s="14">
        <v>18.22</v>
      </c>
      <c r="H240" s="14">
        <v>15.52</v>
      </c>
      <c r="I240" s="14"/>
      <c r="J240" s="14">
        <v>21.34</v>
      </c>
      <c r="K240" s="14">
        <v>26.74</v>
      </c>
      <c r="L240" s="14">
        <v>35.49</v>
      </c>
      <c r="M240" s="54"/>
      <c r="N240" s="14">
        <v>38.182074235000002</v>
      </c>
      <c r="O240" s="31">
        <v>68.393411651999998</v>
      </c>
      <c r="P240" s="31" t="s">
        <v>26</v>
      </c>
      <c r="Q240" s="17" t="s">
        <v>26</v>
      </c>
      <c r="R240" s="38" t="s">
        <v>770</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416</v>
      </c>
      <c r="D241" s="16" t="s">
        <v>417</v>
      </c>
      <c r="E241" s="16">
        <v>3</v>
      </c>
      <c r="F241" s="15">
        <v>13.51</v>
      </c>
      <c r="G241" s="15">
        <v>12.16</v>
      </c>
      <c r="H241" s="15">
        <v>10.81</v>
      </c>
      <c r="I241" s="14"/>
      <c r="J241" s="15">
        <v>13.84</v>
      </c>
      <c r="K241" s="15">
        <v>16.53</v>
      </c>
      <c r="L241" s="15">
        <v>20.89</v>
      </c>
      <c r="M241" s="54"/>
      <c r="N241" s="15">
        <v>44.903345704000003</v>
      </c>
      <c r="O241" s="15">
        <v>13.50159026</v>
      </c>
      <c r="P241" s="15" t="s">
        <v>26</v>
      </c>
      <c r="Q241" s="16" t="s">
        <v>26</v>
      </c>
      <c r="R241" s="37" t="s">
        <v>771</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418</v>
      </c>
      <c r="D242" s="17" t="s">
        <v>419</v>
      </c>
      <c r="E242" s="17">
        <v>9</v>
      </c>
      <c r="F242" s="14">
        <v>35.630000000000003</v>
      </c>
      <c r="G242" s="14">
        <v>34.1</v>
      </c>
      <c r="H242" s="14">
        <v>32.57</v>
      </c>
      <c r="I242" s="14"/>
      <c r="J242" s="14">
        <v>36.29</v>
      </c>
      <c r="K242" s="14">
        <v>39.340000000000003</v>
      </c>
      <c r="L242" s="14">
        <v>44.28</v>
      </c>
      <c r="M242" s="54"/>
      <c r="N242" s="14">
        <v>70.379343399000007</v>
      </c>
      <c r="O242" s="31">
        <v>2.8061239860999998</v>
      </c>
      <c r="P242" s="31" t="s">
        <v>29</v>
      </c>
      <c r="Q242" s="17" t="s">
        <v>29</v>
      </c>
      <c r="R242" s="38" t="s">
        <v>772</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420</v>
      </c>
      <c r="D243" s="16" t="s">
        <v>421</v>
      </c>
      <c r="E243" s="16">
        <v>7</v>
      </c>
      <c r="F243" s="15">
        <v>47.24</v>
      </c>
      <c r="G243" s="15">
        <v>43.52</v>
      </c>
      <c r="H243" s="15">
        <v>39.81</v>
      </c>
      <c r="I243" s="14"/>
      <c r="J243" s="15">
        <v>53.21</v>
      </c>
      <c r="K243" s="15">
        <v>60.63</v>
      </c>
      <c r="L243" s="15">
        <v>72.66</v>
      </c>
      <c r="M243" s="54"/>
      <c r="N243" s="15">
        <v>54.188570462999998</v>
      </c>
      <c r="O243" s="15">
        <v>387.61450056999996</v>
      </c>
      <c r="P243" s="15" t="s">
        <v>29</v>
      </c>
      <c r="Q243" s="16" t="s">
        <v>29</v>
      </c>
      <c r="R243" s="37" t="s">
        <v>773</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422</v>
      </c>
      <c r="D244" s="17" t="s">
        <v>423</v>
      </c>
      <c r="E244" s="17">
        <v>5</v>
      </c>
      <c r="F244" s="14">
        <v>2344.85</v>
      </c>
      <c r="G244" s="14">
        <v>1584.01</v>
      </c>
      <c r="H244" s="14">
        <v>823.18</v>
      </c>
      <c r="I244" s="14"/>
      <c r="J244" s="14">
        <v>2608</v>
      </c>
      <c r="K244" s="14">
        <v>4129.66</v>
      </c>
      <c r="L244" s="14">
        <v>6591.89</v>
      </c>
      <c r="M244" s="54"/>
      <c r="N244" s="14">
        <v>50.875894735999999</v>
      </c>
      <c r="O244" s="31">
        <v>6.4462628187000002</v>
      </c>
      <c r="P244" s="31" t="s">
        <v>29</v>
      </c>
      <c r="Q244" s="17" t="s">
        <v>26</v>
      </c>
      <c r="R244" s="38" t="s">
        <v>774</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424</v>
      </c>
      <c r="D245" s="16" t="s">
        <v>425</v>
      </c>
      <c r="E245" s="16">
        <v>3</v>
      </c>
      <c r="F245" s="15">
        <v>7.47</v>
      </c>
      <c r="G245" s="15">
        <v>6.84</v>
      </c>
      <c r="H245" s="15">
        <v>6.21</v>
      </c>
      <c r="I245" s="14"/>
      <c r="J245" s="15">
        <v>7.62</v>
      </c>
      <c r="K245" s="15">
        <v>8.8699999999999992</v>
      </c>
      <c r="L245" s="15">
        <v>10.91</v>
      </c>
      <c r="M245" s="54"/>
      <c r="N245" s="15">
        <v>23.144539878</v>
      </c>
      <c r="O245" s="15">
        <v>2.3541503913000001</v>
      </c>
      <c r="P245" s="15" t="s">
        <v>26</v>
      </c>
      <c r="Q245" s="16" t="s">
        <v>26</v>
      </c>
      <c r="R245" s="37" t="s">
        <v>775</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426</v>
      </c>
      <c r="D246" s="17" t="s">
        <v>427</v>
      </c>
      <c r="E246" s="17">
        <v>3</v>
      </c>
      <c r="F246" s="14" t="s">
        <v>127</v>
      </c>
      <c r="G246" s="14" t="s">
        <v>127</v>
      </c>
      <c r="H246" s="14" t="s">
        <v>127</v>
      </c>
      <c r="I246" s="14"/>
      <c r="J246" s="14" t="s">
        <v>127</v>
      </c>
      <c r="K246" s="14" t="s">
        <v>127</v>
      </c>
      <c r="L246" s="14" t="s">
        <v>127</v>
      </c>
      <c r="M246" s="54"/>
      <c r="N246" s="14" t="s">
        <v>127</v>
      </c>
      <c r="O246" s="31" t="s">
        <v>127</v>
      </c>
      <c r="P246" s="31" t="s">
        <v>127</v>
      </c>
      <c r="Q246" s="17" t="s">
        <v>127</v>
      </c>
      <c r="R246" s="38" t="s">
        <v>128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428</v>
      </c>
      <c r="D247" s="16" t="s">
        <v>429</v>
      </c>
      <c r="E247" s="16">
        <v>2</v>
      </c>
      <c r="F247" s="15">
        <v>7.42</v>
      </c>
      <c r="G247" s="15">
        <v>5.9</v>
      </c>
      <c r="H247" s="15">
        <v>4.3899999999999997</v>
      </c>
      <c r="I247" s="14"/>
      <c r="J247" s="15">
        <v>7.76</v>
      </c>
      <c r="K247" s="15">
        <v>10.78</v>
      </c>
      <c r="L247" s="15">
        <v>15.68</v>
      </c>
      <c r="M247" s="54"/>
      <c r="N247" s="15">
        <v>39.966598052000002</v>
      </c>
      <c r="O247" s="15">
        <v>30.788830956999998</v>
      </c>
      <c r="P247" s="15" t="s">
        <v>26</v>
      </c>
      <c r="Q247" s="16" t="s">
        <v>26</v>
      </c>
      <c r="R247" s="37" t="s">
        <v>776</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508</v>
      </c>
      <c r="D248" s="17" t="s">
        <v>509</v>
      </c>
      <c r="E248" s="17">
        <v>10</v>
      </c>
      <c r="F248" s="14">
        <v>10.23</v>
      </c>
      <c r="G248" s="14">
        <v>9.99</v>
      </c>
      <c r="H248" s="14">
        <v>9.76</v>
      </c>
      <c r="I248" s="14"/>
      <c r="J248" s="14">
        <v>10.29</v>
      </c>
      <c r="K248" s="14">
        <v>10.75</v>
      </c>
      <c r="L248" s="14">
        <v>11.5</v>
      </c>
      <c r="M248" s="54"/>
      <c r="N248" s="14">
        <v>69.676980309000001</v>
      </c>
      <c r="O248" s="31">
        <v>1.0712717382999999</v>
      </c>
      <c r="P248" s="31" t="s">
        <v>29</v>
      </c>
      <c r="Q248" s="17" t="s">
        <v>29</v>
      </c>
      <c r="R248" s="38" t="s">
        <v>777</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778</v>
      </c>
      <c r="D249" s="16" t="s">
        <v>779</v>
      </c>
      <c r="E249" s="16">
        <v>4</v>
      </c>
      <c r="F249" s="15">
        <v>108.88</v>
      </c>
      <c r="G249" s="15">
        <v>102.18</v>
      </c>
      <c r="H249" s="15">
        <v>95.49</v>
      </c>
      <c r="I249" s="14"/>
      <c r="J249" s="15">
        <v>120.46</v>
      </c>
      <c r="K249" s="15">
        <v>133.84</v>
      </c>
      <c r="L249" s="15">
        <v>155.5</v>
      </c>
      <c r="M249" s="54"/>
      <c r="N249" s="15">
        <v>66.263409678000002</v>
      </c>
      <c r="O249" s="15">
        <v>1.8530196026000001</v>
      </c>
      <c r="P249" s="15" t="s">
        <v>26</v>
      </c>
      <c r="Q249" s="16" t="s">
        <v>29</v>
      </c>
      <c r="R249" s="37" t="s">
        <v>780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510</v>
      </c>
      <c r="D250" s="17" t="s">
        <v>511</v>
      </c>
      <c r="E250" s="17">
        <v>2</v>
      </c>
      <c r="F250" s="14">
        <v>114.94</v>
      </c>
      <c r="G250" s="14">
        <v>107.96</v>
      </c>
      <c r="H250" s="14">
        <v>100.99</v>
      </c>
      <c r="I250" s="14"/>
      <c r="J250" s="14">
        <v>116.56</v>
      </c>
      <c r="K250" s="14">
        <v>130.5</v>
      </c>
      <c r="L250" s="14">
        <v>153.06</v>
      </c>
      <c r="M250" s="54"/>
      <c r="N250" s="14">
        <v>25.892246656000001</v>
      </c>
      <c r="O250" s="31">
        <v>1.0110193239</v>
      </c>
      <c r="P250" s="31" t="s">
        <v>26</v>
      </c>
      <c r="Q250" s="17" t="s">
        <v>26</v>
      </c>
      <c r="R250" s="38" t="s">
        <v>781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499</v>
      </c>
      <c r="D251" s="16" t="s">
        <v>500</v>
      </c>
      <c r="E251" s="16">
        <v>0</v>
      </c>
      <c r="F251" s="15">
        <v>170.37</v>
      </c>
      <c r="G251" s="15">
        <v>160.07</v>
      </c>
      <c r="H251" s="15">
        <v>149.77000000000001</v>
      </c>
      <c r="I251" s="14"/>
      <c r="J251" s="15">
        <v>172.53</v>
      </c>
      <c r="K251" s="15">
        <v>193.12</v>
      </c>
      <c r="L251" s="15">
        <v>226.44</v>
      </c>
      <c r="M251" s="54"/>
      <c r="N251" s="15">
        <v>25.117817549000002</v>
      </c>
      <c r="O251" s="15">
        <v>4.1126681422000004</v>
      </c>
      <c r="P251" s="15" t="s">
        <v>26</v>
      </c>
      <c r="Q251" s="16" t="s">
        <v>26</v>
      </c>
      <c r="R251" s="37" t="s">
        <v>782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430</v>
      </c>
      <c r="D252" s="17" t="s">
        <v>431</v>
      </c>
      <c r="E252" s="17">
        <v>7</v>
      </c>
      <c r="F252" s="14">
        <v>38.49</v>
      </c>
      <c r="G252" s="14">
        <v>35.020000000000003</v>
      </c>
      <c r="H252" s="14">
        <v>31.55</v>
      </c>
      <c r="I252" s="14"/>
      <c r="J252" s="14">
        <v>46.78</v>
      </c>
      <c r="K252" s="14">
        <v>53.71</v>
      </c>
      <c r="L252" s="14">
        <v>64.94</v>
      </c>
      <c r="M252" s="54"/>
      <c r="N252" s="14">
        <v>58.394057683</v>
      </c>
      <c r="O252" s="31">
        <v>1.6282427612999999</v>
      </c>
      <c r="P252" s="31" t="s">
        <v>26</v>
      </c>
      <c r="Q252" s="17" t="s">
        <v>29</v>
      </c>
      <c r="R252" s="38" t="s">
        <v>783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490</v>
      </c>
      <c r="D253" s="16" t="s">
        <v>491</v>
      </c>
      <c r="E253" s="16">
        <v>10</v>
      </c>
      <c r="F253" s="15">
        <v>110.75</v>
      </c>
      <c r="G253" s="15">
        <v>106.37</v>
      </c>
      <c r="H253" s="15">
        <v>102</v>
      </c>
      <c r="I253" s="14"/>
      <c r="J253" s="15">
        <v>111.5</v>
      </c>
      <c r="K253" s="15">
        <v>120.24</v>
      </c>
      <c r="L253" s="15">
        <v>134.4</v>
      </c>
      <c r="M253" s="54"/>
      <c r="N253" s="15">
        <v>78.305821717000001</v>
      </c>
      <c r="O253" s="15">
        <v>1.1921038813</v>
      </c>
      <c r="P253" s="15" t="s">
        <v>29</v>
      </c>
      <c r="Q253" s="16" t="s">
        <v>29</v>
      </c>
      <c r="R253" s="37" t="s">
        <v>784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523</v>
      </c>
      <c r="D254" s="17" t="s">
        <v>524</v>
      </c>
      <c r="E254" s="17">
        <v>9</v>
      </c>
      <c r="F254" s="14">
        <v>97.9</v>
      </c>
      <c r="G254" s="14">
        <v>93.41</v>
      </c>
      <c r="H254" s="14">
        <v>88.92</v>
      </c>
      <c r="I254" s="14"/>
      <c r="J254" s="14">
        <v>99.88</v>
      </c>
      <c r="K254" s="14">
        <v>108.85</v>
      </c>
      <c r="L254" s="14">
        <v>123.38</v>
      </c>
      <c r="M254" s="54"/>
      <c r="N254" s="14">
        <v>71.217151483999999</v>
      </c>
      <c r="O254" s="31">
        <v>1.6884289526</v>
      </c>
      <c r="P254" s="31" t="s">
        <v>29</v>
      </c>
      <c r="Q254" s="17" t="s">
        <v>29</v>
      </c>
      <c r="R254" s="38" t="s">
        <v>785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432</v>
      </c>
      <c r="D255" s="16" t="s">
        <v>433</v>
      </c>
      <c r="E255" s="16">
        <v>7</v>
      </c>
      <c r="F255" s="15">
        <v>44.06</v>
      </c>
      <c r="G255" s="15">
        <v>40.9</v>
      </c>
      <c r="H255" s="15">
        <v>37.75</v>
      </c>
      <c r="I255" s="14"/>
      <c r="J255" s="15">
        <v>46.82</v>
      </c>
      <c r="K255" s="15">
        <v>53.12</v>
      </c>
      <c r="L255" s="15">
        <v>63.31</v>
      </c>
      <c r="M255" s="54"/>
      <c r="N255" s="15">
        <v>61.406219325999999</v>
      </c>
      <c r="O255" s="15">
        <v>1.5098314817</v>
      </c>
      <c r="P255" s="15" t="s">
        <v>29</v>
      </c>
      <c r="Q255" s="16" t="s">
        <v>29</v>
      </c>
      <c r="R255" s="37" t="s">
        <v>786</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434</v>
      </c>
      <c r="D256" s="17" t="s">
        <v>435</v>
      </c>
      <c r="E256" s="17">
        <v>7</v>
      </c>
      <c r="F256" s="14">
        <v>45.6</v>
      </c>
      <c r="G256" s="14">
        <v>40.76</v>
      </c>
      <c r="H256" s="14">
        <v>35.92</v>
      </c>
      <c r="I256" s="14"/>
      <c r="J256" s="14">
        <v>51.46</v>
      </c>
      <c r="K256" s="14">
        <v>61.13</v>
      </c>
      <c r="L256" s="14">
        <v>76.790000000000006</v>
      </c>
      <c r="M256" s="54"/>
      <c r="N256" s="14">
        <v>76.022663718000004</v>
      </c>
      <c r="O256" s="31">
        <v>1.2042970686999999</v>
      </c>
      <c r="P256" s="31" t="s">
        <v>29</v>
      </c>
      <c r="Q256" s="17" t="s">
        <v>29</v>
      </c>
      <c r="R256" s="38" t="s">
        <v>787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436</v>
      </c>
      <c r="D257" s="16" t="s">
        <v>437</v>
      </c>
      <c r="E257" s="16">
        <v>6</v>
      </c>
      <c r="F257" s="15">
        <v>73.17</v>
      </c>
      <c r="G257" s="15">
        <v>65.59</v>
      </c>
      <c r="H257" s="15">
        <v>58.02</v>
      </c>
      <c r="I257" s="14"/>
      <c r="J257" s="15">
        <v>92.35</v>
      </c>
      <c r="K257" s="15">
        <v>107.49</v>
      </c>
      <c r="L257" s="15">
        <v>131.99</v>
      </c>
      <c r="M257" s="54"/>
      <c r="N257" s="15">
        <v>54.65390446</v>
      </c>
      <c r="O257" s="15">
        <v>6.5257805944000005</v>
      </c>
      <c r="P257" s="15" t="s">
        <v>26</v>
      </c>
      <c r="Q257" s="16" t="s">
        <v>29</v>
      </c>
      <c r="R257" s="37" t="s">
        <v>788</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438</v>
      </c>
      <c r="D258" s="17" t="s">
        <v>439</v>
      </c>
      <c r="E258" s="17">
        <v>6</v>
      </c>
      <c r="F258" s="14">
        <v>27.87</v>
      </c>
      <c r="G258" s="14">
        <v>23.93</v>
      </c>
      <c r="H258" s="14">
        <v>19.989999999999998</v>
      </c>
      <c r="I258" s="14"/>
      <c r="J258" s="14">
        <v>35.56</v>
      </c>
      <c r="K258" s="14">
        <v>43.43</v>
      </c>
      <c r="L258" s="14">
        <v>56.17</v>
      </c>
      <c r="M258" s="54"/>
      <c r="N258" s="14">
        <v>54.930085837</v>
      </c>
      <c r="O258" s="31">
        <v>4.017949743</v>
      </c>
      <c r="P258" s="31" t="s">
        <v>26</v>
      </c>
      <c r="Q258" s="17" t="s">
        <v>29</v>
      </c>
      <c r="R258" s="38" t="s">
        <v>789</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440</v>
      </c>
      <c r="D259" s="16" t="s">
        <v>441</v>
      </c>
      <c r="E259" s="16">
        <v>2</v>
      </c>
      <c r="F259" s="15">
        <v>42.14</v>
      </c>
      <c r="G259" s="15">
        <v>37.75</v>
      </c>
      <c r="H259" s="15">
        <v>33.36</v>
      </c>
      <c r="I259" s="14"/>
      <c r="J259" s="15">
        <v>42.8</v>
      </c>
      <c r="K259" s="15">
        <v>51.57</v>
      </c>
      <c r="L259" s="15">
        <v>65.77</v>
      </c>
      <c r="M259" s="54"/>
      <c r="N259" s="15">
        <v>51.603846898</v>
      </c>
      <c r="O259" s="15">
        <v>7.9715167043999999</v>
      </c>
      <c r="P259" s="15" t="s">
        <v>26</v>
      </c>
      <c r="Q259" s="16" t="s">
        <v>26</v>
      </c>
      <c r="R259" s="37" t="s">
        <v>790</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442</v>
      </c>
      <c r="D260" s="17" t="s">
        <v>443</v>
      </c>
      <c r="E260" s="17">
        <v>10</v>
      </c>
      <c r="F260" s="14">
        <v>37.1</v>
      </c>
      <c r="G260" s="14">
        <v>31.91</v>
      </c>
      <c r="H260" s="14">
        <v>26.73</v>
      </c>
      <c r="I260" s="14"/>
      <c r="J260" s="14">
        <v>43.67</v>
      </c>
      <c r="K260" s="14">
        <v>54.03</v>
      </c>
      <c r="L260" s="14">
        <v>70.8</v>
      </c>
      <c r="M260" s="54"/>
      <c r="N260" s="14">
        <v>63.154346507</v>
      </c>
      <c r="O260" s="31">
        <v>2.9136122239</v>
      </c>
      <c r="P260" s="31" t="s">
        <v>29</v>
      </c>
      <c r="Q260" s="17" t="s">
        <v>29</v>
      </c>
      <c r="R260" s="38" t="s">
        <v>791</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444</v>
      </c>
      <c r="D261" s="16" t="s">
        <v>445</v>
      </c>
      <c r="E261" s="16">
        <v>10</v>
      </c>
      <c r="F261" s="15">
        <v>151.81</v>
      </c>
      <c r="G261" s="15">
        <v>145.01</v>
      </c>
      <c r="H261" s="15">
        <v>138.21</v>
      </c>
      <c r="I261" s="14"/>
      <c r="J261" s="15">
        <v>152.72</v>
      </c>
      <c r="K261" s="15">
        <v>166.31</v>
      </c>
      <c r="L261" s="15">
        <v>188.31</v>
      </c>
      <c r="M261" s="54"/>
      <c r="N261" s="15">
        <v>79.442079436</v>
      </c>
      <c r="O261" s="15">
        <v>5.825028627</v>
      </c>
      <c r="P261" s="15" t="s">
        <v>29</v>
      </c>
      <c r="Q261" s="16" t="s">
        <v>29</v>
      </c>
      <c r="R261" s="37" t="s">
        <v>792</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446</v>
      </c>
      <c r="D262" s="17" t="s">
        <v>447</v>
      </c>
      <c r="E262" s="17">
        <v>0</v>
      </c>
      <c r="F262" s="14">
        <v>111.5</v>
      </c>
      <c r="G262" s="14">
        <v>101.5</v>
      </c>
      <c r="H262" s="14">
        <v>91.5</v>
      </c>
      <c r="I262" s="14"/>
      <c r="J262" s="14">
        <v>114.64</v>
      </c>
      <c r="K262" s="14">
        <v>134.63</v>
      </c>
      <c r="L262" s="14">
        <v>166.98</v>
      </c>
      <c r="M262" s="54"/>
      <c r="N262" s="14">
        <v>21.517452245000001</v>
      </c>
      <c r="O262" s="31">
        <v>3.8289142747999998</v>
      </c>
      <c r="P262" s="31" t="s">
        <v>26</v>
      </c>
      <c r="Q262" s="17" t="s">
        <v>26</v>
      </c>
      <c r="R262" s="38" t="s">
        <v>793</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794</v>
      </c>
      <c r="D263" s="16" t="s">
        <v>795</v>
      </c>
      <c r="E263" s="16">
        <v>10</v>
      </c>
      <c r="F263" s="15">
        <v>116.15</v>
      </c>
      <c r="G263" s="15">
        <v>110.77</v>
      </c>
      <c r="H263" s="15">
        <v>105.39</v>
      </c>
      <c r="I263" s="14"/>
      <c r="J263" s="15">
        <v>116.99</v>
      </c>
      <c r="K263" s="15">
        <v>127.74</v>
      </c>
      <c r="L263" s="15">
        <v>145.13999999999999</v>
      </c>
      <c r="M263" s="54"/>
      <c r="N263" s="15">
        <v>77.442795118000006</v>
      </c>
      <c r="O263" s="15">
        <v>1.2982422600000001</v>
      </c>
      <c r="P263" s="15" t="s">
        <v>29</v>
      </c>
      <c r="Q263" s="16" t="s">
        <v>29</v>
      </c>
      <c r="R263" s="37" t="s">
        <v>796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448</v>
      </c>
      <c r="D264" s="17" t="s">
        <v>449</v>
      </c>
      <c r="E264" s="17">
        <v>0</v>
      </c>
      <c r="F264" s="14">
        <v>163.43</v>
      </c>
      <c r="G264" s="14">
        <v>153.44</v>
      </c>
      <c r="H264" s="14">
        <v>143.46</v>
      </c>
      <c r="I264" s="14"/>
      <c r="J264" s="14">
        <v>165.72</v>
      </c>
      <c r="K264" s="14">
        <v>185.68</v>
      </c>
      <c r="L264" s="14">
        <v>217.98</v>
      </c>
      <c r="M264" s="54"/>
      <c r="N264" s="14">
        <v>25.654025704999999</v>
      </c>
      <c r="O264" s="31">
        <v>478.46025141000001</v>
      </c>
      <c r="P264" s="31" t="s">
        <v>26</v>
      </c>
      <c r="Q264" s="17" t="s">
        <v>26</v>
      </c>
      <c r="R264" s="38" t="s">
        <v>797</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512</v>
      </c>
      <c r="D265" s="16" t="s">
        <v>513</v>
      </c>
      <c r="E265" s="16">
        <v>0</v>
      </c>
      <c r="F265" s="15">
        <v>118.49</v>
      </c>
      <c r="G265" s="15">
        <v>109.95</v>
      </c>
      <c r="H265" s="15">
        <v>101.41</v>
      </c>
      <c r="I265" s="14"/>
      <c r="J265" s="15">
        <v>120.34</v>
      </c>
      <c r="K265" s="15">
        <v>137.41</v>
      </c>
      <c r="L265" s="15">
        <v>165.04</v>
      </c>
      <c r="M265" s="54"/>
      <c r="N265" s="15">
        <v>22.400275137000001</v>
      </c>
      <c r="O265" s="15">
        <v>1.8742617222</v>
      </c>
      <c r="P265" s="15" t="s">
        <v>26</v>
      </c>
      <c r="Q265" s="16" t="s">
        <v>26</v>
      </c>
      <c r="R265" s="37" t="s">
        <v>798</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525</v>
      </c>
      <c r="D266" s="17" t="s">
        <v>526</v>
      </c>
      <c r="E266" s="17">
        <v>0</v>
      </c>
      <c r="F266" s="14">
        <v>139.18</v>
      </c>
      <c r="G266" s="14">
        <v>130.21</v>
      </c>
      <c r="H266" s="14">
        <v>121.24</v>
      </c>
      <c r="I266" s="14"/>
      <c r="J266" s="14">
        <v>141.80000000000001</v>
      </c>
      <c r="K266" s="14">
        <v>159.72999999999999</v>
      </c>
      <c r="L266" s="14">
        <v>188.75</v>
      </c>
      <c r="M266" s="54"/>
      <c r="N266" s="14">
        <v>24.990529671000001</v>
      </c>
      <c r="O266" s="31">
        <v>1.3206556143000001</v>
      </c>
      <c r="P266" s="31" t="s">
        <v>26</v>
      </c>
      <c r="Q266" s="17" t="s">
        <v>26</v>
      </c>
      <c r="R266" s="38" t="s">
        <v>799</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800</v>
      </c>
      <c r="D267" s="16" t="s">
        <v>801</v>
      </c>
      <c r="E267" s="16">
        <v>10</v>
      </c>
      <c r="F267" s="15">
        <v>84.26</v>
      </c>
      <c r="G267" s="15">
        <v>79.760000000000005</v>
      </c>
      <c r="H267" s="15">
        <v>75.27</v>
      </c>
      <c r="I267" s="14"/>
      <c r="J267" s="15">
        <v>86.79</v>
      </c>
      <c r="K267" s="15">
        <v>95.77</v>
      </c>
      <c r="L267" s="15">
        <v>110.31</v>
      </c>
      <c r="M267" s="54"/>
      <c r="N267" s="15">
        <v>78.100166661000003</v>
      </c>
      <c r="O267" s="15">
        <v>1.2859424203999998</v>
      </c>
      <c r="P267" s="15" t="s">
        <v>29</v>
      </c>
      <c r="Q267" s="16" t="s">
        <v>29</v>
      </c>
      <c r="R267" s="37" t="s">
        <v>802</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803</v>
      </c>
      <c r="D268" s="17" t="s">
        <v>804</v>
      </c>
      <c r="E268" s="17">
        <v>10</v>
      </c>
      <c r="F268" s="14">
        <v>60.08</v>
      </c>
      <c r="G268" s="14">
        <v>54.97</v>
      </c>
      <c r="H268" s="14">
        <v>49.86</v>
      </c>
      <c r="I268" s="14"/>
      <c r="J268" s="14">
        <v>65.239999999999995</v>
      </c>
      <c r="K268" s="14">
        <v>75.45</v>
      </c>
      <c r="L268" s="14">
        <v>91.99</v>
      </c>
      <c r="M268" s="54"/>
      <c r="N268" s="14">
        <v>62.098857834999997</v>
      </c>
      <c r="O268" s="31">
        <v>1.1235521278</v>
      </c>
      <c r="P268" s="31" t="s">
        <v>29</v>
      </c>
      <c r="Q268" s="17" t="s">
        <v>29</v>
      </c>
      <c r="R268" s="38" t="s">
        <v>805</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527</v>
      </c>
      <c r="D269" s="16" t="s">
        <v>528</v>
      </c>
      <c r="E269" s="16">
        <v>10</v>
      </c>
      <c r="F269" s="15">
        <v>63.44</v>
      </c>
      <c r="G269" s="15">
        <v>60.11</v>
      </c>
      <c r="H269" s="15">
        <v>56.78</v>
      </c>
      <c r="I269" s="14"/>
      <c r="J269" s="15">
        <v>64.17</v>
      </c>
      <c r="K269" s="15">
        <v>70.819999999999993</v>
      </c>
      <c r="L269" s="15">
        <v>81.599999999999994</v>
      </c>
      <c r="M269" s="54"/>
      <c r="N269" s="15">
        <v>81.500374381</v>
      </c>
      <c r="O269" s="15">
        <v>1.4426261521999999</v>
      </c>
      <c r="P269" s="15" t="s">
        <v>29</v>
      </c>
      <c r="Q269" s="16" t="s">
        <v>29</v>
      </c>
      <c r="R269" s="37" t="s">
        <v>806</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450</v>
      </c>
      <c r="D270" s="17" t="s">
        <v>451</v>
      </c>
      <c r="E270" s="17">
        <v>10</v>
      </c>
      <c r="F270" s="14">
        <v>113.55</v>
      </c>
      <c r="G270" s="14">
        <v>95.05</v>
      </c>
      <c r="H270" s="14">
        <v>76.55</v>
      </c>
      <c r="I270" s="14"/>
      <c r="J270" s="14">
        <v>145.44</v>
      </c>
      <c r="K270" s="14">
        <v>182.43</v>
      </c>
      <c r="L270" s="14">
        <v>242.3</v>
      </c>
      <c r="M270" s="54"/>
      <c r="N270" s="14">
        <v>62.685716059000001</v>
      </c>
      <c r="O270" s="31">
        <v>3.1596568882999998</v>
      </c>
      <c r="P270" s="31" t="s">
        <v>29</v>
      </c>
      <c r="Q270" s="17" t="s">
        <v>29</v>
      </c>
      <c r="R270" s="38" t="s">
        <v>807</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452</v>
      </c>
      <c r="D271" s="16" t="s">
        <v>453</v>
      </c>
      <c r="E271" s="16">
        <v>10</v>
      </c>
      <c r="F271" s="15">
        <v>454.01</v>
      </c>
      <c r="G271" s="15">
        <v>430.92</v>
      </c>
      <c r="H271" s="15">
        <v>407.83</v>
      </c>
      <c r="I271" s="14"/>
      <c r="J271" s="15">
        <v>457.9</v>
      </c>
      <c r="K271" s="15">
        <v>504.07</v>
      </c>
      <c r="L271" s="15">
        <v>578.78</v>
      </c>
      <c r="M271" s="54"/>
      <c r="N271" s="15">
        <v>79.170935839999999</v>
      </c>
      <c r="O271" s="15">
        <v>52.976914677000003</v>
      </c>
      <c r="P271" s="15" t="s">
        <v>29</v>
      </c>
      <c r="Q271" s="16" t="s">
        <v>29</v>
      </c>
      <c r="R271" s="37" t="s">
        <v>808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501</v>
      </c>
      <c r="D272" s="17" t="s">
        <v>502</v>
      </c>
      <c r="E272" s="17">
        <v>10</v>
      </c>
      <c r="F272" s="14">
        <v>70.930000000000007</v>
      </c>
      <c r="G272" s="14">
        <v>59.07</v>
      </c>
      <c r="H272" s="14">
        <v>47.22</v>
      </c>
      <c r="I272" s="14"/>
      <c r="J272" s="14">
        <v>86.51</v>
      </c>
      <c r="K272" s="14">
        <v>110.21</v>
      </c>
      <c r="L272" s="14">
        <v>148.58000000000001</v>
      </c>
      <c r="M272" s="54"/>
      <c r="N272" s="14">
        <v>60.374551959000001</v>
      </c>
      <c r="O272" s="31">
        <v>1.700873047</v>
      </c>
      <c r="P272" s="31" t="s">
        <v>29</v>
      </c>
      <c r="Q272" s="17" t="s">
        <v>29</v>
      </c>
      <c r="R272" s="38" t="s">
        <v>809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454</v>
      </c>
      <c r="D273" s="16" t="s">
        <v>455</v>
      </c>
      <c r="E273" s="16">
        <v>4</v>
      </c>
      <c r="F273" s="15">
        <v>99.5</v>
      </c>
      <c r="G273" s="15">
        <v>84.68</v>
      </c>
      <c r="H273" s="15">
        <v>69.87</v>
      </c>
      <c r="I273" s="14"/>
      <c r="J273" s="15">
        <v>132.85</v>
      </c>
      <c r="K273" s="15">
        <v>162.47</v>
      </c>
      <c r="L273" s="15">
        <v>210.4</v>
      </c>
      <c r="M273" s="54"/>
      <c r="N273" s="15">
        <v>64.096780519999996</v>
      </c>
      <c r="O273" s="15">
        <v>3.1608809252000003</v>
      </c>
      <c r="P273" s="15" t="s">
        <v>26</v>
      </c>
      <c r="Q273" s="16" t="s">
        <v>29</v>
      </c>
      <c r="R273" s="37" t="s">
        <v>810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456</v>
      </c>
      <c r="D274" s="17" t="s">
        <v>457</v>
      </c>
      <c r="E274" s="17">
        <v>3</v>
      </c>
      <c r="F274" s="14">
        <v>100.32</v>
      </c>
      <c r="G274" s="14">
        <v>92.18</v>
      </c>
      <c r="H274" s="14">
        <v>84.04</v>
      </c>
      <c r="I274" s="14"/>
      <c r="J274" s="14">
        <v>102.11</v>
      </c>
      <c r="K274" s="14">
        <v>118.38</v>
      </c>
      <c r="L274" s="14">
        <v>144.72</v>
      </c>
      <c r="M274" s="54"/>
      <c r="N274" s="14">
        <v>26.900850985000002</v>
      </c>
      <c r="O274" s="31">
        <v>155.51655778999998</v>
      </c>
      <c r="P274" s="31" t="s">
        <v>26</v>
      </c>
      <c r="Q274" s="17" t="s">
        <v>26</v>
      </c>
      <c r="R274" s="38" t="s">
        <v>811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458</v>
      </c>
      <c r="D275" s="16" t="s">
        <v>459</v>
      </c>
      <c r="E275" s="16">
        <v>0</v>
      </c>
      <c r="F275" s="15">
        <v>171.69</v>
      </c>
      <c r="G275" s="15">
        <v>161.26</v>
      </c>
      <c r="H275" s="15">
        <v>150.84</v>
      </c>
      <c r="I275" s="14"/>
      <c r="J275" s="15">
        <v>173.82</v>
      </c>
      <c r="K275" s="15">
        <v>194.66</v>
      </c>
      <c r="L275" s="15">
        <v>228.39</v>
      </c>
      <c r="M275" s="54"/>
      <c r="N275" s="15">
        <v>25.299644544</v>
      </c>
      <c r="O275" s="15">
        <v>82.40015962599999</v>
      </c>
      <c r="P275" s="15" t="s">
        <v>26</v>
      </c>
      <c r="Q275" s="16" t="s">
        <v>26</v>
      </c>
      <c r="R275" s="37" t="s">
        <v>812</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460</v>
      </c>
      <c r="D276" s="17" t="s">
        <v>461</v>
      </c>
      <c r="E276" s="17">
        <v>0</v>
      </c>
      <c r="F276" s="14">
        <v>119.5</v>
      </c>
      <c r="G276" s="14">
        <v>112.43</v>
      </c>
      <c r="H276" s="14">
        <v>105.36</v>
      </c>
      <c r="I276" s="14"/>
      <c r="J276" s="14">
        <v>121.23</v>
      </c>
      <c r="K276" s="14">
        <v>135.36000000000001</v>
      </c>
      <c r="L276" s="14">
        <v>158.22999999999999</v>
      </c>
      <c r="M276" s="54"/>
      <c r="N276" s="14">
        <v>22.799961302</v>
      </c>
      <c r="O276" s="31">
        <v>22.811553757000002</v>
      </c>
      <c r="P276" s="31" t="s">
        <v>26</v>
      </c>
      <c r="Q276" s="17" t="s">
        <v>26</v>
      </c>
      <c r="R276" s="38" t="s">
        <v>813</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503</v>
      </c>
      <c r="D277" s="16" t="s">
        <v>504</v>
      </c>
      <c r="E277" s="16">
        <v>0</v>
      </c>
      <c r="F277" s="15">
        <v>51.8</v>
      </c>
      <c r="G277" s="15">
        <v>47.42</v>
      </c>
      <c r="H277" s="15">
        <v>43.04</v>
      </c>
      <c r="I277" s="14"/>
      <c r="J277" s="15">
        <v>52.9</v>
      </c>
      <c r="K277" s="15">
        <v>61.65</v>
      </c>
      <c r="L277" s="15">
        <v>75.81</v>
      </c>
      <c r="M277" s="54"/>
      <c r="N277" s="15">
        <v>25.316926502000001</v>
      </c>
      <c r="O277" s="15">
        <v>3.4671903913</v>
      </c>
      <c r="P277" s="15" t="s">
        <v>26</v>
      </c>
      <c r="Q277" s="16" t="s">
        <v>26</v>
      </c>
      <c r="R277" s="37" t="s">
        <v>814</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462</v>
      </c>
      <c r="D278" s="17" t="s">
        <v>463</v>
      </c>
      <c r="E278" s="17">
        <v>9</v>
      </c>
      <c r="F278" s="14">
        <v>75.680000000000007</v>
      </c>
      <c r="G278" s="14">
        <v>71.77</v>
      </c>
      <c r="H278" s="14">
        <v>67.86</v>
      </c>
      <c r="I278" s="14"/>
      <c r="J278" s="14">
        <v>76.430000000000007</v>
      </c>
      <c r="K278" s="14">
        <v>84.24</v>
      </c>
      <c r="L278" s="14">
        <v>96.89</v>
      </c>
      <c r="M278" s="54"/>
      <c r="N278" s="14">
        <v>74.607871115999998</v>
      </c>
      <c r="O278" s="31">
        <v>19.993276049999999</v>
      </c>
      <c r="P278" s="31" t="s">
        <v>29</v>
      </c>
      <c r="Q278" s="17" t="s">
        <v>29</v>
      </c>
      <c r="R278" s="38" t="s">
        <v>815</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464</v>
      </c>
      <c r="D279" s="16" t="s">
        <v>465</v>
      </c>
      <c r="E279" s="16">
        <v>9</v>
      </c>
      <c r="F279" s="15">
        <v>55.21</v>
      </c>
      <c r="G279" s="15">
        <v>52.36</v>
      </c>
      <c r="H279" s="15">
        <v>49.52</v>
      </c>
      <c r="I279" s="14"/>
      <c r="J279" s="15">
        <v>55.71</v>
      </c>
      <c r="K279" s="15">
        <v>61.39</v>
      </c>
      <c r="L279" s="15">
        <v>70.59</v>
      </c>
      <c r="M279" s="54"/>
      <c r="N279" s="15">
        <v>76.551470648000006</v>
      </c>
      <c r="O279" s="15">
        <v>5.5243746543999999</v>
      </c>
      <c r="P279" s="15" t="s">
        <v>29</v>
      </c>
      <c r="Q279" s="16" t="s">
        <v>29</v>
      </c>
      <c r="R279" s="37" t="s">
        <v>816</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466</v>
      </c>
      <c r="D280" s="17" t="s">
        <v>467</v>
      </c>
      <c r="E280" s="17">
        <v>10</v>
      </c>
      <c r="F280" s="14">
        <v>124.49</v>
      </c>
      <c r="G280" s="14">
        <v>115.23</v>
      </c>
      <c r="H280" s="14">
        <v>105.98</v>
      </c>
      <c r="I280" s="14"/>
      <c r="J280" s="14">
        <v>126.93</v>
      </c>
      <c r="K280" s="14">
        <v>145.43</v>
      </c>
      <c r="L280" s="14">
        <v>175.38</v>
      </c>
      <c r="M280" s="54"/>
      <c r="N280" s="14">
        <v>79.519534452000002</v>
      </c>
      <c r="O280" s="31">
        <v>10.048754063000001</v>
      </c>
      <c r="P280" s="31" t="s">
        <v>29</v>
      </c>
      <c r="Q280" s="17" t="s">
        <v>29</v>
      </c>
      <c r="R280" s="38" t="s">
        <v>817</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529</v>
      </c>
      <c r="D281" s="16" t="s">
        <v>530</v>
      </c>
      <c r="E281" s="16">
        <v>0</v>
      </c>
      <c r="F281" s="15">
        <v>116.92</v>
      </c>
      <c r="G281" s="15">
        <v>111.1</v>
      </c>
      <c r="H281" s="15">
        <v>105.29</v>
      </c>
      <c r="I281" s="14"/>
      <c r="J281" s="15">
        <v>118.76</v>
      </c>
      <c r="K281" s="15">
        <v>130.38</v>
      </c>
      <c r="L281" s="15">
        <v>149.19</v>
      </c>
      <c r="M281" s="54"/>
      <c r="N281" s="15">
        <v>24.420244654000001</v>
      </c>
      <c r="O281" s="15">
        <v>1.6692597965</v>
      </c>
      <c r="P281" s="15" t="s">
        <v>26</v>
      </c>
      <c r="Q281" s="16" t="s">
        <v>26</v>
      </c>
      <c r="R281" s="37" t="s">
        <v>818</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492</v>
      </c>
      <c r="D282" s="17" t="s">
        <v>493</v>
      </c>
      <c r="E282" s="17">
        <v>3</v>
      </c>
      <c r="F282" s="14">
        <v>73.34</v>
      </c>
      <c r="G282" s="14">
        <v>64.17</v>
      </c>
      <c r="H282" s="14">
        <v>55.01</v>
      </c>
      <c r="I282" s="14"/>
      <c r="J282" s="14">
        <v>74.599999999999994</v>
      </c>
      <c r="K282" s="14">
        <v>92.92</v>
      </c>
      <c r="L282" s="14">
        <v>122.58</v>
      </c>
      <c r="M282" s="54"/>
      <c r="N282" s="14">
        <v>20.919430851000001</v>
      </c>
      <c r="O282" s="31">
        <v>1.2639975626</v>
      </c>
      <c r="P282" s="31" t="s">
        <v>26</v>
      </c>
      <c r="Q282" s="17" t="s">
        <v>26</v>
      </c>
      <c r="R282" s="38" t="s">
        <v>819</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494</v>
      </c>
      <c r="D283" s="16" t="s">
        <v>495</v>
      </c>
      <c r="E283" s="16">
        <v>0</v>
      </c>
      <c r="F283" s="15">
        <v>137</v>
      </c>
      <c r="G283" s="15">
        <v>128.59</v>
      </c>
      <c r="H283" s="15">
        <v>120.18</v>
      </c>
      <c r="I283" s="14"/>
      <c r="J283" s="15">
        <v>138.83000000000001</v>
      </c>
      <c r="K283" s="15">
        <v>155.63999999999999</v>
      </c>
      <c r="L283" s="15">
        <v>182.85</v>
      </c>
      <c r="M283" s="54"/>
      <c r="N283" s="15">
        <v>25.299685047000001</v>
      </c>
      <c r="O283" s="15">
        <v>3.6480335586999999</v>
      </c>
      <c r="P283" s="15" t="s">
        <v>26</v>
      </c>
      <c r="Q283" s="16" t="s">
        <v>26</v>
      </c>
      <c r="R283" s="37" t="s">
        <v>820</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821</v>
      </c>
      <c r="D284" s="17" t="s">
        <v>822</v>
      </c>
      <c r="E284" s="17">
        <v>0</v>
      </c>
      <c r="F284" s="14">
        <v>296.62</v>
      </c>
      <c r="G284" s="14">
        <v>277.81</v>
      </c>
      <c r="H284" s="14">
        <v>259</v>
      </c>
      <c r="I284" s="14"/>
      <c r="J284" s="14">
        <v>299.62</v>
      </c>
      <c r="K284" s="14">
        <v>337.23</v>
      </c>
      <c r="L284" s="14">
        <v>398.09</v>
      </c>
      <c r="M284" s="54"/>
      <c r="N284" s="14">
        <v>24.735817683</v>
      </c>
      <c r="O284" s="31">
        <v>2.8708512503999999</v>
      </c>
      <c r="P284" s="31" t="s">
        <v>26</v>
      </c>
      <c r="Q284" s="17" t="s">
        <v>26</v>
      </c>
      <c r="R284" s="38" t="s">
        <v>823</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514</v>
      </c>
      <c r="D285" s="16" t="s">
        <v>515</v>
      </c>
      <c r="E285" s="16">
        <v>9</v>
      </c>
      <c r="F285" s="15">
        <v>17.190000000000001</v>
      </c>
      <c r="G285" s="15">
        <v>16.34</v>
      </c>
      <c r="H285" s="15">
        <v>15.49</v>
      </c>
      <c r="I285" s="14"/>
      <c r="J285" s="15">
        <v>17.399999999999999</v>
      </c>
      <c r="K285" s="15">
        <v>19.09</v>
      </c>
      <c r="L285" s="15">
        <v>21.84</v>
      </c>
      <c r="M285" s="54"/>
      <c r="N285" s="15">
        <v>80.098840588000002</v>
      </c>
      <c r="O285" s="15">
        <v>5.4323259569999998</v>
      </c>
      <c r="P285" s="15" t="s">
        <v>29</v>
      </c>
      <c r="Q285" s="16" t="s">
        <v>29</v>
      </c>
      <c r="R285" s="37" t="s">
        <v>824</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468</v>
      </c>
      <c r="D286" s="17" t="s">
        <v>469</v>
      </c>
      <c r="E286" s="17">
        <v>7</v>
      </c>
      <c r="F286" s="14" t="s">
        <v>127</v>
      </c>
      <c r="G286" s="14" t="s">
        <v>127</v>
      </c>
      <c r="H286" s="14" t="s">
        <v>127</v>
      </c>
      <c r="I286" s="14"/>
      <c r="J286" s="14" t="s">
        <v>127</v>
      </c>
      <c r="K286" s="14" t="s">
        <v>127</v>
      </c>
      <c r="L286" s="14" t="s">
        <v>127</v>
      </c>
      <c r="M286" s="54"/>
      <c r="N286" s="14" t="s">
        <v>127</v>
      </c>
      <c r="O286" s="31" t="s">
        <v>127</v>
      </c>
      <c r="P286" s="31" t="s">
        <v>127</v>
      </c>
      <c r="Q286" s="17" t="s">
        <v>127</v>
      </c>
      <c r="R286" s="38" t="s">
        <v>128</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470</v>
      </c>
      <c r="D287" s="16" t="s">
        <v>471</v>
      </c>
      <c r="E287" s="16">
        <v>0</v>
      </c>
      <c r="F287" s="15">
        <v>17.07</v>
      </c>
      <c r="G287" s="15">
        <v>16.010000000000002</v>
      </c>
      <c r="H287" s="15">
        <v>14.96</v>
      </c>
      <c r="I287" s="14"/>
      <c r="J287" s="15">
        <v>17.28</v>
      </c>
      <c r="K287" s="15">
        <v>19.38</v>
      </c>
      <c r="L287" s="15">
        <v>22.79</v>
      </c>
      <c r="M287" s="54"/>
      <c r="N287" s="15">
        <v>24.928856806999999</v>
      </c>
      <c r="O287" s="15">
        <v>10.455079589999999</v>
      </c>
      <c r="P287" s="15" t="s">
        <v>26</v>
      </c>
      <c r="Q287" s="16" t="s">
        <v>26</v>
      </c>
      <c r="R287" s="37" t="s">
        <v>825</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472</v>
      </c>
      <c r="D288" s="17" t="s">
        <v>473</v>
      </c>
      <c r="E288" s="17">
        <v>10</v>
      </c>
      <c r="F288" s="14">
        <v>21.44</v>
      </c>
      <c r="G288" s="14">
        <v>20.04</v>
      </c>
      <c r="H288" s="14">
        <v>18.64</v>
      </c>
      <c r="I288" s="14"/>
      <c r="J288" s="14">
        <v>22.04</v>
      </c>
      <c r="K288" s="14">
        <v>24.83</v>
      </c>
      <c r="L288" s="14">
        <v>29.36</v>
      </c>
      <c r="M288" s="54"/>
      <c r="N288" s="14">
        <v>73.049353877000001</v>
      </c>
      <c r="O288" s="31">
        <v>18.840779090000002</v>
      </c>
      <c r="P288" s="31" t="s">
        <v>29</v>
      </c>
      <c r="Q288" s="17" t="s">
        <v>29</v>
      </c>
      <c r="R288" s="38" t="s">
        <v>826</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474</v>
      </c>
      <c r="D289" s="16" t="s">
        <v>475</v>
      </c>
      <c r="E289" s="16">
        <v>4</v>
      </c>
      <c r="F289" s="15">
        <v>23.41</v>
      </c>
      <c r="G289" s="15">
        <v>22.08</v>
      </c>
      <c r="H289" s="15">
        <v>20.75</v>
      </c>
      <c r="I289" s="14"/>
      <c r="J289" s="15">
        <v>25.31</v>
      </c>
      <c r="K289" s="15">
        <v>27.96</v>
      </c>
      <c r="L289" s="15">
        <v>32.26</v>
      </c>
      <c r="M289" s="54"/>
      <c r="N289" s="15">
        <v>71.086755917000005</v>
      </c>
      <c r="O289" s="15">
        <v>23.289484971</v>
      </c>
      <c r="P289" s="15" t="s">
        <v>26</v>
      </c>
      <c r="Q289" s="16" t="s">
        <v>29</v>
      </c>
      <c r="R289" s="37" t="s">
        <v>827</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476</v>
      </c>
      <c r="D290" s="17" t="s">
        <v>477</v>
      </c>
      <c r="E290" s="17">
        <v>4</v>
      </c>
      <c r="F290" s="14">
        <v>51.46</v>
      </c>
      <c r="G290" s="14">
        <v>48.07</v>
      </c>
      <c r="H290" s="14">
        <v>44.69</v>
      </c>
      <c r="I290" s="14"/>
      <c r="J290" s="14">
        <v>56.95</v>
      </c>
      <c r="K290" s="14">
        <v>63.71</v>
      </c>
      <c r="L290" s="14">
        <v>74.66</v>
      </c>
      <c r="M290" s="54"/>
      <c r="N290" s="14">
        <v>67.020201443999994</v>
      </c>
      <c r="O290" s="31">
        <v>5.0151061129999999</v>
      </c>
      <c r="P290" s="31" t="s">
        <v>26</v>
      </c>
      <c r="Q290" s="17" t="s">
        <v>29</v>
      </c>
      <c r="R290" s="38" t="s">
        <v>828</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829</v>
      </c>
      <c r="D291" s="16" t="s">
        <v>830</v>
      </c>
      <c r="E291" s="16">
        <v>6</v>
      </c>
      <c r="F291" s="15">
        <v>59.35</v>
      </c>
      <c r="G291" s="15">
        <v>51.79</v>
      </c>
      <c r="H291" s="15">
        <v>44.23</v>
      </c>
      <c r="I291" s="14"/>
      <c r="J291" s="15">
        <v>74.94</v>
      </c>
      <c r="K291" s="15">
        <v>90.05</v>
      </c>
      <c r="L291" s="15">
        <v>114.5</v>
      </c>
      <c r="M291" s="54"/>
      <c r="N291" s="15">
        <v>70.800965196999996</v>
      </c>
      <c r="O291" s="15">
        <v>3.7212426752000001</v>
      </c>
      <c r="P291" s="15" t="s">
        <v>26</v>
      </c>
      <c r="Q291" s="16" t="s">
        <v>29</v>
      </c>
      <c r="R291" s="37" t="s">
        <v>831</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478</v>
      </c>
      <c r="D292" s="17" t="s">
        <v>479</v>
      </c>
      <c r="E292" s="17">
        <v>9</v>
      </c>
      <c r="F292" s="14">
        <v>29.79</v>
      </c>
      <c r="G292" s="14">
        <v>27.21</v>
      </c>
      <c r="H292" s="14">
        <v>24.64</v>
      </c>
      <c r="I292" s="14"/>
      <c r="J292" s="14">
        <v>30.35</v>
      </c>
      <c r="K292" s="14">
        <v>35.49</v>
      </c>
      <c r="L292" s="14">
        <v>43.82</v>
      </c>
      <c r="M292" s="54"/>
      <c r="N292" s="14">
        <v>74.986501352000005</v>
      </c>
      <c r="O292" s="31">
        <v>2.3914346243</v>
      </c>
      <c r="P292" s="31" t="s">
        <v>29</v>
      </c>
      <c r="Q292" s="17" t="s">
        <v>29</v>
      </c>
      <c r="R292" s="38" t="s">
        <v>832</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531</v>
      </c>
      <c r="D293" s="16" t="s">
        <v>532</v>
      </c>
      <c r="E293" s="16">
        <v>7</v>
      </c>
      <c r="F293" s="15">
        <v>151.36000000000001</v>
      </c>
      <c r="G293" s="15">
        <v>135.94</v>
      </c>
      <c r="H293" s="15">
        <v>120.52</v>
      </c>
      <c r="I293" s="14"/>
      <c r="J293" s="15">
        <v>169.7</v>
      </c>
      <c r="K293" s="15">
        <v>200.53</v>
      </c>
      <c r="L293" s="15">
        <v>250.43</v>
      </c>
      <c r="M293" s="54"/>
      <c r="N293" s="15">
        <v>69.736267613999999</v>
      </c>
      <c r="O293" s="15">
        <v>2.3790371073999999</v>
      </c>
      <c r="P293" s="15" t="s">
        <v>29</v>
      </c>
      <c r="Q293" s="16" t="s">
        <v>29</v>
      </c>
      <c r="R293" s="37" t="s">
        <v>833</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clara tendência de baixa pelas médias de 21 e 200 dias e segue em movimento de baixa. Abaixo dos 71,5 pode buscar suportes 69,61 ou 67,95. Teria sinal de repique altista fechando acima dos 73,2 mirando resistências em 74,96 ou 78,26.</v>
      </c>
      <c r="F7" s="57">
        <f>_xlfn.XLOOKUP($E5,Tendencias!$D$17:$D$352,Tendencias!$E$17:$E$352)</f>
        <v>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2026-08-14T00:46:32Z</cp:lastPrinted>
  <dcterms:created xsi:type="dcterms:W3CDTF">2020-05-21T15:06:06Z</dcterms:created>
  <dcterms:modified xsi:type="dcterms:W3CDTF">2026-08-14T00:50:07Z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