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1" documentId="8_{082EE900-D5C0-4C12-A8E3-5B842D93478D}" xr6:coauthVersionLast="47" xr6:coauthVersionMax="47" xr10:uidLastSave="{0777B464-93B3-4A70-870F-1B3D077C9B59}"/>
  <bookViews>
    <workbookView xWindow="3315" yWindow="19170" windowWidth="21840" windowHeight="1525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<sst xmlns="http://schemas.openxmlformats.org/spreadsheetml/2006/main" count="1460" uniqueCount="840">
  <si>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</si>
  <si>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</si>
  <si>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</si>
  <si>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</si>
  <si>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</si>
  <si>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</si>
  <si>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</si>
  <si>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</si>
  <si>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</si>
  <si>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</si>
  <si>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</si>
  <si>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</si>
  <si>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</si>
  <si>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</si>
  <si>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</si>
  <si>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</si>
  <si>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</si>
  <si>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</si>
  <si>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</si>
  <si>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</si>
  <si>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</si>
  <si>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</si>
  <si>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</si>
  <si>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</si>
  <si>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</si>
  <si>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</si>
  <si>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</si>
  <si>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</si>
  <si>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</si>
  <si>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</si>
  <si>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</si>
  <si>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</si>
  <si>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</si>
  <si>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</si>
  <si>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</si>
  <si>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</si>
  <si>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</si>
  <si>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</si>
  <si>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</si>
  <si>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</si>
  <si>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</si>
  <si>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</si>
  <si>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</si>
  <si>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</si>
  <si>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</si>
  <si>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</si>
  <si>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</si>
  <si>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</si>
  <si>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</si>
  <si>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</si>
  <si>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</si>
  <si>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</si>
  <si>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</si>
  <si>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</si>
  <si>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</si>
  <si>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</si>
  <si>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</si>
  <si>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</si>
  <si>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</si>
  <si>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</si>
  <si>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</si>
  <si>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</si>
  <si>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</si>
  <si>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</si>
  <si>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</si>
  <si>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</si>
  <si>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</si>
  <si>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</si>
  <si>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</si>
  <si>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</si>
  <si>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</si>
  <si>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</si>
  <si>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</si>
  <si>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</si>
  <si>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</si>
  <si>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</si>
  <si>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</si>
  <si>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</si>
  <si>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</si>
  <si>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</si>
  <si>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</si>
  <si>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</si>
  <si>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</si>
  <si>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</si>
  <si>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</si>
  <si>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</si>
  <si>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</si>
  <si>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</si>
  <si>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</si>
  <si>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</si>
  <si>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</si>
  <si>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</si>
  <si>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</si>
  <si>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</si>
  <si>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</si>
  <si>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</si>
  <si>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</si>
  <si>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</si>
  <si>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</si>
  <si>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</si>
  <si>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</si>
  <si>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</si>
  <si>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</si>
  <si>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</si>
  <si>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</si>
  <si>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</si>
  <si>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</si>
  <si>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</si>
  <si>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</si>
  <si>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</si>
  <si>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</si>
  <si>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</si>
  <si>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</si>
  <si>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</si>
  <si>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</si>
  <si>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</si>
  <si>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</si>
  <si>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</si>
  <si>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</si>
  <si>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</si>
  <si>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</si>
  <si>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</si>
  <si>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</si>
  <si>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</si>
  <si>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</si>
  <si>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</si>
  <si>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</si>
  <si>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</si>
  <si>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</si>
  <si>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</si>
  <si>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</si>
  <si>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</si>
  <si>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</si>
  <si>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</si>
  <si>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</si>
  <si>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</si>
  <si>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</si>
  <si>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</si>
  <si>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</si>
  <si>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</si>
  <si>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</si>
  <si>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</si>
  <si>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</si>
  <si>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</si>
  <si>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</si>
  <si>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</si>
  <si>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</si>
  <si>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</si>
  <si>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</si>
  <si>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</si>
  <si>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</si>
  <si>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</si>
  <si>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</si>
  <si>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</si>
  <si>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</si>
  <si>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</si>
  <si>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</si>
  <si>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</si>
  <si>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</si>
  <si>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</si>
  <si>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</si>
  <si>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</si>
  <si>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</si>
  <si>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</si>
  <si>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</si>
  <si>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</si>
  <si>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</si>
  <si>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</si>
  <si>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</si>
  <si>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</si>
  <si>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</si>
  <si>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</si>
  <si>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</si>
  <si>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</si>
  <si>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</si>
  <si>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</si>
  <si>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</si>
  <si>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</si>
  <si>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</si>
  <si>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</si>
  <si>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</si>
  <si>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</si>
  <si>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</si>
  <si>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</si>
  <si>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</si>
  <si>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</si>
  <si>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</si>
  <si>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</si>
  <si>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</si>
  <si>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</si>
  <si>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</si>
  <si>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</si>
  <si>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</si>
  <si>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</si>
  <si>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</si>
  <si>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</si>
  <si>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</si>
  <si>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</si>
  <si>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</si>
  <si>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</si>
  <si>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</si>
  <si>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</si>
  <si>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</si>
  <si>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</si>
  <si>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</si>
  <si>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</si>
  <si>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</si>
  <si>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</si>
  <si>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</si>
  <si>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</si>
  <si>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</si>
  <si>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</si>
  <si>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</si>
  <si>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</si>
  <si>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</si>
  <si>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</si>
  <si>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</si>
  <si>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</si>
  <si>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</si>
  <si>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</si>
  <si>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</si>
  <si>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</si>
  <si>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</si>
  <si>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</si>
  <si>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</si>
  <si>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</si>
  <si>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</si>
  <si>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</si>
  <si>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</si>
  <si>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</si>
  <si>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</si>
  <si>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</si>
  <si>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</si>
  <si>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</si>
  <si>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</si>
  <si>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</si>
  <si>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</si>
  <si>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</si>
  <si>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</si>
  <si>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</si>
  <si>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</si>
  <si>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</si>
  <si>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</si>
  <si>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</si>
  <si>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</si>
  <si>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</si>
  <si>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</si>
  <si>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</si>
  <si>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</si>
  <si>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</si>
  <si>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</si>
  <si>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</si>
  <si>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</si>
  <si>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</si>
  <si>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</si>
  <si>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</si>
  <si>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</si>
  <si>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</si>
  <si>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</si>
  <si>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</si>
  <si>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</si>
  <si>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</si>
  <si>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</si>
  <si>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</si>
  <si>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</si>
  <si>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</si>
  <si>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</si>
  <si>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</si>
  <si>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</si>
  <si>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</si>
  <si>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</si>
  <si>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</si>
  <si>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</si>
  <si>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</si>
  <si>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</si>
  <si>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</si>
  <si>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</si>
  <si>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</si>
  <si>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</si>
  <si>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</si>
  <si>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</si>
  <si>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</si>
  <si>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</si>
  <si>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</si>
  <si>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</si>
  <si>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</si>
  <si>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</si>
  <si>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</si>
  <si>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</si>
  <si>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</si>
  <si>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</si>
  <si>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</si>
  <si>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</si>
  <si>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</si>
  <si>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</si>
  <si>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</si>
  <si>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</si>
  <si>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</si>
  <si>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</si>
  <si>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</si>
  <si>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</si>
  <si>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</si>
  <si>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</si>
  <si>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</si>
  <si>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</si>
  <si>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</si>
  <si>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</si>
  <si>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</si>
  <si>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</si>
  <si>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</si>
  <si>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</si>
  <si>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</si>
  <si>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</si>
  <si>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</si>
  <si>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</si>
  <si>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</si>
  <si>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</si>
  <si>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</si>
  <si>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</si>
  <si>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</si>
  <si>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</si>
  <si>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</si>
  <si>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</si>
  <si>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</si>
  <si>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</si>
  <si>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</si>
  <si>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</si>
  <si>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</si>
  <si>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</si>
  <si>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</si>
  <si>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</si>
  <si>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</si>
  <si>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</si>
  <si>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PRNR3</t>
  </si>
  <si>
    <t>Qualcomm Inc</t>
  </si>
  <si>
    <t>QCOM34</t>
  </si>
  <si>
    <t>Qualicorp</t>
  </si>
  <si>
    <t>QUAL3</t>
  </si>
  <si>
    <t>Quero-Quero</t>
  </si>
  <si>
    <t>LJQQ3</t>
  </si>
  <si>
    <t>RaiaDrogasil</t>
  </si>
  <si>
    <t>RADL3</t>
  </si>
  <si>
    <t>Raizen</t>
  </si>
  <si>
    <t>RAIZ4</t>
  </si>
  <si>
    <t>RAPT4</t>
  </si>
  <si>
    <t>Recrusul</t>
  </si>
  <si>
    <t>RCSL4</t>
  </si>
  <si>
    <t>Rede D Or</t>
  </si>
  <si>
    <t>RDOR3</t>
  </si>
  <si>
    <t>RIAA3</t>
  </si>
  <si>
    <t>Rumo S.A.</t>
  </si>
  <si>
    <t>RAIL3</t>
  </si>
  <si>
    <t>Paypal</t>
  </si>
  <si>
    <t>SBSP3</t>
  </si>
  <si>
    <t>Sanepar</t>
  </si>
  <si>
    <t>SAPR4</t>
  </si>
  <si>
    <t>SAPR11</t>
  </si>
  <si>
    <t>Santander BR</t>
  </si>
  <si>
    <t>SANB3</t>
  </si>
  <si>
    <t>SANB4</t>
  </si>
  <si>
    <t>SANB11</t>
  </si>
  <si>
    <t>Sao Martinho</t>
  </si>
  <si>
    <t>SMTO3</t>
  </si>
  <si>
    <t>Schulz</t>
  </si>
  <si>
    <t>SHUL4</t>
  </si>
  <si>
    <t>Seagate Technology Holdings Plc</t>
  </si>
  <si>
    <t>S1TX34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</si>
  <si>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</si>
  <si>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</si>
  <si>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</si>
  <si>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</si>
  <si>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</si>
  <si>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</si>
  <si>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</si>
  <si>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</si>
  <si>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</si>
  <si>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</si>
  <si>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</si>
  <si>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</si>
  <si>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</si>
  <si>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</si>
  <si>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</si>
  <si>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</si>
  <si>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</si>
  <si>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</si>
  <si>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</si>
  <si>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</si>
  <si>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</si>
  <si>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</si>
  <si>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</si>
  <si>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</si>
  <si>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</si>
  <si>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</si>
  <si>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</si>
  <si>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</si>
  <si>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</si>
  <si>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</si>
  <si>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</si>
  <si>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</si>
  <si>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</si>
  <si>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</si>
  <si>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</si>
  <si>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</si>
  <si>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</si>
  <si>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</si>
  <si>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</si>
  <si>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</si>
  <si>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</si>
  <si>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</si>
  <si>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</si>
  <si>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</si>
  <si>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</si>
  <si>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</si>
  <si>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</si>
  <si>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</si>
  <si>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</si>
  <si>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</si>
  <si>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</si>
  <si>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</si>
  <si>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</si>
  <si>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</si>
  <si>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</si>
  <si>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</si>
  <si>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</si>
  <si>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</si>
  <si>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</si>
  <si>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</si>
  <si>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</si>
  <si>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</si>
  <si>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</si>
  <si>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</si>
  <si>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</si>
  <si>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</si>
  <si>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</si>
  <si>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</si>
  <si>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</si>
  <si>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</si>
  <si>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</si>
  <si>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</si>
  <si>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</si>
  <si>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</si>
  <si>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</si>
  <si>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BV Coin</t>
  </si>
  <si>
    <t>COIN11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</si>
  <si>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</si>
  <si>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</si>
  <si>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</si>
  <si>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</si>
  <si>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</si>
  <si>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</si>
  <si>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</si>
  <si>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</si>
  <si>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</si>
  <si>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</si>
  <si>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</si>
  <si>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</si>
  <si>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</si>
  <si>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</si>
  <si>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</si>
  <si>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</si>
  <si>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</si>
  <si>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</si>
  <si>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</si>
  <si>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</si>
  <si>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</si>
  <si>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</si>
  <si>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</si>
  <si>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</si>
  <si>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</si>
  <si>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</si>
  <si>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</si>
  <si>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</si>
  <si>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</si>
  <si>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</si>
  <si>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</si>
  <si>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</si>
  <si>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</si>
  <si>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</si>
  <si>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</si>
  <si>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</si>
  <si>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</si>
  <si>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</si>
  <si>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</si>
  <si>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</si>
  <si>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</si>
  <si>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</si>
  <si>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</si>
  <si>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</si>
  <si>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</si>
  <si>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</si>
  <si>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Trend Us Tec</t>
  </si>
  <si>
    <t>UTEC11</t>
  </si>
  <si>
    <t>Vaneck Gold Miners ETF</t>
  </si>
  <si>
    <t>GDXB39</t>
  </si>
  <si>
    <t>Advanced Micro Devices, Inc</t>
  </si>
  <si>
    <t>Sabesp</t>
  </si>
  <si>
    <t>Uber Technologies, Inc</t>
  </si>
  <si>
    <t>U1BE34</t>
  </si>
  <si>
    <t>Cloudflare, Inc</t>
  </si>
  <si>
    <t>N2ET34</t>
  </si>
  <si>
    <t>Cruzeiro Edu</t>
  </si>
  <si>
    <t>CSED3</t>
  </si>
  <si>
    <t>Eucatex</t>
  </si>
  <si>
    <t>EUCA4</t>
  </si>
  <si>
    <t>Freeport-Mcmoran Inc</t>
  </si>
  <si>
    <t>FCXO34</t>
  </si>
  <si>
    <t>ITSA3</t>
  </si>
  <si>
    <t>Mastercard Inc</t>
  </si>
  <si>
    <t>MSCD34</t>
  </si>
  <si>
    <t>Oranjebtc</t>
  </si>
  <si>
    <t>OBTC3</t>
  </si>
  <si>
    <t>Riachuelo</t>
  </si>
  <si>
    <t>Servicenow, Inc</t>
  </si>
  <si>
    <t>N1OW34</t>
  </si>
  <si>
    <t>Snowflake Inc</t>
  </si>
  <si>
    <t>S2NW34</t>
  </si>
  <si>
    <t>USIM3 está em clara tendência de baixa pelas médias de 21 e 200 dias e segue em movimento de baixa. Abaixo dos 6,1 pode buscar suportes 5,56 ou 5,03. Teria sinal de repique altista fechando acima dos 6,31 mirando resistências em 7,82 ou 8,88. O IFR sobrevendido alerta para recuperações se superar 6,31</t>
  </si>
  <si>
    <t>Etf BV Spyi</t>
  </si>
  <si>
    <t>SPYI11</t>
  </si>
  <si>
    <t>Investobter</t>
  </si>
  <si>
    <t>BTER11</t>
  </si>
  <si>
    <t>iShares Core S&amp;P 500 Index</t>
  </si>
  <si>
    <t>BIVB39</t>
  </si>
  <si>
    <t>It Now Ifnc Fundo de Indice</t>
  </si>
  <si>
    <t>FIND11</t>
  </si>
  <si>
    <t>Nuibovhighbt</t>
  </si>
  <si>
    <t>HIGH11</t>
  </si>
  <si>
    <t>Pactual Ibov</t>
  </si>
  <si>
    <t>IBOB11</t>
  </si>
  <si>
    <t>TTEN3 está em clara tendência de baixa pelas médias de 21 e 200 dias e segue em movimento de baixa. Abaixo dos 11,11 pode buscar suportes 9,62 ou 8,14. Teria sinal de repique altista fechando acima dos 11,44 mirando resistências em 15,91 ou 18,87. O IFR sobrevendido alerta para recuperações se superar 11,44</t>
  </si>
  <si>
    <t>ABCB4 está em tendência de alta no longo prazo, teve uma correção no curto prazo, mas pode estar retomando sinal de altas. Acima dos 23,66 pode buscar 24,94 ou 25,91. Abaixo dos 23,37 retomaria sinal de realização mirando suportes em 22,88 ou 22,39.</t>
  </si>
  <si>
    <t>A1MD34 apesar de estar em tendência de alta no longo prazo pela média de 200 dias, no curto prazo está em realização. Abaixo dos 299,62 pode seguir em baixa no curto prazo mirando suportes em 272,5 ou 244,53. Teria sinal de retomada altista fechando acima dos 308,58 mirando resistências em 363 ou 418,92.</t>
  </si>
  <si>
    <t>BABA34 apesar de estar em tendência de baixa no longo prazo pela média de 200 dias, no curto prazo está com sinal de recuperação favorecendo repiques de alta. Acima dos 24,2 pode seguir repique altista na direção resistências nos 26,69 ou 30,72. Caso perca os 23,34 teria sinal de baixa projetando de 20,17 a 18,92. O padrão de volume favorece a alta. O IFR sobrecomprado alerta realizações se perder 23,34.</t>
  </si>
  <si>
    <t>Allied</t>
  </si>
  <si>
    <t>ALLD3</t>
  </si>
  <si>
    <t>ALLD3 está em clara tendência de baixa pelas médias de 21 e 200 dias e segue em movimento de baixa. Abaixo dos 4,43 pode buscar suportes 4,31 ou 4,19. Teria sinal de repique altista fechando acima dos 4,81 mirando resistências em 5,04 ou 5,42.</t>
  </si>
  <si>
    <t>ALOS3 está em tendência de baixa pelas médias de 21 e 200 dias, mas começa a dar sinais de repiques de alta. Acima dos 27,06 teria sinal de repique altista mirando resistências nos 28,4 ou 29,76. Já uma perda dos 26,19 traria de volta o sinal de baixa projetando de 25,5 a 24,82.</t>
  </si>
  <si>
    <t>ALPA4 está em tendência de alta pelas médias de 21 e 200 dias, mas começa a dar sinal de possível realização. Abaixo dos 12,67 poderia realizar na direção dos suportes 10,8 ou 9,8. Caso supere os 13,51 retomaria sinal de alta com projeções nos 14,03 ou 16,02.</t>
  </si>
  <si>
    <t>GOGL34 está em tendência de alta pelas médias de 21 e 200 dias e vai mantendo sinal de força altista. Acima dos 151,7 pode buscar projeções nos 163,81 ou 182,6. Teria sinal de realização na perda dos 149,72 mirando os 133,39 ou 123,99.</t>
  </si>
  <si>
    <t>ALUP11 está em clara tendência de baixa pelas médias de 21 e 200 dias e segue em movimento de baixa. Abaixo dos 31,11 pode buscar suportes 30,16 ou 29,22. Teria sinal de repique altista fechando acima dos 32,04 mirando resistências em 34,16 ou 36,04. O IFR sobrevendido alerta para recuperações se superar 32,04</t>
  </si>
  <si>
    <t>AMZO34 está em tendência de alta pelas médias de 21 e 200 dias e vai mantendo sinal de força altista. Acima dos 72,85 pode buscar projeções nos 82,02 ou 96,86. Teria sinal de realização na perda dos 69,59 mirando os 58,01 ou 53,42.</t>
  </si>
  <si>
    <t>ABEV3 apesar de estar em tendência de alta no longo prazo pela média de 200 dias, no curto prazo está em realização. Abaixo dos 15,12 pode seguir em baixa no curto prazo mirando suportes em 14,73 ou 14,34. Teria sinal de retomada altista fechando acima dos 15,48 mirando resistências em 16,37 ou 17,14. O IFR sobrevendido alerta para recuperações se superar 15,48</t>
  </si>
  <si>
    <t>AMER3 está em clara tendência de baixa pelas médias de 21 e 200 dias e segue em movimento de baixa. Abaixo dos 4,05 pode buscar suportes 3,58 ou 3,17. Teria sinal de repique altista fechando acima dos 4,32 mirando resistências em 4,9 ou 5,71.</t>
  </si>
  <si>
    <t>ANIM3 está em clara tendência de baixa pelas médias de 21 e 200 dias e segue em movimento de baixa. Abaixo dos 2,06 pode buscar suportes 1,92 ou 1,61. Teria sinal de repique altista fechando acima dos 2,2 mirando resistências em 2,92 ou 3,53.</t>
  </si>
  <si>
    <t>AAPL34 apesar de estar em tendência de alta no longo prazo pela média de 200 dias, no curto prazo está em realização. Abaixo dos 76,1 pode seguir em baixa no curto prazo mirando suportes em 72,42 ou 68,75. Teria sinal de retomada altista fechando acima dos 78,89 mirando resistências em 87,99 ou 95,33.</t>
  </si>
  <si>
    <t>Applied Materials Inc</t>
  </si>
  <si>
    <t>A1MT34</t>
  </si>
  <si>
    <t>A1MT34 apesar de estar em tendência de alta no longo prazo pela média de 200 dias, no curto prazo está em realização. Abaixo dos 260,01 pode seguir em baixa no curto prazo mirando suportes em 226,31 ou 199,67. Teria sinal de retomada altista fechando acima dos 283,71 mirando resistências em 312,52 ou 365,79.</t>
  </si>
  <si>
    <t>Arista Networks, Inc</t>
  </si>
  <si>
    <t>A1NE34</t>
  </si>
  <si>
    <t>A1NE34 está em tendência de alta pelas médias de 21 e 200 dias e vai mantendo sinal de força altista. Acima dos 246,22 pode buscar projeções nos 267 ou 307,72. Teria sinal de realização na perda dos 240,97 mirando os 201,11 ou 180,74. O padrão de volume favorece a alta.</t>
  </si>
  <si>
    <t>ARML3 está em tendência de baixa pela média de 200 dias, a parece ter completado movimento de repique de alta de curto prazo e pode estar retomando o movimento baixista. Abaixo dos 3,3 pode seguir em queda na direção dos suportes 3,09 ou 2,89. Teria sinal de repique altista fechando acima dos 3,72 mirando resistências em 4,1 ou 4,73.</t>
  </si>
  <si>
    <t>ASML34 está em tendência de alta pelas médias de 21 e 200 dias e vai mantendo sinal de força altista. Acima dos 171,32 pode buscar projeções nos 188,82 ou 217,14. Teria sinal de realização na perda dos 161,69 mirando os 143 ou 134,24. O padrão de volume favorece a alta.</t>
  </si>
  <si>
    <t>ASAI3 está em clara tendência de baixa pelas médias de 21 e 200 dias e segue em movimento de baixa. Abaixo dos 7,72 pode buscar suportes 7,35 ou 6,98. Teria sinal de repique altista fechando acima dos 8,23 mirando resistências em 8,91 ou 9,64.</t>
  </si>
  <si>
    <t>AURA33 está em tendência de alta pelas médias de 21 e 200 dias e vai mantendo sinal de força altista. Acima dos 129,6 pode buscar projeções nos 158,67 ou 205,72. Teria sinal de realização na perda dos 123,29 mirando os 82,55 ou 68,01. O padrão de volume favorece a alta. O IFR sobrecomprado alerta realizações se perder 123,29.</t>
  </si>
  <si>
    <t>AURE3 está em clara tendência de baixa pelas médias de 21 e 200 dias e segue em movimento de baixa. Abaixo dos 10,55 pode buscar suportes 9,79 ou 9,04. Teria sinal de repique altista fechando acima dos 10,83 mirando resistências em 12,99 ou 14,49.</t>
  </si>
  <si>
    <t>AXIA3 está em clara tendência de baixa pelas médias de 21 e 200 dias e segue em movimento de baixa. Abaixo dos 50,93 pode buscar suportes 49,27 ou 47,47. Teria sinal de repique altista fechando acima dos 53,15 mirando resistências em 55,09 ou 58,68.</t>
  </si>
  <si>
    <t>AXIA7 está em tendência de baixa pela média de 200 dias, a parece ter completado movimento de repique de alta de curto prazo e pode estar retomando o movimento baixista. Abaixo dos 50,66 pode seguir em queda na direção dos suportes 48,04 ou 46,1. Teria sinal de repique altista fechando acima dos 54,31 mirando resistências em 58,18 ou 64,45.</t>
  </si>
  <si>
    <t>AZEV3 apesar de estar em tendência de baixa no longo prazo pela média de 200 dias, no curto prazo está com sinal de recuperação favorecendo repiques de alta. Acima dos 4,14 pode seguir repique altista na direção resistências nos 5,69 ou 8,44. Caso perca os 3,37 teria sinal de baixa projetando de 1,23 a -0,14. O padrão de volume favorece a alta.</t>
  </si>
  <si>
    <t>AZEV4 está em clara tendência de baixa pelas médias de 21 e 200 dias e segue em movimento de baixa. Abaixo dos 1,55 pode buscar suportes 1,15 ou 0,63. Teria sinal de repique altista fechando acima dos 1,81 mirando resistências em 2,82 ou 3,85.</t>
  </si>
  <si>
    <t>AZTE3 está em clara tendência de baixa pelas médias de 21 e 200 dias e segue em movimento de baixa. Abaixo dos 1,3 pode buscar suportes 1,05 ou 0,76. Teria sinal de repique altista fechando acima dos 1,53 mirando resistências em 1,98 ou 2,55.</t>
  </si>
  <si>
    <t>AZUL3 está em clara tendência de baixa pelas médias de 21 e 200 dias e segue em movimento de baixa. Abaixo dos 20,9 pode buscar suportes 19,97 ou 19,04. Teria sinal de repique altista fechando acima dos 21,63 mirando resistências em 23,9 ou 25,75.</t>
  </si>
  <si>
    <t>AZZA3 está em clara tendência de baixa pelas médias de 21 e 200 dias e segue em movimento de baixa. Abaixo dos 16,48 pode buscar suportes 15,43 ou 14,2. Teria sinal de repique altista fechando acima dos 17,07 mirando resistências em 19,39 ou 21,83.</t>
  </si>
  <si>
    <t>B3SA3 está em clara tendência de baixa pelas médias de 21 e 200 dias e segue em movimento de baixa. Abaixo dos 14,66 pode buscar suportes 14,17 ou 13,69. Teria sinal de repique altista fechando acima dos 15 mirando resistências em 16,22 ou 17,18.</t>
  </si>
  <si>
    <t>BMGB4 apesar de estar em tendência de alta no longo prazo pela média de 200 dias, no curto prazo está em realização. Abaixo dos 5,05 pode seguir em baixa no curto prazo mirando suportes em 4,88 ou 4,71. Teria sinal de retomada altista fechando acima dos 5,25 mirando resistências em 5,59 ou 5,92.</t>
  </si>
  <si>
    <t>BRSR6 está em clara tendência de baixa pelas médias de 21 e 200 dias e segue em movimento de baixa. Abaixo dos 13,62 pode buscar suportes 13,28 ou 12,95. Teria sinal de repique altista fechando acima dos 13,81 mirando resistências em 14,69 ou 15,35.</t>
  </si>
  <si>
    <t>BBSE3 apesar de estar em tendência de alta no longo prazo pela média de 200 dias, no curto prazo está em realização. Abaixo dos 38 pode seguir em baixa no curto prazo mirando suportes em 37,14 ou 36,29. Teria sinal de retomada altista fechando acima dos 38,64 mirando resistências em 40,76 ou 42,46.</t>
  </si>
  <si>
    <t>BMOB3 está em tendência de baixa pelas médias de 21 e 200 dias, mas começa a dar sinais de repiques de alta. Acima dos 23,35 teria sinal de repique altista mirando resistências nos 24,48 ou 25,71. Já uma perda dos 22,48 traria de volta o sinal de baixa projetando de 21,86 a 21,24.</t>
  </si>
  <si>
    <t>BERK34 está em tendência de alta pelas médias de 21 e 200 dias e vai mantendo sinal de força altista. Acima dos 137,08 pode buscar projeções nos 145,71 ou 159,68. Teria sinal de realização na perda dos 132,95 mirando os 123,11 ou 118,79. O padrão de volume favorece a alta. O IFR sobrecomprado alerta realizações se perder 132,95.</t>
  </si>
  <si>
    <t>BLAU3 está em clara tendência de baixa pelas médias de 21 e 200 dias e segue em movimento de baixa. Abaixo dos 8,35 pode buscar suportes 7,65 ou 6,95. Teria sinal de repique altista fechando acima dos 8,78 mirando resistências em 10,6 ou 11,99. O IFR sobrevendido alerta para recuperações se superar 8,78</t>
  </si>
  <si>
    <t>SOJA3 está em clara tendência de baixa pelas médias de 21 e 200 dias e segue em movimento de baixa. Abaixo dos 5,26 pode buscar suportes 4,97 ou 4,69. Teria sinal de repique altista fechando acima dos 5,4 mirando resistências em 6,18 ou 6,74.</t>
  </si>
  <si>
    <t>BRBI11 está em clara tendência de baixa pelas médias de 21 e 200 dias e segue em movimento de baixa. Abaixo dos 12,68 pode buscar suportes 11,83 ou 10,98. Teria sinal de repique altista fechando acima dos 13,25 mirando resistências em 15,42 ou 17,11. O IFR sobrevendido alerta para recuperações se superar 13,25</t>
  </si>
  <si>
    <t>BBDC3 está em clara tendência de baixa pelas médias de 21 e 200 dias e segue em movimento de baixa. Abaixo dos 15 pode buscar suportes 14,47 ou 13,95. Teria sinal de repique altista fechando acima dos 15,17 mirando resistências em 16,69 ou 17,73. O IFR sobrevendido alerta para recuperações se superar 15,17</t>
  </si>
  <si>
    <t>BBDC4 está em clara tendência de baixa pelas médias de 21 e 200 dias e segue em movimento de baixa. Abaixo dos 17,02 pode buscar suportes 16,37 ou 15,73. Teria sinal de repique altista fechando acima dos 17,32 mirando resistências em 19,1 ou 20,38. O IFR sobrevendido alerta para recuperações se superar 17,32</t>
  </si>
  <si>
    <t>BRAP4 está em tendência de alta pelas médias de 21 e 200 dias e vai mantendo sinal de força altista. Acima dos 21,69 pode buscar projeções nos 22,22 ou 23,21. Teria sinal de realização na perda dos 21,23 mirando os 20,61 ou 20,11. O padrão de volume favorece a alta.</t>
  </si>
  <si>
    <t>SAUD3 apesar de estar em tendência de alta no longo prazo pela média de 200 dias, no curto prazo está em realização. Abaixo dos 13,89 pode seguir em baixa no curto prazo mirando suportes em 13,14 ou 12,4. Teria sinal de retomada altista fechando acima dos 14,34 mirando resistências em 16,29 ou 17,77.</t>
  </si>
  <si>
    <t>BBAS3 está em clara tendência de baixa pelas médias de 21 e 200 dias e segue em movimento de baixa. Abaixo dos 19,95 pode buscar suportes 19,44 ou 18,93. Teria sinal de repique altista fechando acima dos 20,19 mirando resistências em 21,59 ou 22,6.</t>
  </si>
  <si>
    <t>AGRO3 está em clara tendência de baixa pelas médias de 21 e 200 dias e segue em movimento de baixa. Abaixo dos 18 pode buscar suportes 17,46 ou 16,93. Teria sinal de repique altista fechando acima dos 18,2 mirando resistências em 19,72 ou 20,78. O IFR sobrevendido alerta para recuperações se superar 18,2</t>
  </si>
  <si>
    <t>BRKM5 está em clara tendência de baixa pelas médias de 21 e 200 dias e segue em movimento de baixa. Abaixo dos 5,6 pode buscar suportes 5,15 ou 4,71. Teria sinal de repique altista fechando acima dos 5,98 mirando resistências em 7,04 ou 7,92.</t>
  </si>
  <si>
    <t>BRAV3 está em tendência de alta no longo prazo, teve uma correção no curto prazo, mas pode estar retomando sinal de altas. Acima dos 18,6 pode buscar 21,43 ou 23,63. Abaixo dos 17,86 retomaria sinal de realização mirando suportes em 16,75 ou 15,65.</t>
  </si>
  <si>
    <t>AVGO34 está em tendência de alta pelas médias de 21 e 200 dias, mas começa a dar sinal de possível realização. Abaixo dos 30,63 poderia realizar na direção dos suportes 26,26 ou 24,64. Caso supere os 31,5 retomaria sinal de alta com projeções nos 34,73 ou 39,97.</t>
  </si>
  <si>
    <t>BPAC11 está em clara tendência de baixa pelas médias de 21 e 200 dias e segue em movimento de baixa. Abaixo dos 53,35 pode buscar suportes 51,63 ou 49,92. Teria sinal de repique altista fechando acima dos 54,28 mirando resistências em 58,89 ou 62,31.</t>
  </si>
  <si>
    <t>CXSE3 apesar de estar em tendência de alta no longo prazo pela média de 200 dias, no curto prazo está em realização. Abaixo dos 18,85 pode seguir em baixa no curto prazo mirando suportes em 17,83 ou 16,81. Teria sinal de retomada altista fechando acima dos 19,33 mirando resistências em 22,14 ou 24,17. O IFR sobrevendido alerta para recuperações se superar 19,33</t>
  </si>
  <si>
    <t>CAML3 está em clara tendência de baixa pelas médias de 21 e 200 dias e segue em movimento de baixa. Abaixo dos 4,5 pode buscar suportes 4,1 ou 3,67. Teria sinal de repique altista fechando acima dos 4,63 mirando resistências em 5,48 ou 6,33.</t>
  </si>
  <si>
    <t>BHIA3 está em clara tendência de baixa pelas médias de 21 e 200 dias e segue em movimento de baixa. Abaixo dos 0,7 pode buscar suportes 0,56 ou 0,42. Teria sinal de repique altista fechando acima dos 0,73 mirando resistências em 1,14 ou 1,41. O IFR sobrevendido alerta para recuperações se superar 0,73</t>
  </si>
  <si>
    <t>CBAV3 está em tendência de alta pelas médias de 21 e 200 dias, mas começa a dar sinal de possível realização. Abaixo dos 11,09 poderia realizar na direção dos suportes 10,79 ou 10,66. Caso supere os 11,18 retomaria sinal de alta com projeções nos 11,42 ou 11,81. O IFR sobrecomprado alerta realizações se perder 11,09.</t>
  </si>
  <si>
    <t>CEAB3 está em clara tendência de baixa pelas médias de 21 e 200 dias e segue em movimento de baixa. Abaixo dos 8,88 pode buscar suportes 8,33 ou 7,78. Teria sinal de repique altista fechando acima dos 9,23 mirando resistências em 10,65 ou 11,74.</t>
  </si>
  <si>
    <t>CMIG3</t>
  </si>
  <si>
    <t>CMIG3 apesar de estar em tendência de alta no longo prazo pela média de 200 dias, no curto prazo está em realização. Abaixo dos 15,48 pode seguir em baixa no curto prazo mirando suportes em 14,99 ou 14,5. Teria sinal de retomada altista fechando acima dos 16,3 mirando resistências em 17,05 ou 18,02. O IFR sobrevendido alerta para recuperações se superar 16,3</t>
  </si>
  <si>
    <t>CMIG4 está em clara tendência de baixa pelas médias de 21 e 200 dias e segue em movimento de baixa. Abaixo dos 10,63 pode buscar suportes 10,37 ou 10,11. Teria sinal de repique altista fechando acima dos 10,97 mirando resistências em 11,46 ou 11,97.</t>
  </si>
  <si>
    <t>N2ET34 está em tendência de alta pelas médias de 21 e 200 dias e vai mantendo sinal de força altista. Acima dos 92,39 pode buscar projeções nos 105,24 ou 126,04. Teria sinal de realização na perda dos 82,4 mirando os 71,59 ou 65,16. O padrão de volume favorece a alta. O IFR sobrecomprado alerta realizações se perder 82,4.</t>
  </si>
  <si>
    <t>COCA34 está em tendência de alta pelas médias de 21 e 200 dias e vai mantendo sinal de força altista. Acima dos 74,54 pode buscar projeções nos 77,5 ou 83,03. Teria sinal de realização na perda dos 73,37 mirando os 68,54 ou 65,77.</t>
  </si>
  <si>
    <t>COGN3 está em clara tendência de baixa pelas médias de 21 e 200 dias e segue em movimento de baixa. Abaixo dos 2,06 pode buscar suportes 1,94 ou 1,82. Teria sinal de repique altista fechando acima dos 2,22 mirando resistências em 2,44 ou 2,67.</t>
  </si>
  <si>
    <t>C2OI34 está em tendência de baixa pelas médias de 21 e 200 dias, mas começa a dar sinais de repiques de alta. Acima dos 31,35 teria sinal de repique altista mirando resistências nos 36,79 ou 41,82. Já uma perda dos 28,65 traria de volta o sinal de baixa projetando de 26,13 a 23,61.</t>
  </si>
  <si>
    <t>CSMG3 apesar de estar em tendência de alta no longo prazo pela média de 200 dias, no curto prazo está em realização. Abaixo dos 59,98 pode seguir em baixa no curto prazo mirando suportes em 57,55 ou 55,13. Teria sinal de retomada altista fechando acima dos 61,95 mirando resistências em 67,82 ou 72,66.</t>
  </si>
  <si>
    <t>CPLE3 apesar de estar em tendência de alta no longo prazo pela média de 200 dias, no curto prazo está em realização. Abaixo dos 14,19 pode seguir em baixa no curto prazo mirando suportes em 13,78 ou 13,37. Teria sinal de retomada altista fechando acima dos 14,75 mirando resistências em 15,51 ou 16,32.</t>
  </si>
  <si>
    <t>Corning Inc</t>
  </si>
  <si>
    <t>G1LW34</t>
  </si>
  <si>
    <t>G1LW34 está em tendência de alta pelas médias de 21 e 200 dias, mas começa a dar sinal de possível realização. Abaixo dos 823,2 poderia realizar na direção dos suportes 589,95 ou 474,24. Caso supere os 834,12 retomaria sinal de alta com projeções nos 964,4 ou 1195,81.</t>
  </si>
  <si>
    <t>CSAN3 está em clara tendência de baixa pelas médias de 21 e 200 dias e segue em movimento de baixa. Abaixo dos 3,43 pode buscar suportes 3,19 ou 2,96. Teria sinal de repique altista fechando acima dos 3,7 mirando resistências em 4,19 ou 4,65. O IFR sobrevendido alerta para recuperações se superar 3,7</t>
  </si>
  <si>
    <t>CPFE3 está em clara tendência de baixa pelas médias de 21 e 200 dias e segue em movimento de baixa. Abaixo dos 43,96 pode buscar suportes 42,74 ou 41,53. Teria sinal de repique altista fechando acima dos 44,9 mirando resistências em 47,88 ou 50,3.</t>
  </si>
  <si>
    <t>CSED3 está em tendência de baixa pela média de 200 dias, a parece ter completado movimento de repique de alta de curto prazo e pode estar retomando o movimento baixista. Abaixo dos 4,31 pode seguir em queda na direção dos suportes 3,75 ou 3,44. Teria sinal de repique altista fechando acima dos 4,4 mirando resistências em 4,74 ou 5,35.</t>
  </si>
  <si>
    <t>CMIN3 está em tendência de alta no longo prazo, teve uma correção no curto prazo, mas pode estar retomando sinal de altas. Acima dos 5,5 pode buscar 6,17 ou 6,89. Abaixo dos 5,31 retomaria sinal de realização mirando suportes em 4,99 ou 4,62.</t>
  </si>
  <si>
    <t>CURY3 apesar de estar em tendência de baixa no longo prazo pela média de 200 dias, no curto prazo está com sinal de recuperação favorecendo repiques de alta. Acima dos 31,69 pode seguir repique altista na direção resistências nos 34,26 ou 37,69. Caso perca os 30,55 teria sinal de baixa projetando de 28,7 a 26,98. O padrão de volume favorece a alta.</t>
  </si>
  <si>
    <t>CVCB3 está em tendência de baixa pela média de 200 dias, a parece ter completado movimento de repique de alta de curto prazo e pode estar retomando o movimento baixista. Abaixo dos 1,4 pode seguir em queda na direção dos suportes 1,06 ou 0,87. Teria sinal de repique altista fechando acima dos 1,51 mirando resistências em 1,67 ou 2,04.</t>
  </si>
  <si>
    <t>CYRE3 está em clara tendência de baixa pelas médias de 21 e 200 dias e segue em movimento de baixa. Abaixo dos 20,4 pode buscar suportes 19,58 ou 18,76. Teria sinal de repique altista fechando acima dos 21,7 mirando resistências em 23,04 ou 24,67.</t>
  </si>
  <si>
    <t>CYRE4 está em tendência de baixa pela média de 200 dias, a parece ter completado movimento de repique de alta de curto prazo e pode estar retomando o movimento baixista. Abaixo dos 20,25 pode seguir em queda na direção dos suportes 19,27 ou 18,53. Teria sinal de repique altista fechando acima dos 20,81 mirando resistências em 21,65 ou 23,12.</t>
  </si>
  <si>
    <t>DASA3 está em tendência de baixa pela média de 200 dias, a parece ter completado movimento de repique de alta de curto prazo e pode estar retomando o movimento baixista. Abaixo dos 2,79 pode seguir em queda na direção dos suportes 2,5 ou 2,28. Teria sinal de repique altista fechando acima dos 2,98 mirando resistências em 3,2 ou 3,63.</t>
  </si>
  <si>
    <t>Datadog, Inc</t>
  </si>
  <si>
    <t>D1DG34</t>
  </si>
  <si>
    <t>D1DG34 está em tendência de alta pelas médias de 21 e 200 dias e vai mantendo sinal de força altista. Acima dos 133,26 pode buscar projeções nos 149,1 ou 169,59. Teria sinal de realização na perda dos 115,93 mirando os 105,68 ou 95,43. O padrão de volume favorece a alta.</t>
  </si>
  <si>
    <t>D1EL34 está em tendência de alta pelas médias de 21 e 200 dias e vai mantendo sinal de força altista. Acima dos 2471,64 pode buscar projeções nos 2861,99 ou 3493,63. Teria sinal de realização na perda dos 2306,34 mirando os 1840 ou 1644,82.</t>
  </si>
  <si>
    <t>DESK3 está em tendência de alta pelas médias de 21 e 200 dias e vai mantendo sinal de força altista. Acima dos 18,71 pode buscar projeções nos 19,19 ou 20,15. Teria sinal de realização na perda dos 18,49 mirando os 17,63 ou 17,14. O padrão de volume favorece a alta. O IFR sobrecomprado alerta realizações se perder 18,49.</t>
  </si>
  <si>
    <t>DXCO3 está em tendência de alta pelas médias de 21 e 200 dias e vai mantendo sinal de força altista. Acima dos 5,39 pode buscar projeções nos 5,71 ou 6,23. Teria sinal de realização na perda dos 5,15 mirando os 4,87 ou 4,7. O padrão de volume favorece a alta.</t>
  </si>
  <si>
    <t>PNVL3 está em tendência de baixa pela média de 200 dias, a parece ter completado movimento de repique de alta de curto prazo e pode estar retomando o movimento baixista. Abaixo dos 11,85 pode seguir em queda na direção dos suportes 10,71 ou 10,03. Teria sinal de repique altista fechando acima dos 12,14 mirando resistências em 12,9 ou 14,25.</t>
  </si>
  <si>
    <t>DIRR3 está em clara tendência de baixa pelas médias de 21 e 200 dias e segue em movimento de baixa. Abaixo dos 11,05 pode buscar suportes 10,36 ou 9,67. Teria sinal de repique altista fechando acima dos 11,61 mirando resistências em 13,28 ou 14,65.</t>
  </si>
  <si>
    <t>ECOR3 está em clara tendência de baixa pelas médias de 21 e 200 dias e segue em movimento de baixa. Abaixo dos 6,24 pode buscar suportes 5,74 ou 5,25. Teria sinal de repique altista fechando acima dos 6,64 mirando resistências em 7,83 ou 8,81. O IFR sobrevendido alerta para recuperações se superar 6,64</t>
  </si>
  <si>
    <t>LILY34 está em tendência de alta pelas médias de 21 e 200 dias e vai mantendo sinal de força altista. Acima dos 210 pode buscar projeções nos 223,68 ou 245,83. Teria sinal de realização na perda dos 201 mirando os 187,85 ou 181. O padrão de volume favorece a alta.</t>
  </si>
  <si>
    <t>EMBJ3 está em tendência de alta pelas médias de 21 e 200 dias e vai mantendo sinal de força altista. Acima dos 101,22 pode buscar projeções nos 113,86 ou 134,32. Teria sinal de realização na perda dos 93,94 mirando os 80,76 ou 74,43. O padrão de volume favorece a alta. O IFR sobrecomprado alerta realizações se perder 93,94.</t>
  </si>
  <si>
    <t>ENGI11 está em clara tendência de baixa pelas médias de 21 e 200 dias e segue em movimento de baixa. Abaixo dos 45,83 pode buscar suportes 43,84 ou 41,86. Teria sinal de repique altista fechando acima dos 47,05 mirando resistências em 52,24 ou 56,2. O IFR sobrevendido alerta para recuperações se superar 47,05</t>
  </si>
  <si>
    <t>ENEV3 apesar de estar em tendência de alta no longo prazo pela média de 200 dias, no curto prazo está em realização. Abaixo dos 24,87 pode seguir em baixa no curto prazo mirando suportes em 23,91 ou 22,96. Teria sinal de retomada altista fechando acima dos 26,15 mirando resistências em 27,95 ou 29,85.</t>
  </si>
  <si>
    <t>EGIE3 está em clara tendência de baixa pelas médias de 21 e 200 dias e segue em movimento de baixa. Abaixo dos 28,83 pode buscar suportes 27,29 ou 25,75. Teria sinal de repique altista fechando acima dos 29,86 mirando resistências em 33,81 ou 36,88.</t>
  </si>
  <si>
    <t>EQTL3 está em clara tendência de baixa pelas médias de 21 e 200 dias e segue em movimento de baixa. Abaixo dos 36,41 pode buscar suportes 34,96 ou 33,51. Teria sinal de repique altista fechando acima dos 37,2 mirando resistências em 41,09 ou 43,98. O IFR sobrevendido alerta para recuperações se superar 37,2</t>
  </si>
  <si>
    <t>EUCA4 apesar de estar em tendência de alta no longo prazo pela média de 200 dias, no curto prazo está em realização. Abaixo dos 22,3 pode seguir em baixa no curto prazo mirando suportes em 21,5 ou 20,82. Teria sinal de retomada altista fechando acima dos 22,99 mirando resistências em 23,7 ou 25,05.</t>
  </si>
  <si>
    <t>EVEN3 está em clara tendência de baixa pelas médias de 21 e 200 dias e segue em movimento de baixa. Abaixo dos 4,39 pode buscar suportes 3,96 ou 3,53. Teria sinal de repique altista fechando acima dos 4,56 mirando resistências em 5,77 ou 6,62. O IFR sobrevendido alerta para recuperações se superar 4,56</t>
  </si>
  <si>
    <t>EZTC3 está em clara tendência de baixa pelas médias de 21 e 200 dias e segue em movimento de baixa. Abaixo dos 10,55 pode buscar suportes 9,72 ou 8,9. Teria sinal de repique altista fechando acima dos 10,86 mirando resistências em 13,21 ou 14,85.</t>
  </si>
  <si>
    <t>FESA4 está em clara tendência de baixa pelas médias de 21 e 200 dias e segue em movimento de baixa. Abaixo dos 5,56 pode buscar suportes 5,35 ou 5,15. Teria sinal de repique altista fechando acima dos 5,73 mirando resistências em 6,21 ou 6,61. O IFR sobrevendido alerta para recuperações se superar 5,73</t>
  </si>
  <si>
    <t>FLRY3 está em tendência de alta pelas médias de 21 e 200 dias, mas começa a dar sinal de possível realização. Abaixo dos 18,33 poderia realizar na direção dos suportes 16,13 ou 15,01. Caso supere os 19 retomaria sinal de alta com projeções nos 19,73 ou 21,95. O IFR sobrecomprado alerta realizações se perder 18,33.</t>
  </si>
  <si>
    <t>FRAS3 está em tendência de baixa pelas médias de 21 e 200 dias, mas começa a dar sinais de repiques de alta. Acima dos 20,54 teria sinal de repique altista mirando resistências nos 21,4 ou 22,65. Já uma perda dos 20,22 traria de volta o sinal de baixa projetando de 19,37 a 18,74.</t>
  </si>
  <si>
    <t>FCXO34 está em tendência de alta pelas médias de 21 e 200 dias e vai mantendo sinal de força altista. Acima dos 121,3 pode buscar projeções nos 135,66 ou 158,9. Teria sinal de realização na perda dos 117,18 mirando os 98,06 ou 90,87. O padrão de volume favorece a alta.</t>
  </si>
  <si>
    <t>GGBR4 está em tendência de alta pelas médias de 21 e 200 dias e vai mantendo sinal de força altista. Acima dos 25,35 pode buscar projeções nos 26,44 ou 28,67. Teria sinal de realização na perda dos 24,94 mirando os 22,82 ou 21,7.</t>
  </si>
  <si>
    <t>GOAU4 está em tendência de alta pelas médias de 21 e 200 dias e vai mantendo sinal de força altista. Acima dos 11,2 pode buscar projeções nos 11,56 ou 12,46. Teria sinal de realização na perda dos 11,01 mirando os 10,09 ou 9,63. O padrão de volume favorece a alta.</t>
  </si>
  <si>
    <t>GGPS3 está em clara tendência de baixa pelas médias de 21 e 200 dias e segue em movimento de baixa. Abaixo dos 11,14 pode buscar suportes 10,47 ou 9,81. Teria sinal de repique altista fechando acima dos 11,65 mirando resistências em 13,28 ou 14,6. O IFR sobrevendido alerta para recuperações se superar 11,65</t>
  </si>
  <si>
    <t>GRND3 está em clara tendência de baixa pelas médias de 21 e 200 dias e segue em movimento de baixa. Abaixo dos 3,4 pode buscar suportes 3,21 ou 3,03. Teria sinal de repique altista fechando acima dos 3,6 mirando resistências em 3,99 ou 4,35. O IFR sobrevendido alerta para recuperações se superar 3,6</t>
  </si>
  <si>
    <t>GMAT3 está em clara tendência de baixa pelas médias de 21 e 200 dias e segue em movimento de baixa. Abaixo dos 3,63 pode buscar suportes 3,49 ou 3,35. Teria sinal de repique altista fechando acima dos 3,75 mirando resistências em 4,07 ou 4,34.</t>
  </si>
  <si>
    <t>SBFG3 está em clara tendência de baixa pelas médias de 21 e 200 dias e segue em movimento de baixa. Abaixo dos 8,81 pode buscar suportes 8,33 ou 7,85. Teria sinal de repique altista fechando acima dos 9,34 mirando resistências em 10,35 ou 11,3.</t>
  </si>
  <si>
    <t>HYPE3 apesar de estar em tendência de baixa no longo prazo pela média de 200 dias, no curto prazo está com sinal de recuperação favorecendo repiques de alta. Acima dos 22,33 pode seguir repique altista na direção resistências nos 23,83 ou 26,26. Caso perca os 21,37 teria sinal de baixa projetando de 19,9 a 19,14. O padrão de volume favorece a alta.</t>
  </si>
  <si>
    <t>IGTI11 está em tendência de baixa pelas médias de 21 e 200 dias, mas começa a dar sinais de repiques de alta. Acima dos 24,88 teria sinal de repique altista mirando resistências nos 26,63 ou 28,22. Já uma perda dos 24,05 traria de volta o sinal de baixa projetando de 23,25 a 22,45.</t>
  </si>
  <si>
    <t>ITLC34 está em tendência de alta pelas médias de 21 e 200 dias, mas começa a dar sinal de possível realização. Abaixo dos 81,85 poderia realizar na direção dos suportes 69,89 ou 62,71. Caso supere os 85,13 retomaria sinal de alta com projeções nos 93,12 ou 107,47.</t>
  </si>
  <si>
    <t>INTB3 está em tendência de alta pelas médias de 21 e 200 dias, mas começa a dar sinal de possível realização. Abaixo dos 14,42 poderia realizar na direção dos suportes 12,63 ou 11,82. Caso supere os 14,72 retomaria sinal de alta com projeções nos 15,24 ou 16,85.</t>
  </si>
  <si>
    <t>INBR32 está em tendência de baixa pelas médias de 21 e 200 dias, mas começa a dar sinais de repiques de alta. Acima dos 27,56 teria sinal de repique altista mirando resistências nos 29,89 ou 32,13. Já uma perda dos 26,26 traria de volta o sinal de baixa projetando de 25,13 a 24,01.</t>
  </si>
  <si>
    <t>MYPK3 está em clara tendência de baixa pelas médias de 21 e 200 dias e segue em movimento de baixa. Abaixo dos 9,06 pode buscar suportes 8,84 ou 8,62. Teria sinal de repique altista fechando acima dos 9,4 mirando resistências em 9,76 ou 10,19.</t>
  </si>
  <si>
    <t>RANI3 está em clara tendência de baixa pelas médias de 21 e 200 dias e segue em movimento de baixa. Abaixo dos 7,78 pode buscar suportes 7,52 ou 7,27. Teria sinal de repique altista fechando acima dos 8,3 mirando resistências em 8,6 ou 9,1.</t>
  </si>
  <si>
    <t>IRBR3 está em clara tendência de baixa pelas médias de 21 e 200 dias e segue em movimento de baixa. Abaixo dos 51,08 pode buscar suportes 48,93 ou 46,79. Teria sinal de repique altista fechando acima dos 52,44 mirando resistências em 58,02 ou 62,3. O IFR sobrevendido alerta para recuperações se superar 52,44</t>
  </si>
  <si>
    <t>ISAE4 está em clara tendência de baixa pelas médias de 21 e 200 dias e segue em movimento de baixa. Abaixo dos 25,73 pode buscar suportes 24,42 ou 23,11. Teria sinal de repique altista fechando acima dos 26,21 mirando resistências em 29,96 ou 32,57. O IFR sobrevendido alerta para recuperações se superar 26,21</t>
  </si>
  <si>
    <t>ITSA3 apesar de estar em tendência de alta no longo prazo pela média de 200 dias, no curto prazo está em realização. Abaixo dos 13,2 pode seguir em baixa no curto prazo mirando suportes em 12,87 ou 12,55. Teria sinal de retomada altista fechando acima dos 13,39 mirando resistências em 14,24 ou 14,88.</t>
  </si>
  <si>
    <t>ITSA4 apesar de estar em tendência de alta no longo prazo pela média de 200 dias, no curto prazo está em realização. Abaixo dos 13,07 pode seguir em baixa no curto prazo mirando suportes em 12,71 ou 12,35. Teria sinal de retomada altista fechando acima dos 13,24 mirando resistências em 14,22 ou 14,93.</t>
  </si>
  <si>
    <t>ITUB3 apesar de estar em tendência de alta no longo prazo pela média de 200 dias, no curto prazo está em realização. Abaixo dos 43,3 pode seguir em baixa no curto prazo mirando suportes em 42,21 ou 41,12. Teria sinal de retomada altista fechando acima dos 43,99 mirando resistências em 46,82 ou 48,99.</t>
  </si>
  <si>
    <t>ITUB4 está em clara tendência de baixa pelas médias de 21 e 200 dias e segue em movimento de baixa. Abaixo dos 40,34 pode buscar suportes 39,01 ou 37,69. Teria sinal de repique altista fechando acima dos 40,88 mirando resistências em 44,62 ou 47,26.</t>
  </si>
  <si>
    <t>JALL3 está em clara tendência de baixa pelas médias de 21 e 200 dias e segue em movimento de baixa. Abaixo dos 1,95 pode buscar suportes 1,88 ou 1,82. Teria sinal de repique altista fechando acima dos 2,09 mirando resistências em 2,16 ou 2,28.</t>
  </si>
  <si>
    <t>JBSS32 está em tendência de baixa pela média de 200 dias, a parece ter completado movimento de repique de alta de curto prazo e pode estar retomando o movimento baixista. Abaixo dos 67,64 pode seguir em queda na direção dos suportes 59,26 ou 55,01. Teria sinal de repique altista fechando acima dos 73,01 mirando resistências em 81,5 ou 95,25.</t>
  </si>
  <si>
    <t>JHSF3 apesar de estar em tendência de alta no longo prazo pela média de 200 dias, no curto prazo está em realização. Abaixo dos 10,43 pode seguir em baixa no curto prazo mirando suportes em 10,13 ou 9,84. Teria sinal de retomada altista fechando acima dos 10,84 mirando resistências em 11,37 ou 11,95.</t>
  </si>
  <si>
    <t>JPMC34 está em tendência de alta pelas médias de 21 e 200 dias e vai mantendo sinal de força altista. Acima dos 185,45 pode buscar projeções nos 197,59 ou 217,24. Teria sinal de realização na perda dos 181,1 mirando os 165,8 ou 159,72. O padrão de volume favorece a alta.</t>
  </si>
  <si>
    <t>JSLG3 está em clara tendência de baixa pelas médias de 21 e 200 dias e segue em movimento de baixa. Abaixo dos 5,16 pode buscar suportes 4,91 ou 4,67. Teria sinal de repique altista fechando acima dos 5,48 mirando resistências em 5,94 ou 6,42.</t>
  </si>
  <si>
    <t>KEPL3 está em clara tendência de baixa pelas médias de 21 e 200 dias e segue em movimento de baixa. Abaixo dos 5,96 pode buscar suportes 5,74 ou 5,52. Teria sinal de repique altista fechando acima dos 6,13 mirando resistências em 6,66 ou 7,09. O IFR sobrevendido alerta para recuperações se superar 6,13</t>
  </si>
  <si>
    <t>Kla Corp</t>
  </si>
  <si>
    <t>K1LA34</t>
  </si>
  <si>
    <t>K1LA34 apesar de estar em tendência de alta no longo prazo pela média de 200 dias, no curto prazo está em realização. Abaixo dos 49,39 pode seguir em baixa no curto prazo mirando suportes em 43,5 ou 38,63. Teria sinal de retomada altista fechando acima dos 52,3 mirando resistências em 59,24 ou 68,96.</t>
  </si>
  <si>
    <t>KLBN3 está em tendência de alta pelas médias de 21 e 200 dias e vai mantendo sinal de força altista. Acima dos 3,64 pode buscar projeções nos 3,76 ou 3,93. Teria sinal de realização na perda dos 3,6 mirando os 3,47 ou 3,38. O padrão de volume favorece a alta.</t>
  </si>
  <si>
    <t>KLBN4 está em tendência de baixa pela média de 200 dias, a parece ter completado movimento de repique de alta de curto prazo e pode estar retomando o movimento baixista. Abaixo dos 3,54 pode seguir em queda na direção dos suportes 3,45 ou 3,36. Teria sinal de repique altista fechando acima dos 3,61 mirando resistências em 3,73 ou 3,9.</t>
  </si>
  <si>
    <t>KLBN11 está em tendência de baixa pela média de 200 dias, a parece ter completado movimento de repique de alta de curto prazo e pode estar retomando o movimento baixista. Abaixo dos 17,82 pode seguir em queda na direção dos suportes 17,2 ou 16,72. Teria sinal de repique altista fechando acima dos 18,1 mirando resistências em 18,73 ou 19,67.</t>
  </si>
  <si>
    <t>Lam Research Corp</t>
  </si>
  <si>
    <t>L1RC34</t>
  </si>
  <si>
    <t>L1RC34 está em tendência de alta pelas médias de 21 e 200 dias, mas começa a dar sinal de possível realização. Abaixo dos 35,45 poderia realizar na direção dos suportes 29,39 ou 25,84. Caso supere os 37,11 retomaria sinal de alta com projeções nos 40,86 ou 47,94.</t>
  </si>
  <si>
    <t>LAVV3 está em tendência de baixa pelas médias de 21 e 200 dias, mas começa a dar sinais de repiques de alta. Acima dos 9,8 teria sinal de repique altista mirando resistências nos 11,4 ou 12,67. Já uma perda dos 9,34 traria de volta o sinal de baixa projetando de 8,7 a 8,06.</t>
  </si>
  <si>
    <t>LIGT3 está em clara tendência de baixa pelas médias de 21 e 200 dias e segue em movimento de baixa. Abaixo dos 2,94 pode buscar suportes 2,74 ou 2,54. Teria sinal de repique altista fechando acima dos 3,19 mirando resistências em 3,58 ou 3,97.</t>
  </si>
  <si>
    <t>RENT3 está em clara tendência de baixa pelas médias de 21 e 200 dias e segue em movimento de baixa. Abaixo dos 36,03 pode buscar suportes 34,42 ou 32,81. Teria sinal de repique altista fechando acima dos 37,98 mirando resistências em 41,23 ou 44,44.</t>
  </si>
  <si>
    <t>RENT4 está em clara tendência de baixa pelas médias de 21 e 200 dias e segue em movimento de baixa. Abaixo dos 35,06 pode buscar suportes 33,46 ou 31,87. Teria sinal de repique altista fechando acima dos 37,12 mirando resistências em 40,22 ou 43,4.</t>
  </si>
  <si>
    <t>LOGG3 apesar de estar em tendência de alta no longo prazo pela média de 200 dias, no curto prazo está em realização. Abaixo dos 24,14 pode seguir em baixa no curto prazo mirando suportes em 23,28 ou 22,43. Teria sinal de retomada altista fechando acima dos 25,3 mirando resistências em 26,9 ou 28,6. O IFR sobrevendido alerta para recuperações se superar 25,3</t>
  </si>
  <si>
    <t>LREN3 está em clara tendência de baixa pelas médias de 21 e 200 dias e segue em movimento de baixa. Abaixo dos 12,01 pode buscar suportes 11,43 ou 10,45. Teria sinal de repique altista fechando acima dos 12,53 mirando resistências em 14,58 ou 16,52. O IFR sobrevendido alerta para recuperações se superar 12,53</t>
  </si>
  <si>
    <t>LWSA3 está em tendência de baixa pela média de 200 dias, a parece ter completado movimento de repique de alta de curto prazo e pode estar retomando o movimento baixista. Abaixo dos 3,85 pode seguir em queda na direção dos suportes 3,6 ou 3,45. Teria sinal de repique altista fechando acima dos 3,94 mirando resistências em 4,08 ou 4,37.</t>
  </si>
  <si>
    <t>MDIA3 está em clara tendência de baixa pelas médias de 21 e 200 dias e segue em movimento de baixa. Abaixo dos 16,95 pode buscar suportes 16,56 ou 16,17. Teria sinal de repique altista fechando acima dos 17,58 mirando resistências em 18,21 ou 18,98.</t>
  </si>
  <si>
    <t>MGLU3 está em clara tendência de baixa pelas médias de 21 e 200 dias e segue em movimento de baixa. Abaixo dos 4,16 pode buscar suportes 3,81 ou 3,47. Teria sinal de repique altista fechando acima dos 4,65 mirando resistências em 5,27 ou 5,95. O IFR sobrevendido alerta para recuperações se superar 4,65</t>
  </si>
  <si>
    <t>POMO3 está em clara tendência de baixa pelas médias de 21 e 200 dias e segue em movimento de baixa. Abaixo dos 4,08 pode buscar suportes 3,66 ou 3,25. Teria sinal de repique altista fechando acima dos 4,21 mirando resistências em 5,41 ou 6,23. O IFR sobrevendido alerta para recuperações se superar 4,21</t>
  </si>
  <si>
    <t>POMO4 está em clara tendência de baixa pelas médias de 21 e 200 dias e segue em movimento de baixa. Abaixo dos 4,4 pode buscar suportes 3,95 ou 3,51. Teria sinal de repique altista fechando acima dos 4,54 mirando resistências em 5,83 ou 6,71. O IFR sobrevendido alerta para recuperações se superar 4,54</t>
  </si>
  <si>
    <t>MBRF3 está em clara tendência de baixa pelas médias de 21 e 200 dias e segue em movimento de baixa. Abaixo dos 15,68 pode buscar suportes 14,49 ou 13,4. Teria sinal de repique altista fechando acima dos 16,09 mirando resistências em 18,01 ou 20,18.</t>
  </si>
  <si>
    <t>M2RV34 está em tendência de alta pelas médias de 21 e 200 dias, mas começa a dar sinal de possível realização. Abaixo dos 105,75 poderia realizar na direção dos suportes 83,75 ou 73,33. Caso supere os 117,46 retomaria sinal de alta com projeções nos 138,29 ou 172.</t>
  </si>
  <si>
    <t>MSCD34 apesar de estar em tendência de alta no longo prazo pela média de 200 dias, no curto prazo está em realização. Abaixo dos 89,71 pode seguir em baixa no curto prazo mirando suportes em 85,73 ou 82,76. Teria sinal de retomada altista fechando acima dos 95,32 mirando resistências em 101,24 ou 110,83.</t>
  </si>
  <si>
    <t>CASH3 está em tendência de alta pelas médias de 21 e 200 dias e vai mantendo sinal de força altista. Acima dos 5,34 pode buscar projeções nos 6,14 ou 7,45. Teria sinal de realização na perda dos 5 mirando os 4,03 ou 3,62. O padrão de volume favorece a alta. O IFR sobrecomprado alerta realizações se perder 5.</t>
  </si>
  <si>
    <t>MELI34 está em tendência de baixa pelas médias de 21 e 200 dias, mas começa a dar sinais de repiques de alta. Acima dos 78,5 teria sinal de repique altista mirando resistências nos 82,75 ou 87,58. Já uma perda dos 74,93 traria de volta o sinal de baixa projetando de 72,51 a 70,09.</t>
  </si>
  <si>
    <t>BMEB4 está em tendência de baixa pela média de 200 dias, a parece ter completado movimento de repique de alta de curto prazo e pode estar retomando o movimento baixista. Abaixo dos 56,5 pode seguir em queda na direção dos suportes 53,59 ou 50,86. Teria sinal de repique altista fechando acima dos 59,19 mirando resistências em 62,42 ou 67,87.</t>
  </si>
  <si>
    <t>M1TA34 está em tendência de baixa pelas médias de 21 e 200 dias, mas começa a dar sinais de repiques de alta. Acima dos 110,81 teria sinal de repique altista mirando resistências nos 124,5 ou 142,57. Já uma perda dos 108,06 traria de volta o sinal de baixa projetando de 95,26 a 86,22.</t>
  </si>
  <si>
    <t>LEVE3 apesar de estar em tendência de baixa no longo prazo pela média de 200 dias, no curto prazo está com sinal de recuperação favorecendo repiques de alta. Acima dos 32,23 pode seguir repique altista na direção resistências nos 33 ou 34,14. Caso perca os 31,84 teria sinal de baixa projetando de 31,14 a 30,56.</t>
  </si>
  <si>
    <t>MUTC34 apesar de estar em tendência de alta no longo prazo pela média de 200 dias, no curto prazo está em realização. Abaixo dos 727,41 pode seguir em baixa no curto prazo mirando suportes em 631,16 ou 561,73. Teria sinal de retomada altista fechando acima dos 759,34 mirando resistências em 855,84 ou 994,69.</t>
  </si>
  <si>
    <t>MSFT34 está em tendência de alta pelas médias de 21 e 200 dias e vai mantendo sinal de força altista. Acima dos 109,08 pode buscar projeções nos 127,07 ou 156,19. Teria sinal de realização na perda dos 106,08 mirando os 79,96 ou 70,96. O padrão de volume favorece a alta. O IFR sobrecomprado alerta realizações se perder 106,08.</t>
  </si>
  <si>
    <t>MILS3 está em tendência de alta pelas médias de 21 e 200 dias e vai mantendo sinal de força altista. Acima dos 15,68 pode buscar projeções nos 15,94 ou 16,34. Teria sinal de realização na perda dos 15,54 mirando os 15,28 ou 15,07. O padrão de volume favorece a alta.</t>
  </si>
  <si>
    <t>BEEF3 está em clara tendência de baixa pelas médias de 21 e 200 dias e segue em movimento de baixa. Abaixo dos 3,29 pode buscar suportes 3,13 ou 2,98. Teria sinal de repique altista fechando acima dos 3,44 mirando resistências em 3,78 ou 4,08. O IFR sobrevendido alerta para recuperações se superar 3,44</t>
  </si>
  <si>
    <t>MTRE3 está em clara tendência de baixa pelas médias de 21 e 200 dias e segue em movimento de baixa. Abaixo dos 2,81 pode buscar suportes 2,66 ou 2,51. Teria sinal de repique altista fechando acima dos 2,97 mirando resistências em 3,29 ou 3,58.</t>
  </si>
  <si>
    <t>MOTV3 está em clara tendência de baixa pelas médias de 21 e 200 dias e segue em movimento de baixa. Abaixo dos 14,08 pode buscar suportes 13,69 ou 13,3. Teria sinal de repique altista fechando acima dos 14,6 mirando resistências em 15,34 ou 16,11.</t>
  </si>
  <si>
    <t>MDNE3 está em clara tendência de baixa pelas médias de 21 e 200 dias e segue em movimento de baixa. Abaixo dos 23,54 pode buscar suportes 22,42 ou 21,3. Teria sinal de repique altista fechando acima dos 24,94 mirando resistências em 27,16 ou 29,39.</t>
  </si>
  <si>
    <t>MOVI3 está em clara tendência de baixa pelas médias de 21 e 200 dias e segue em movimento de baixa. Abaixo dos 7,39 pode buscar suportes 6,83 ou 6,28. Teria sinal de repique altista fechando acima dos 7,78 mirando resistências em 9,17 ou 10,27.</t>
  </si>
  <si>
    <t>MRVE3 está em clara tendência de baixa pelas médias de 21 e 200 dias e segue em movimento de baixa. Abaixo dos 4,29 pode buscar suportes 4,06 ou 3,83. Teria sinal de repique altista fechando acima dos 4,45 mirando resistências em 5,02 ou 5,47.</t>
  </si>
  <si>
    <t>MLAS3 apesar de estar em tendência de alta no longo prazo pela média de 200 dias, no curto prazo está em realização. Abaixo dos 1,62 pode seguir em baixa no curto prazo mirando suportes em 1,55 ou 1,49. Teria sinal de retomada altista fechando acima dos 1,67 mirando resistências em 1,83 ou 1,95.</t>
  </si>
  <si>
    <t>MULT3 está em tendência de baixa pelas médias de 21 e 200 dias, mas começa a dar sinais de repiques de alta. Acima dos 28,03 teria sinal de repique altista mirando resistências nos 30,25 ou 31,92. Já uma perda dos 27,54 traria de volta o sinal de baixa projetando de 26,7 a 25,86.</t>
  </si>
  <si>
    <t>NATU3 está em clara tendência de baixa pelas médias de 21 e 200 dias e segue em movimento de baixa. Abaixo dos 8,06 pode buscar suportes 7,81 ou 7,57. Teria sinal de repique altista fechando acima dos 8,31 mirando resistências em 8,84 ou 9,32.</t>
  </si>
  <si>
    <t>NFLX34 apesar de estar em tendência de baixa no longo prazo pela média de 200 dias, no curto prazo está com sinal de recuperação favorecendo repiques de alta. Acima dos 7,79 pode seguir repique altista na direção resistências nos 8,47 ou 9,58. Caso perca os 7,5 teria sinal de baixa projetando de 6,68 a 6,33. O padrão de volume favorece a alta.</t>
  </si>
  <si>
    <t>ROXO34 está em tendência de baixa pelas médias de 21 e 200 dias, mas começa a dar sinais de repiques de alta. Acima dos 11,86 teria sinal de repique altista mirando resistências nos 12,61 ou 13,37. Já uma perda dos 11,38 traria de volta o sinal de baixa projetando de 10,99 a 10,61.</t>
  </si>
  <si>
    <t>NVDC34 está em tendência de alta pelas médias de 21 e 200 dias, mas começa a dar sinal de possível realização. Abaixo dos 23,04 poderia realizar na direção dos suportes 20,26 ou 19,15. Caso supere os 23,83 retomaria sinal de alta com projeções nos 26,03 ou 29,6.</t>
  </si>
  <si>
    <t>OPCT3 apesar de estar em tendência de alta no longo prazo pela média de 200 dias, no curto prazo está em realização. Abaixo dos 9,85 pode seguir em baixa no curto prazo mirando suportes em 9,35 ou 8,85. Teria sinal de retomada altista fechando acima dos 10,71 mirando resistências em 11,46 ou 12,45.</t>
  </si>
  <si>
    <t>ONCO3 está em clara tendência de baixa pelas médias de 21 e 200 dias e segue em movimento de baixa. Abaixo dos 0,53 pode buscar suportes 0,36 ou 0,2. Teria sinal de repique altista fechando acima dos 0,62 mirando resistências em 1,05 ou 1,37.</t>
  </si>
  <si>
    <t>ORCL34 apesar de estar em tendência de baixa no longo prazo pela média de 200 dias, no curto prazo está com sinal de recuperação favorecendo repiques de alta. Acima dos 129,5 pode seguir repique altista na direção resistências nos 149,36 ou 181,51. Caso perca os 124,6 teria sinal de baixa projetando de 97,35 a 87,41. O padrão de volume favorece a alta.</t>
  </si>
  <si>
    <t>OBTC3 está em tendência de baixa pela média de 200 dias, a parece ter completado movimento de repique de alta de curto prazo e pode estar retomando o movimento baixista. Abaixo dos 6 pode seguir em queda na direção dos suportes 5,85 ou 5,7. Teria sinal de repique altista fechando acima dos 6,48 mirando resistências em 6,77 ou 7,25.</t>
  </si>
  <si>
    <t>ORVR3 está em clara tendência de baixa pelas médias de 21 e 200 dias e segue em movimento de baixa. Abaixo dos 66,57 pode buscar suportes 62,94 ou 59,32. Teria sinal de repique altista fechando acima dos 68,16 mirando resistências em 78,29 ou 85,53. O IFR sobrevendido alerta para recuperações se superar 68,16</t>
  </si>
  <si>
    <t>PCAR3 está em tendência de baixa pela média de 200 dias, a parece ter completado movimento de repique de alta de curto prazo e pode estar retomando o movimento baixista. Abaixo dos 2,71 pode seguir em queda na direção dos suportes 2,29 ou 2,04. Teria sinal de repique altista fechando acima dos 3,08 mirando resistências em 3,56 ou 4,35.</t>
  </si>
  <si>
    <t>PGMN3 está em clara tendência de baixa pelas médias de 21 e 200 dias e segue em movimento de baixa. Abaixo dos 3,34 pode buscar suportes 3,09 ou 2,88. Teria sinal de repique altista fechando acima dos 3,49 mirando resistências em 3,75 ou 4,15.</t>
  </si>
  <si>
    <t>P2LT34 está em tendência de alta pelas médias de 21 e 200 dias e vai mantendo sinal de força altista. Acima dos 305,45 pode buscar projeções nos 369,62 ou 473,47. Teria sinal de realização na perda dos 286,81 mirando os 201,6 ou 169,51. O padrão de volume favorece a alta. O IFR sobrecomprado alerta realizações se perder 286,81.</t>
  </si>
  <si>
    <t>Paranapanema</t>
  </si>
  <si>
    <t>PMAM3</t>
  </si>
  <si>
    <t>PMAM3 está em clara tendência de baixa pelas médias de 21 e 200 dias e segue em movimento de baixa. Abaixo dos 0,15 pode buscar suportes 0,06 ou -0,01. Teria sinal de repique altista fechando acima dos 0,17 mirando resistências em 0,41 ou 0,57. O IFR sobrevendido alerta para recuperações se superar 0,17</t>
  </si>
  <si>
    <t>PETR3 está em tendência de alta pelas médias de 21 e 200 dias e vai mantendo sinal de força altista. Acima dos 47,47 pode buscar projeções nos 49,43 ou 52,45. Teria sinal de realização na perda dos 44,54 mirando os 43,02 ou 41,51. O padrão de volume favorece a alta.</t>
  </si>
  <si>
    <t>PETR4 está em tendência de alta pelas médias de 21 e 200 dias e vai mantendo sinal de força altista. Acima dos 42,47 pode buscar projeções nos 43,55 ou 45,81. Teria sinal de realização na perda dos 41,06 mirando os 39,89 ou 38,75. O padrão de volume favorece a alta.</t>
  </si>
  <si>
    <t>RECV3 apesar de estar em tendência de baixa no longo prazo pela média de 200 dias, no curto prazo está com sinal de recuperação favorecendo repiques de alta. Acima dos 11,04 pode seguir repique altista na direção resistências nos 11,67 ou 12,7. Caso perca os 10,01 teria sinal de baixa projetando de 9,69 a 9,37. O padrão de volume favorece a alta.</t>
  </si>
  <si>
    <t>PRIO3 está em tendência de alta pelas médias de 21 e 200 dias e vai mantendo sinal de força altista. Acima dos 61,35 pode buscar projeções nos 65,1 ou 71,17. Teria sinal de realização na perda dos 58,32 mirando os 55,28 ou 53,4. O padrão de volume favorece a alta.</t>
  </si>
  <si>
    <t>AUAU3 está em tendência de alta pelas médias de 21 e 200 dias, mas começa a dar sinal de possível realização. Abaixo dos 3,39 poderia realizar na direção dos suportes 3,06 ou 2,83. Caso supere os 3,5 retomaria sinal de alta com projeções nos 3,78 ou 4,22.</t>
  </si>
  <si>
    <t>PINE4 está em clara tendência de baixa pelas médias de 21 e 200 dias e segue em movimento de baixa. Abaixo dos 11,69 pode buscar suportes 10,85 ou 9,9. Teria sinal de repique altista fechando acima dos 12,05 mirando resistências em 13,92 ou 15,81.</t>
  </si>
  <si>
    <t>PLPL3 está em clara tendência de baixa pelas médias de 21 e 200 dias e segue em movimento de baixa. Abaixo dos 6,66 pode buscar suportes 6,04 ou 5,43. Teria sinal de repique altista fechando acima dos 7,05 mirando resistências em 8,65 ou 9,87.</t>
  </si>
  <si>
    <t>PSSA3 apesar de estar em tendência de alta no longo prazo pela média de 200 dias, no curto prazo está em realização. Abaixo dos 49,53 pode seguir em baixa no curto prazo mirando suportes em 47,66 ou 45,8. Teria sinal de retomada altista fechando acima dos 50,93 mirando resistências em 55,55 ou 59,27. O IFR sobrevendido alerta para recuperações se superar 50,93</t>
  </si>
  <si>
    <t>POSI3 está em clara tendência de baixa pelas médias de 21 e 200 dias e segue em movimento de baixa. Abaixo dos 3,4 pode buscar suportes 3,2 ou 3. Teria sinal de repique altista fechando acima dos 3,55 mirando resistências em 4,04 ou 4,43.</t>
  </si>
  <si>
    <t>PRNR3 está em tendência de alta no longo prazo, teve uma correção no curto prazo, mas pode estar retomando sinal de altas. Acima dos 19,08 pode buscar 19,96 ou 21,23. Abaixo dos 17,9 retomaria sinal de realização mirando suportes em 17,26 ou 16,62.</t>
  </si>
  <si>
    <t>QCOM34 está em tendência de baixa pela média de 200 dias, a parece ter completado movimento de repique de alta de curto prazo e pode estar retomando o movimento baixista. Abaixo dos 69,29 pode seguir em queda na direção dos suportes 60,4 ou 54,09. Teria sinal de repique altista fechando acima dos 71,15 mirando resistências em 80,8 ou 93,4.</t>
  </si>
  <si>
    <t>QUAL3 está em tendência de baixa pela média de 200 dias, a parece ter completado movimento de repique de alta de curto prazo e pode estar retomando o movimento baixista. Abaixo dos 1,55 pode seguir em queda na direção dos suportes 1,37 ou 1,26. Teria sinal de repique altista fechando acima dos 1,6 mirando resistências em 1,72 ou 1,93.</t>
  </si>
  <si>
    <t>LJQQ3 está em clara tendência de baixa pelas médias de 21 e 200 dias e segue em movimento de baixa. Abaixo dos 1,03 pode buscar suportes 0,93 ou 0,83. Teria sinal de repique altista fechando acima dos 1,09 mirando resistências em 1,34 ou 1,53. O IFR sobrevendido alerta para recuperações se superar 1,09</t>
  </si>
  <si>
    <t>RADL3 está em tendência de baixa pela média de 200 dias, a parece ter completado movimento de repique de alta de curto prazo e pode estar retomando o movimento baixista. Abaixo dos 19,34 pode seguir em queda na direção dos suportes 17,7 ou 16,72. Teria sinal de repique altista fechando acima dos 20,16 mirando resistências em 20,84 ou 22,78.</t>
  </si>
  <si>
    <t>RAIZ4 está em clara tendência de baixa pelas médias de 21 e 200 dias e segue em movimento de baixa. Abaixo dos 0,25 pode buscar suportes 0,21 ou 0,18. Teria sinal de repique altista fechando acima dos 0,27 mirando resistências em 0,36 ou 0,42. O IFR sobrevendido alerta para recuperações se superar 0,27</t>
  </si>
  <si>
    <t>Randon Part</t>
  </si>
  <si>
    <t>RAPT4 está em tendência de baixa pela média de 200 dias, a parece ter completado movimento de repique de alta de curto prazo e pode estar retomando o movimento baixista. Abaixo dos 4,86 pode seguir em queda na direção dos suportes 4,61 ou 4,41. Teria sinal de repique altista fechando acima dos 4,98 mirando resistências em 5,24 ou 5,62.</t>
  </si>
  <si>
    <t>RCSL4 está em clara tendência de baixa pelas médias de 21 e 200 dias e segue em movimento de baixa. Abaixo dos 0,42 pode buscar suportes 0,3 ou 0,18. Teria sinal de repique altista fechando acima dos 0,52 mirando resistências em 0,8 ou 1,03.</t>
  </si>
  <si>
    <t>RDOR3 está em tendência de baixa pelas médias de 21 e 200 dias, mas começa a dar sinais de repiques de alta. Acima dos 34,24 teria sinal de repique altista mirando resistências nos 36,5 ou 38,7. Já uma perda dos 32,94 traria de volta o sinal de baixa projetando de 31,83 a 30,73.</t>
  </si>
  <si>
    <t>RIAA3 está em clara tendência de baixa pelas médias de 21 e 200 dias e segue em movimento de baixa. Abaixo dos 7,3 pode buscar suportes 6,72 ou 6,15. Teria sinal de repique altista fechando acima dos 7,8 mirando resistências em 9,16 ou 10,3.</t>
  </si>
  <si>
    <t>RAIL3 está em clara tendência de baixa pelas médias de 21 e 200 dias e segue em movimento de baixa. Abaixo dos 13,18 pode buscar suportes 12,71 ou 12,24. Teria sinal de repique altista fechando acima dos 13,66 mirando resistências em 14,69 ou 15,62.</t>
  </si>
  <si>
    <t>SBSP3 está em clara tendência de baixa pelas médias de 21 e 200 dias e segue em movimento de baixa. Abaixo dos 26,37 pode buscar suportes 24,88 ou 23,39. Teria sinal de repique altista fechando acima dos 26,88 mirando resistências em 31,18 ou 34,15.</t>
  </si>
  <si>
    <t>SAPR4 está em clara tendência de baixa pelas médias de 21 e 200 dias e segue em movimento de baixa. Abaixo dos 6,58 pode buscar suportes 6,34 ou 6,11. Teria sinal de repique altista fechando acima dos 6,75 mirando resistências em 7,33 ou 7,79. O IFR sobrevendido alerta para recuperações se superar 6,75</t>
  </si>
  <si>
    <t>SAPR11 está em clara tendência de baixa pelas médias de 21 e 200 dias e segue em movimento de baixa. Abaixo dos 33,36 pode buscar suportes 31,92 ou 30,49. Teria sinal de repique altista fechando acima dos 34,18 mirando resistências em 38 ou 40,86. O IFR sobrevendido alerta para recuperações se superar 34,18</t>
  </si>
  <si>
    <t>SANB3 está em tendência de alta pelas médias de 21 e 200 dias e vai mantendo sinal de força altista. Acima dos 14,94 pode buscar projeções nos 16,53 ou 19,11. Teria sinal de realização na perda dos 14,57 mirando os 12,36 ou 11,56.</t>
  </si>
  <si>
    <t>SANB4 está em tendência de baixa pela média de 200 dias, a parece ter completado movimento de repique de alta de curto prazo e pode estar retomando o movimento baixista. Abaixo dos 14,26 pode seguir em queda na direção dos suportes 12,85 ou 12,22. Teria sinal de repique altista fechando acima dos 14,86 mirando resistências em 16,1 ou 18,11.</t>
  </si>
  <si>
    <t>SANB11 está em tendência de baixa pela média de 200 dias, a parece ter completado movimento de repique de alta de curto prazo e pode estar retomando o movimento baixista. Abaixo dos 29,07 pode seguir em queda na direção dos suportes 25,18 ou 23,72. Teria sinal de repique altista fechando acima dos 29,89 mirando resistências em 32,8 ou 37,51.</t>
  </si>
  <si>
    <t>SMTO3 está em tendência de baixa pelas médias de 21 e 200 dias, mas começa a dar sinais de repiques de alta. Acima dos 15,32 teria sinal de repique altista mirando resistências nos 16,85 ou 18,76. Já uma perda dos 14,7 traria de volta o sinal de baixa projetando de 13,75 a 12,79.</t>
  </si>
  <si>
    <t>SHUL4 está em clara tendência de baixa pelas médias de 21 e 200 dias e segue em movimento de baixa. Abaixo dos 4,28 pode buscar suportes 4,16 ou 4,05. Teria sinal de repique altista fechando acima dos 4,36 mirando resistências em 4,65 ou 4,87.</t>
  </si>
  <si>
    <t>S1TX34 apesar de estar em tendência de alta no longo prazo pela média de 200 dias, no curto prazo está em realização. Abaixo dos 4075,43 pode seguir em baixa no curto prazo mirando suportes em 3633 ou 3285,19. Teria sinal de retomada altista fechando acima dos 4177 mirando resistências em 4758,58 ou 5454,18.</t>
  </si>
  <si>
    <t>SEER3 apesar de estar em tendência de alta no longo prazo pela média de 200 dias, no curto prazo está em realização. Abaixo dos 11,8 pode seguir em baixa no curto prazo mirando suportes em 11,22 ou 10,78. Teria sinal de retomada altista fechando acima dos 12,13 mirando resistências em 12,62 ou 13,48.</t>
  </si>
  <si>
    <t>N1OW34 apesar de estar em tendência de baixa no longo prazo pela média de 200 dias, no curto prazo está com sinal de recuperação favorecendo repiques de alta. Acima dos 13,06 pode seguir repique altista na direção resistências nos 15,37 ou 19,11. Caso perca os 12,62 teria sinal de baixa projetando de 9,32 a 8,16. O padrão de volume favorece a alta. O IFR sobrecomprado alerta realizações se perder 12,62.</t>
  </si>
  <si>
    <t>CSNA3 está em clara tendência de baixa pelas médias de 21 e 200 dias e segue em movimento de baixa. Abaixo dos 4,36 pode buscar suportes 3,89 ou 3,42. Teria sinal de repique altista fechando acima dos 4,59 mirando resistências em 5,87 ou 6,8.</t>
  </si>
  <si>
    <t>SIMH3 está em clara tendência de baixa pelas médias de 21 e 200 dias e segue em movimento de baixa. Abaixo dos 6,72 pode buscar suportes 6,24 ou 5,77. Teria sinal de repique altista fechando acima dos 7,08 mirando resistências em 8,25 ou 9,19. O IFR sobrevendido alerta para recuperações se superar 7,08</t>
  </si>
  <si>
    <t>SLCE3 está em tendência de baixa pelas médias de 21 e 200 dias, mas começa a dar sinais de repiques de alta. Acima dos 13,42 teria sinal de repique altista mirando resistências nos 14,25 ou 14,99. Já uma perda dos 13,04 traria de volta o sinal de baixa projetando de 12,66 a 12,29.</t>
  </si>
  <si>
    <t>SMFT3 está em clara tendência de baixa pelas médias de 21 e 200 dias e segue em movimento de baixa. Abaixo dos 17,81 pode buscar suportes 16,68 ou 15,56. Teria sinal de repique altista fechando acima dos 18,26 mirando resistências em 21,45 ou 23,69. O IFR sobrevendido alerta para recuperações se superar 18,26</t>
  </si>
  <si>
    <t>S2NW34 está em tendência de alta pelas médias de 21 e 200 dias, mas começa a dar sinal de possível realização. Abaixo dos 41,78 poderia realizar na direção dos suportes 32,67 ou 29,36. Caso supere os 43,38 retomaria sinal de alta com projeções nos 49,99 ou 60,7. O IFR sobrecomprado alerta realizações se perder 41,78.</t>
  </si>
  <si>
    <t>SPCX34 apesar de estar em tendência de baixa no longo prazo pela média de 200 dias, no curto prazo está com sinal de recuperação favorecendo repiques de alta. Acima dos 49,55 pode seguir repique altista na direção resistências nos 58,23 ou 72,29. Caso perca os 44,3 teria sinal de baixa projetando de 35,49 a 31,14. O padrão de volume favorece a alta.</t>
  </si>
  <si>
    <t>STOC34 está em clara tendência de baixa pelas médias de 21 e 200 dias e segue em movimento de baixa. Abaixo dos 52,89 pode buscar suportes 51,16 ou 49,44. Teria sinal de repique altista fechando acima dos 54,31 mirando resistências em 58,46 ou 61,9.</t>
  </si>
  <si>
    <t>M2ST34 está em tendência de baixa pela média de 200 dias, a parece ter completado movimento de repique de alta de curto prazo e pode estar retomando o movimento baixista. Abaixo dos 7,04 pode seguir em queda na direção dos suportes 6,5 ou 6,13. Teria sinal de repique altista fechando acima dos 7,68 mirando resistências em 8,4 ou 9,58.</t>
  </si>
  <si>
    <t>SUZB3 está em clara tendência de baixa pelas médias de 21 e 200 dias e segue em movimento de baixa. Abaixo dos 40,77 pode buscar suportes 39,86 ou 38,95. Teria sinal de repique altista fechando acima dos 41,92 mirando resistências em 43,71 ou 45,52.</t>
  </si>
  <si>
    <t>Synopsys, Inc</t>
  </si>
  <si>
    <t>S1NP34</t>
  </si>
  <si>
    <t>S1NP34 apesar de estar em tendência de baixa no longo prazo pela média de 200 dias, no curto prazo está com sinal de recuperação favorecendo repiques de alta. Acima dos 53,45 pode seguir repique altista na direção resistências nos 57,6 ou 64,21. Caso perca os 52,99 teria sinal de baixa projetando de 46,9 a 43,59. O padrão de volume favorece a alta.</t>
  </si>
  <si>
    <t>TAEE3 está em clara tendência de baixa pelas médias de 21 e 200 dias e segue em movimento de baixa. Abaixo dos 12,73 pode buscar suportes 12,39 ou 12,05. Teria sinal de repique altista fechando acima dos 12,99 mirando resistências em 13,82 ou 14,49.</t>
  </si>
  <si>
    <t>TAEE4 está em clara tendência de baixa pelas médias de 21 e 200 dias e segue em movimento de baixa. Abaixo dos 12,97 pode buscar suportes 12,62 ou 12,28. Teria sinal de repique altista fechando acima dos 13,26 mirando resistências em 14,08 ou 14,76. O IFR sobrevendido alerta para recuperações se superar 13,26</t>
  </si>
  <si>
    <t>TAEE11 está em clara tendência de baixa pelas médias de 21 e 200 dias e segue em movimento de baixa. Abaixo dos 38,5 pode buscar suportes 37,39 ou 36,28. Teria sinal de repique altista fechando acima dos 39,45 mirando resistências em 42,09 ou 44,3. O IFR sobrevendido alerta para recuperações se superar 39,45</t>
  </si>
  <si>
    <t>TSMC34 está em tendência de alta pelas médias de 21 e 200 dias, mas começa a dar sinal de possível realização. Abaixo dos 265,27 poderia realizar na direção dos suportes 239,99 ou 227,53. Caso supere os 271,75 retomaria sinal de alta com projeções nos 280,29 ou 305,19.</t>
  </si>
  <si>
    <t>TGMA3 está em tendência de alta pelas médias de 21 e 200 dias e vai mantendo sinal de força altista. Acima dos 33,96 pode buscar projeções nos 37,37 ou 42,9. Teria sinal de realização na perda dos 32,82 mirando os 28,43 ou 26,72. O IFR sobrecomprado alerta realizações se perder 32,82.</t>
  </si>
  <si>
    <t>VIVT3 está em clara tendência de baixa pelas médias de 21 e 200 dias e segue em movimento de baixa. Abaixo dos 30,32 pode buscar suportes 28,41 ou 26,5. Teria sinal de repique altista fechando acima dos 30,66 mirando resistências em 36,5 ou 40,31. O IFR sobrevendido alerta para recuperações se superar 30,66</t>
  </si>
  <si>
    <t>TEND3 está em tendência de alta pelas médias de 21 e 200 dias, mas começa a dar sinal de possível realização. Abaixo dos 32,36 poderia realizar na direção dos suportes 28,4 ou 26,13. Caso supere os 33,75 retomaria sinal de alta com projeções nos 35,72 ou 40,24.</t>
  </si>
  <si>
    <t>TSLA34 está em tendência de baixa pelas médias de 21 e 200 dias, mas começa a dar sinais de repiques de alta. Acima dos 52,86 teria sinal de repique altista mirando resistências nos 65,76 ou 77,14. Já uma perda dos 51,83 traria de volta o sinal de baixa projetando de 47,33 a 41,63.</t>
  </si>
  <si>
    <t>TIMS3 está em tendência de baixa pelas médias de 21 e 200 dias, mas começa a dar sinais de repiques de alta. Acima dos 18,92 teria sinal de repique altista mirando resistências nos 23,17 ou 26,02. Já uma perda dos 18,55 traria de volta o sinal de baixa projetando de 17,12 a 15,69. O IFR sobrevendido alerta para recuperações se superar 18,92</t>
  </si>
  <si>
    <t>TOTS3 está em tendência de baixa pela média de 200 dias, a parece ter completado movimento de repique de alta de curto prazo e pode estar retomando o movimento baixista. Abaixo dos 31,81 pode seguir em queda na direção dos suportes 26,76 ou 24,86. Teria sinal de repique altista fechando acima dos 32,88 mirando resistências em 36,66 ou 42,78.</t>
  </si>
  <si>
    <t>TFCO4 está em clara tendência de baixa pelas médias de 21 e 200 dias e segue em movimento de baixa. Abaixo dos 14,43 pode buscar suportes 13,72 ou 13,24. Teria sinal de repique altista fechando acima dos 15,26 mirando resistências em 16,21 ou 17,75.</t>
  </si>
  <si>
    <t>TUPY3 está em tendência de alta no longo prazo, teve uma correção no curto prazo, mas pode estar retomando sinal de altas. Acima dos 15,72 pode buscar 16,5 ou 18,33. Abaixo dos 13,53 retomaria sinal de realização mirando suportes em 12,61 ou 11,69.</t>
  </si>
  <si>
    <t>U1BE34 apesar de estar em tendência de baixa no longo prazo pela média de 200 dias, no curto prazo está com sinal de recuperação favorecendo repiques de alta. Acima dos 99,48 pode seguir repique altista na direção resistências nos 109,45 ou 125,59. Caso perca os 93,13 teria sinal de baixa projetando de 83,34 a 78,35.</t>
  </si>
  <si>
    <t>UGPA3 apesar de estar em tendência de alta no longo prazo pela média de 200 dias, no curto prazo está em realização. Abaixo dos 30,86 pode seguir em baixa no curto prazo mirando suportes em 29,11 ou 27,78. Teria sinal de retomada altista fechando acima dos 31,34 mirando resistências em 33,39 ou 36,03.</t>
  </si>
  <si>
    <t>FIQE3 está em clara tendência de baixa pelas médias de 21 e 200 dias e segue em movimento de baixa. Abaixo dos 5,16 pode buscar suportes 4,93 ou 4,71. Teria sinal de repique altista fechando acima dos 5,27 mirando resistências em 5,88 ou 6,32. O IFR sobrevendido alerta para recuperações se superar 5,27</t>
  </si>
  <si>
    <t>UNIP6 está em clara tendência de baixa pelas médias de 21 e 200 dias e segue em movimento de baixa. Abaixo dos 58,45 pode buscar suportes 56,49 ou 54,53. Teria sinal de repique altista fechando acima dos 60 mirando resistências em 64,79 ou 68,7. O IFR sobrevendido alerta para recuperações se superar 60</t>
  </si>
  <si>
    <t>USIM5 está em tendência de baixa pelas médias de 21 e 200 dias, mas começa a dar sinais de repiques de alta. Acima dos 7,26 teria sinal de repique altista mirando resistências nos 8,8 ou 9,91. Já uma perda dos 6,99 traria de volta o sinal de baixa projetando de 6,43 a 5,87. O IFR sobrevendido alerta para recuperações se superar 7,26</t>
  </si>
  <si>
    <t>VALE3 apesar de estar em tendência de baixa no longo prazo pela média de 200 dias, no curto prazo está com sinal de recuperação favorecendo repiques de alta. Acima dos 77,07 pode seguir repique altista na direção resistências nos 80,46 ou 85,96. Caso perca os 74,7 teria sinal de baixa projetando de 71,57 a 69,87. O padrão de volume favorece a alta.</t>
  </si>
  <si>
    <t>VLID3 está em tendência de baixa pelas médias de 21 e 200 dias, mas começa a dar sinais de repiques de alta. Acima dos 17,16 teria sinal de repique altista mirando resistências nos 18,95 ou 20,44. Já uma perda dos 16,53 traria de volta o sinal de baixa projetando de 15,78 a 15,03.</t>
  </si>
  <si>
    <t>VAMO3 está em clara tendência de baixa pelas médias de 21 e 200 dias e segue em movimento de baixa. Abaixo dos 2,91 pode buscar suportes 2,74 ou 2,57. Teria sinal de repique altista fechando acima dos 3,07 mirando resistências em 3,45 ou 3,78.</t>
  </si>
  <si>
    <t>VBBR3 apesar de estar em tendência de alta no longo prazo pela média de 200 dias, no curto prazo está em realização. Abaixo dos 33,3 pode seguir em baixa no curto prazo mirando suportes em 31,98 ou 30,54. Teria sinal de retomada altista fechando acima dos 34,17 mirando resistências em 36,63 ou 39,5.</t>
  </si>
  <si>
    <t>Visa Inc</t>
  </si>
  <si>
    <t>VISA34</t>
  </si>
  <si>
    <t>VISA34 apesar de estar em tendência de alta no longo prazo pela média de 200 dias, no curto prazo está em realização. Abaixo dos 88,58 pode seguir em baixa no curto prazo mirando suportes em 86,32 ou 84,06. Teria sinal de retomada altista fechando acima dos 95,88 mirando resistências em 100,39 ou 107,69.</t>
  </si>
  <si>
    <t>VTRU3 apesar de estar em tendência de baixa no longo prazo pela média de 200 dias, no curto prazo está com sinal de recuperação favorecendo repiques de alta. Acima dos 12,75 pode seguir repique altista na direção resistências nos 13,5 ou 14,58. Caso perca os 12,37 teria sinal de baixa projetando de 11,75 a 11,2.</t>
  </si>
  <si>
    <t>VIVA3 está em tendência de baixa pelas médias de 21 e 200 dias, mas começa a dar sinais de repiques de alta. Acima dos 21,87 teria sinal de repique altista mirando resistências nos 23,94 ou 25,84. Já uma perda dos 20,86 traria de volta o sinal de baixa projetando de 19,9 a 18,95.</t>
  </si>
  <si>
    <t>VULC3 está em clara tendência de baixa pelas médias de 21 e 200 dias e segue em movimento de baixa. Abaixo dos 13,63 pode buscar suportes 13,31 ou 13. Teria sinal de repique altista fechando acima dos 14,18 mirando resistências em 14,64 ou 15,26.</t>
  </si>
  <si>
    <t>DISB34 está em tendência de baixa pela média de 200 dias, a parece ter completado movimento de repique de alta de curto prazo e pode estar retomando o movimento baixista. Abaixo dos 34,93 pode seguir em queda na direção dos suportes 31,35 ou 30,03. Teria sinal de repique altista fechando acima dos 35,62 mirando resistências em 38,25 ou 42,52.</t>
  </si>
  <si>
    <t>WEGE3 está em tendência de alta pelas médias de 21 e 200 dias, mas começa a dar sinal de possível realização. Abaixo dos 47,47 poderia realizar na direção dos suportes 42,46 ou 40,14. Caso supere os 48,13 retomaria sinal de alta com projeções nos 49,96 ou 54,59.</t>
  </si>
  <si>
    <t>W1DC34 está em tendência de alta no longo prazo, teve uma correção no curto prazo, mas pode estar retomando sinal de altas. Acima dos 2286,93 pode buscar 3007,87 ou 3569,84. Abaixo dos 2098,53 retomaria sinal de realização mirando suportes em 1817,54 ou 1536,55.</t>
  </si>
  <si>
    <t>WIZC3 está em clara tendência de baixa pelas médias de 21 e 200 dias e segue em movimento de baixa. Abaixo dos 7,56 pode buscar suportes 7,24 ou 6,92. Teria sinal de repique altista fechando acima dos 7,99 mirando resistências em 8,58 ou 9,21. O IFR sobrevendido alerta para recuperações se superar 7,99</t>
  </si>
  <si>
    <t>YDUQ3 está em clara tendência de baixa pelas médias de 21 e 200 dias e segue em movimento de baixa. Abaixo dos 7,41 pode buscar suportes 6,89 ou 6,37. Teria sinal de repique altista fechando acima dos 7,96 mirando resistências em 9,08 ou 10,11. O IFR sobrevendido alerta para recuperações se superar 7,96</t>
  </si>
  <si>
    <t>BTG Sphedge</t>
  </si>
  <si>
    <t>SPBZ11</t>
  </si>
  <si>
    <t>SPBZ11 apesar de estar em tendência de baixa no longo prazo pela média de 200 dias, no curto prazo está com sinal de recuperação favorecendo repiques de alta. Acima dos 122,88 pode seguir repique altista na direção resistências nos 127,73 ou 135,59. Caso perca os 122,46 teria sinal de baixa projetando de 115,02 a 112,59. O padrão de volume favorece a alta. O IFR sobrecomprado alerta realizações se perder 122,46.</t>
  </si>
  <si>
    <t>Etf Brad Bov</t>
  </si>
  <si>
    <t>BOVB11</t>
  </si>
  <si>
    <t>BOVB11 está em clara tendência de baixa pelas médias de 21 e 200 dias e segue em movimento de baixa. Abaixo dos 175,69 pode buscar suportes 172,81 ou 169,94. Teria sinal de repique altista fechando acima dos 176,98 mirando resistências em 184,99 ou 190,73.</t>
  </si>
  <si>
    <t>COIN11 está em tendência de baixa pela média de 200 dias, a parece ter completado movimento de repique de alta de curto prazo e pode estar retomando o movimento baixista. Abaixo dos 38,39 pode seguir em queda na direção dos suportes 37,4 ou 36,72. Teria sinal de repique altista fechando acima dos 38,9 mirando resistências em 39,57 ou 40,91.</t>
  </si>
  <si>
    <t>SPYI11 está em tendência de alta pelas médias de 21 e 200 dias e vai mantendo sinal de força altista. Acima dos 109,78 pode buscar projeções nos 113,29 ou 118,97. Teria sinal de realização na perda dos 108,52 mirando os 104,1 ou 102,34. O padrão de volume favorece a alta.</t>
  </si>
  <si>
    <t>Fundo Buena Vista II Fundo de Índice</t>
  </si>
  <si>
    <t>QQQI11</t>
  </si>
  <si>
    <t>QQQI11 está em tendência de alta pelas médias de 21 e 200 dias e vai mantendo sinal de força altista. Acima dos 97,34 pode buscar projeções nos 102,28 ou 110,28. Teria sinal de realização na perda dos 95,76 mirando os 89,34 ou 86,86.</t>
  </si>
  <si>
    <t>BCPX39 está em tendência de alta pelas médias de 21 e 200 dias e vai mantendo sinal de força altista. Acima dos 45,79 pode buscar projeções nos 51,32 ou 60,27. Teria sinal de realização na perda dos 44,9 mirando os 36,84 ou 34,07. O padrão de volume favorece a alta. O IFR sobrecomprado alerta realizações se perder 44,9.</t>
  </si>
  <si>
    <t>BSIL39 está em tendência de alta pelas médias de 21 e 200 dias e vai mantendo sinal de força altista. Acima dos 46,55 pode buscar projeções nos 53,19 ou 63,94. Teria sinal de realização na perda dos 44,64 mirando os 35,8 ou 32,47. O padrão de volume favorece a alta. O IFR sobrecomprado alerta realizações se perder 44,64.</t>
  </si>
  <si>
    <t>BITH11 está em clara tendência de baixa pelas médias de 21 e 200 dias e segue em movimento de baixa. Abaixo dos 73,13 pode buscar suportes 71,08 ou 69,36. Teria sinal de repique altista fechando acima dos 74,31 mirando resistências em 76,63 ou 80,05.</t>
  </si>
  <si>
    <t>ETHE11 está em clara tendência de baixa pelas médias de 21 e 200 dias e segue em movimento de baixa. Abaixo dos 27,5 pode buscar suportes 26,03 ou 25,07. Teria sinal de repique altista fechando acima dos 28,2 mirando resistências em 29,12 ou 31,02.</t>
  </si>
  <si>
    <t>HASH11 está em clara tendência de baixa pelas médias de 21 e 200 dias e segue em movimento de baixa. Abaixo dos 41,98 pode buscar suportes 41 ou 40,06. Teria sinal de repique altista fechando acima dos 42,9 mirando resistências em 44,03 ou 45,9.</t>
  </si>
  <si>
    <t>CHIP11 está em tendência de alta pelas médias de 21 e 200 dias, mas começa a dar sinal de possível realização. Abaixo dos 35,78 poderia realizar na direção dos suportes 31,71 ou 29,69. Caso supere os 36,75 retomaria sinal de alta com projeções nos 38,22 ou 42,24.</t>
  </si>
  <si>
    <t>WRLD11 está em tendência de alta pelas médias de 21 e 200 dias e vai mantendo sinal de força altista. Acima dos 149,55 pode buscar projeções nos 155,05 ou 163,96. Teria sinal de realização na perda dos 148,12 mirando os 140,64 ou 137,88. O padrão de volume favorece a alta.</t>
  </si>
  <si>
    <t>BTER11 está em clara tendência de baixa pelas médias de 21 e 200 dias e segue em movimento de baixa. Abaixo dos 19,94 pode buscar suportes 19,31 ou 18,69. Teria sinal de repique altista fechando acima dos 20,33 mirando resistências em 21,95 ou 23,19. O IFR sobrevendido alerta para recuperações se superar 20,33</t>
  </si>
  <si>
    <t>UTLL11 está em clara tendência de baixa pelas médias de 21 e 200 dias e segue em movimento de baixa. Abaixo dos 117,22 pode buscar suportes 113,07 ou 108,92. Teria sinal de repique altista fechando acima dos 120,91 mirando resistências em 130,64 ou 138,93.</t>
  </si>
  <si>
    <t>BOVA11 está em clara tendência de baixa pelas médias de 21 e 200 dias e segue em movimento de baixa. Abaixo dos 168,63 pode buscar suportes 165,81 ou 162,99. Teria sinal de repique altista fechando acima dos 170,11 mirando resistências em 177,75 ou 183,38.</t>
  </si>
  <si>
    <t>BIVB39 está em tendência de alta pelas médias de 21 e 200 dias e vai mantendo sinal de força altista. Acima dos 99,83 pode buscar projeções nos 103,66 ou 109,87. Teria sinal de realização na perda dos 98,91 mirando os 93,62 ou 91,7. O padrão de volume favorece a alta.</t>
  </si>
  <si>
    <t>iShares MSCI Emerging Markets Index</t>
  </si>
  <si>
    <t>BEEM39</t>
  </si>
  <si>
    <t>BEEM39 está em tendência de alta pelas médias de 21 e 200 dias e vai mantendo sinal de força altista. Acima dos 56,76 pode buscar projeções nos 59,91 ou 65,02. Teria sinal de realização na perda dos 55,45 mirando os 51,65 ou 50,07.</t>
  </si>
  <si>
    <t>BEWY39 está em tendência de alta pelas médias de 21 e 200 dias e vai mantendo sinal de força altista. Acima dos 107,17 pode buscar projeções nos 113,15 ou 126,33. Teria sinal de realização na perda dos 103,56 mirando os 91,82 ou 85,22.</t>
  </si>
  <si>
    <t>IVVB11 está em tendência de alta pelas médias de 21 e 200 dias e vai mantendo sinal de força altista. Acima dos 450 pode buscar projeções nos 467,71 ou 496,37. Teria sinal de realização na perda dos 444,8 mirando os 421,34 ou 412,48. O padrão de volume favorece a alta.</t>
  </si>
  <si>
    <t>iShares Semiconductor ETF</t>
  </si>
  <si>
    <t>BSOX39</t>
  </si>
  <si>
    <t>BSOX39 está em tendência de alta pelas médias de 21 e 200 dias, mas começa a dar sinal de possível realização. Abaixo dos 68,17 poderia realizar na direção dos suportes 58,9 ou 54,23. Caso supere os 69,65 retomaria sinal de alta com projeções nos 73,99 ou 83,31.</t>
  </si>
  <si>
    <t>BSLV39 apesar de estar em tendência de baixa no longo prazo pela média de 200 dias, no curto prazo está com sinal de recuperação favorecendo repiques de alta. Acima dos 101,6 pode seguir repique altista na direção resistências nos 111,9 ou 128,58. Caso perca os 97,4 teria sinal de baixa projetando de 84,92 a 79,76. O padrão de volume favorece a alta. O IFR sobrecomprado alerta realizações se perder 97,4.</t>
  </si>
  <si>
    <t>SMAL11 está em clara tendência de baixa pelas médias de 21 e 200 dias e segue em movimento de baixa. Abaixo dos 103,52 pode buscar suportes 100,93 ou 98,34. Teria sinal de repique altista fechando acima dos 105,46 mirando resistências em 111,89 ou 117,06.</t>
  </si>
  <si>
    <t>BOVV11 está em clara tendência de baixa pelas médias de 21 e 200 dias e segue em movimento de baixa. Abaixo dos 176,98 pode buscar suportes 174,1 ou 171,23. Teria sinal de repique altista fechando acima dos 178,34 mirando resistências em 186,27 ou 192,01.</t>
  </si>
  <si>
    <t>DIVO11 está em clara tendência de baixa pelas médias de 21 e 200 dias e segue em movimento de baixa. Abaixo dos 123,18 pode buscar suportes 120,62 ou 118,07. Teria sinal de repique altista fechando acima dos 124,44 mirando resistências em 131,44 ou 136,54.</t>
  </si>
  <si>
    <t>FIND11 está em clara tendência de baixa pelas médias de 21 e 200 dias e segue em movimento de baixa. Abaixo dos 171,7 pode buscar suportes 167,38 ou 163,07. Teria sinal de repique altista fechando acima dos 173,5 mirando resistências em 185,65 ou 194,27.</t>
  </si>
  <si>
    <t>It Now Imat</t>
  </si>
  <si>
    <t>MATB11</t>
  </si>
  <si>
    <t>MATB11 está em tendência de alta pelas médias de 21 e 200 dias e vai mantendo sinal de força altista. Acima dos 62,07 pode buscar projeções nos 64,24 ou 66,77. Teria sinal de realização na perda dos 61,78 mirando os 60,14 ou 58,87.</t>
  </si>
  <si>
    <t>It Now Small</t>
  </si>
  <si>
    <t>SMAC11</t>
  </si>
  <si>
    <t>SMAC11 está em clara tendência de baixa pelas médias de 21 e 200 dias e segue em movimento de baixa. Abaixo dos 53,99 pode buscar suportes 52,77 ou 51,56. Teria sinal de repique altista fechando acima dos 54,45 mirando resistências em 57,91 ou 60,33.</t>
  </si>
  <si>
    <t>SPXR11 está em tendência de alta pelas médias de 21 e 200 dias, mas começa a dar sinal de possível realização. Abaixo dos 75,4 poderia realizar na direção dos suportes 71,16 ou 69,66. Caso supere os 76 retomaria sinal de alta com projeções nos 78,99 ou 83,83. O IFR sobrecomprado alerta realizações se perder 75,4.</t>
  </si>
  <si>
    <t>SPXI11 está em tendência de alta pelas médias de 21 e 200 dias e vai mantendo sinal de força altista. Acima dos 54,89 pode buscar projeções nos 57,17 ou 60,86. Teria sinal de realização na perda dos 54,11 mirando os 51,2 ou 50,05.</t>
  </si>
  <si>
    <t>TECK11 está em tendência de alta pelas médias de 21 e 200 dias e vai mantendo sinal de força altista. Acima dos 125 pode buscar projeções nos 134,9 ou 150,93. Teria sinal de realização na perda dos 123,21 mirando os 108,97 ou 104,01. O IFR sobrecomprado alerta realizações se perder 123,21.</t>
  </si>
  <si>
    <t>HIGH11 está em clara tendência de baixa pelas médias de 21 e 200 dias e segue em movimento de baixa. Abaixo dos 76,42 pode buscar suportes 73,76 ou 71,11. Teria sinal de repique altista fechando acima dos 78,01 mirando resistências em 85 ou 90,3. O IFR sobrevendido alerta para recuperações se superar 78,01</t>
  </si>
  <si>
    <t>IBOB11 está em clara tendência de baixa pelas médias de 21 e 200 dias e segue em movimento de baixa. Abaixo dos 141,35 pode buscar suportes 139,14 ou 136,94. Teria sinal de repique altista fechando acima dos 143 mirando resistências em 148,47 ou 152,87.</t>
  </si>
  <si>
    <t>Trend China</t>
  </si>
  <si>
    <t>XINA11</t>
  </si>
  <si>
    <t>XINA11 apesar de estar em tendência de baixa no longo prazo pela média de 200 dias, no curto prazo está com sinal de recuperação favorecendo repiques de alta. Acima dos 7,56 pode seguir repique altista na direção resistências nos 7,93 ou 8,53. Caso perca os 7,46 teria sinal de baixa projetando de 6,96 a 6,77. O padrão de volume favorece a alta. O IFR sobrecomprado alerta realizações se perder 7,46.</t>
  </si>
  <si>
    <t>BOVX11 está em clara tendência de baixa pelas médias de 21 e 200 dias e segue em movimento de baixa. Abaixo dos 17,62 pode buscar suportes 17,33 ou 17,04. Teria sinal de repique altista fechando acima dos 17,76 mirando resistências em 18,55 ou 19,12.</t>
  </si>
  <si>
    <t>NASD11 está em tendência de alta pelas médias de 21 e 200 dias e vai mantendo sinal de força altista. Acima dos 21,56 pode buscar projeções nos 22,89 ou 25,05. Teria sinal de realização na perda dos 21,02 mirando os 19,4 ou 18,73.</t>
  </si>
  <si>
    <t>GOLD11 apesar de estar em tendência de baixa no longo prazo pela média de 200 dias, no curto prazo está com sinal de recuperação favorecendo repiques de alta. Acima dos 23,37 pode seguir repique altista na direção resistências nos 24,82 ou 27,18. Caso perca os 22,87 teria sinal de baixa projetando de 21,01 a 20,28. O padrão de volume favorece a alta. O IFR sobrecomprado alerta realizações se perder 22,87.</t>
  </si>
  <si>
    <t>GOLX11 apesar de estar em tendência de baixa no longo prazo pela média de 200 dias, no curto prazo está com sinal de recuperação favorecendo repiques de alta. Acima dos 52,07 pode seguir repique altista na direção resistências nos 55,5 ou 61,06. Caso perca os 50,76 teria sinal de baixa projetando de 46,51 a 44,79. O padrão de volume favorece a alta. O IFR sobrecomprado alerta realizações se perder 50,76.</t>
  </si>
  <si>
    <t>UTEC11 está em tendência de alta pelas médias de 21 e 200 dias, mas começa a dar sinal de possível realização. Abaixo dos 29,1 poderia realizar na direção dos suportes 26,08 ou 24,95. Caso supere os 29,71 retomaria sinal de alta com projeções nos 31,95 ou 35,58.</t>
  </si>
  <si>
    <t>GDXB39 está em tendência de alta pelas médias de 21 e 200 dias e vai mantendo sinal de força altista. Acima dos 155,62 pode buscar projeções nos 177,75 ou 213,57. Teria sinal de realização na perda dos 148,96 mirando os 119,8 ou 108,73. O IFR sobrecomprado alerta realizações se perder 148,96.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</si>
</sst>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Normal="100" workbookViewId="0">
      <selection activeCell="C17" sqref="C17:R295"/>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74</v>
      </c>
      <c r="X3" s="50">
        <f>X7-X10</f>
        <v>154</v>
      </c>
      <c r="Y3" s="51">
        <f>W3/(X3+W3)</f>
        <v>0.32456140350877194</v>
      </c>
      <c r="Z3" s="35" t="s">
        <v>11</v>
      </c>
    </row>
    <row r="4" spans="2:28" ht="15" customHeight="1" x14ac:dyDescent="0.25">
      <c r="B4" s="3"/>
      <c r="C4" s="26"/>
      <c r="D4" s="27"/>
      <c r="E4" s="27"/>
      <c r="F4" s="27"/>
      <c r="G4" s="27"/>
      <c r="H4" s="27"/>
      <c r="I4" s="27"/>
      <c r="J4" s="27"/>
      <c r="K4" s="27"/>
      <c r="L4" s="27"/>
      <c r="M4" s="27"/>
      <c r="N4" s="27"/>
      <c r="O4" s="28"/>
      <c r="P4" s="53"/>
      <c r="Q4" s="27"/>
      <c r="R4" s="29"/>
      <c r="S4" s="20"/>
      <c r="Y4" s="52">
        <f>U10</f>
        <v>0.68085106382978722</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106</v>
      </c>
      <c r="X7" s="33">
        <f>COUNTIF($Q$17:$Q$352,"Baixa")</f>
        <v>169</v>
      </c>
      <c r="Y7" s="33"/>
      <c r="Z7" s="33">
        <f>W7+X7</f>
        <v>275</v>
      </c>
    </row>
    <row r="8" spans="2:28" ht="15" customHeight="1" x14ac:dyDescent="0.25">
      <c r="B8" s="3"/>
      <c r="C8" s="26"/>
      <c r="D8" s="27"/>
      <c r="E8" s="27"/>
      <c r="F8" s="27"/>
      <c r="G8" s="27"/>
      <c r="H8" s="27"/>
      <c r="I8" s="27"/>
      <c r="J8" s="27"/>
      <c r="K8" s="27"/>
      <c r="L8" s="27"/>
      <c r="M8" s="27"/>
      <c r="N8" s="27"/>
      <c r="O8" s="28"/>
      <c r="P8" s="53"/>
      <c r="Q8" s="27"/>
      <c r="R8" s="29"/>
      <c r="S8" s="20"/>
      <c r="W8" s="34">
        <f>W7/Z7</f>
        <v>0.38545454545454544</v>
      </c>
      <c r="X8" s="34">
        <f>X7/Z7</f>
        <v>0.61454545454545451</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47</v>
      </c>
      <c r="V9" s="49" t="s">
        <v>14</v>
      </c>
      <c r="W9" s="45">
        <f>SUMIF(D17:D352,"=*34*",E17:E352)/U9</f>
        <v>6.2127659574468082</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0.68085106382978722</v>
      </c>
      <c r="V10" s="44" t="s">
        <v>9</v>
      </c>
      <c r="W10" s="47">
        <f>COUNTIFS(D17:D352,"=*34*",Q17:Q352,"Alta")</f>
        <v>32</v>
      </c>
      <c r="X10" s="48">
        <f>U9-W10</f>
        <v>15</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46245</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clara tendência de baixa pelas médias de 21 e 200 dias e segue em movimento de baixa. Abaixo dos 15,68 pode buscar suportes 14,49 ou 13,4. Teria sinal de repique altista fechando acima dos 16,09 mirando resistências em 18,01 ou 20,18.</v>
      </c>
    </row>
    <row r="17" spans="2:260" s="12" customFormat="1" ht="65.099999999999994" customHeight="1" x14ac:dyDescent="0.25">
      <c r="B17" s="3"/>
      <c r="C17" s="9" t="s">
        <v>24</v>
      </c>
      <c r="D17" s="16" t="s">
        <v>25</v>
      </c>
      <c r="E17" s="16">
        <v>0</v>
      </c>
      <c r="F17" s="15">
        <v>11.11</v>
      </c>
      <c r="G17" s="15">
        <v>9.15</v>
      </c>
      <c r="H17" s="15">
        <v>7.19</v>
      </c>
      <c r="I17" s="14"/>
      <c r="J17" s="15">
        <v>11.44</v>
      </c>
      <c r="K17" s="15">
        <v>15.35</v>
      </c>
      <c r="L17" s="15">
        <v>21.69</v>
      </c>
      <c r="M17" s="54"/>
      <c r="N17" s="15">
        <v>19.060619244000002</v>
      </c>
      <c r="O17" s="15">
        <v>25.921664667000002</v>
      </c>
      <c r="P17" s="15" t="s">
        <v>26</v>
      </c>
      <c r="Q17" s="16" t="s">
        <v>26</v>
      </c>
      <c r="R17" s="37" t="s">
        <v>529</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4</v>
      </c>
      <c r="F18" s="14">
        <v>23.37</v>
      </c>
      <c r="G18" s="14">
        <v>22.08</v>
      </c>
      <c r="H18" s="14">
        <v>20.8</v>
      </c>
      <c r="I18" s="14"/>
      <c r="J18" s="14">
        <v>23.66</v>
      </c>
      <c r="K18" s="14">
        <v>26.22</v>
      </c>
      <c r="L18" s="14">
        <v>30.37</v>
      </c>
      <c r="M18" s="54"/>
      <c r="N18" s="14">
        <v>40.711206142999998</v>
      </c>
      <c r="O18" s="31">
        <v>10.583202761000001</v>
      </c>
      <c r="P18" s="31" t="s">
        <v>29</v>
      </c>
      <c r="Q18" s="17" t="s">
        <v>26</v>
      </c>
      <c r="R18" s="38" t="s">
        <v>530</v>
      </c>
      <c r="S18" s="10"/>
      <c r="T18" s="11"/>
      <c r="U18" s="11"/>
      <c r="V18" s="11"/>
      <c r="W18" s="36">
        <f>SUM(E17:E352)/X18</f>
        <v>3.4086021505376345</v>
      </c>
      <c r="X18" s="11">
        <f>COUNT(E17:E352)</f>
        <v>279</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494</v>
      </c>
      <c r="D19" s="16" t="s">
        <v>30</v>
      </c>
      <c r="E19" s="16">
        <v>3</v>
      </c>
      <c r="F19" s="15">
        <v>299.62</v>
      </c>
      <c r="G19" s="15">
        <v>225.86</v>
      </c>
      <c r="H19" s="15">
        <v>152.1</v>
      </c>
      <c r="I19" s="14"/>
      <c r="J19" s="15">
        <v>308.58</v>
      </c>
      <c r="K19" s="15">
        <v>456.09</v>
      </c>
      <c r="L19" s="15">
        <v>694.78</v>
      </c>
      <c r="M19" s="54"/>
      <c r="N19" s="15">
        <v>42.455374818999999</v>
      </c>
      <c r="O19" s="15">
        <v>36.711881005000002</v>
      </c>
      <c r="P19" s="15" t="s">
        <v>29</v>
      </c>
      <c r="Q19" s="16" t="s">
        <v>26</v>
      </c>
      <c r="R19" s="37" t="s">
        <v>531</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7</v>
      </c>
      <c r="F20" s="14">
        <v>23.34</v>
      </c>
      <c r="G20" s="14">
        <v>20.54</v>
      </c>
      <c r="H20" s="14">
        <v>17.739999999999998</v>
      </c>
      <c r="I20" s="14"/>
      <c r="J20" s="14">
        <v>26.05</v>
      </c>
      <c r="K20" s="14">
        <v>31.64</v>
      </c>
      <c r="L20" s="14">
        <v>40.700000000000003</v>
      </c>
      <c r="M20" s="54"/>
      <c r="N20" s="14">
        <v>77.131179519</v>
      </c>
      <c r="O20" s="31">
        <v>5.9037574329</v>
      </c>
      <c r="P20" s="31" t="s">
        <v>26</v>
      </c>
      <c r="Q20" s="17" t="s">
        <v>29</v>
      </c>
      <c r="R20" s="38" t="s">
        <v>532</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533</v>
      </c>
      <c r="D21" s="16" t="s">
        <v>534</v>
      </c>
      <c r="E21" s="16">
        <v>0</v>
      </c>
      <c r="F21" s="15">
        <v>4.47</v>
      </c>
      <c r="G21" s="15">
        <v>3.69</v>
      </c>
      <c r="H21" s="15">
        <v>2.92</v>
      </c>
      <c r="I21" s="14"/>
      <c r="J21" s="15">
        <v>4.7</v>
      </c>
      <c r="K21" s="15">
        <v>6.24</v>
      </c>
      <c r="L21" s="15">
        <v>8.74</v>
      </c>
      <c r="M21" s="54"/>
      <c r="N21" s="15">
        <v>44.349936149999998</v>
      </c>
      <c r="O21" s="15">
        <v>1.1759666666999999</v>
      </c>
      <c r="P21" s="15" t="s">
        <v>26</v>
      </c>
      <c r="Q21" s="16" t="s">
        <v>26</v>
      </c>
      <c r="R21" s="37" t="s">
        <v>535</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2</v>
      </c>
      <c r="F22" s="14">
        <v>26.7</v>
      </c>
      <c r="G22" s="14">
        <v>24.47</v>
      </c>
      <c r="H22" s="14">
        <v>22.25</v>
      </c>
      <c r="I22" s="14"/>
      <c r="J22" s="14">
        <v>27.06</v>
      </c>
      <c r="K22" s="14">
        <v>31.5</v>
      </c>
      <c r="L22" s="14">
        <v>38.68</v>
      </c>
      <c r="M22" s="54"/>
      <c r="N22" s="14">
        <v>48.556921770000002</v>
      </c>
      <c r="O22" s="31">
        <v>94.509292094999992</v>
      </c>
      <c r="P22" s="31" t="s">
        <v>26</v>
      </c>
      <c r="Q22" s="17" t="s">
        <v>26</v>
      </c>
      <c r="R22" s="38" t="s">
        <v>536</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7</v>
      </c>
      <c r="F23" s="15">
        <v>12.67</v>
      </c>
      <c r="G23" s="15">
        <v>11.67</v>
      </c>
      <c r="H23" s="15">
        <v>10.67</v>
      </c>
      <c r="I23" s="14"/>
      <c r="J23" s="15">
        <v>14.03</v>
      </c>
      <c r="K23" s="15">
        <v>16.02</v>
      </c>
      <c r="L23" s="15">
        <v>19.25</v>
      </c>
      <c r="M23" s="54"/>
      <c r="N23" s="15">
        <v>62.944131419999998</v>
      </c>
      <c r="O23" s="15">
        <v>18.383904142999999</v>
      </c>
      <c r="P23" s="15" t="s">
        <v>29</v>
      </c>
      <c r="Q23" s="16" t="s">
        <v>29</v>
      </c>
      <c r="R23" s="37" t="s">
        <v>537</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9</v>
      </c>
      <c r="F24" s="14">
        <v>149.72</v>
      </c>
      <c r="G24" s="14">
        <v>136.61000000000001</v>
      </c>
      <c r="H24" s="14">
        <v>123.5</v>
      </c>
      <c r="I24" s="14"/>
      <c r="J24" s="14">
        <v>170.57</v>
      </c>
      <c r="K24" s="14">
        <v>196.78</v>
      </c>
      <c r="L24" s="14">
        <v>239.2</v>
      </c>
      <c r="M24" s="54"/>
      <c r="N24" s="14">
        <v>52.400275196999999</v>
      </c>
      <c r="O24" s="31">
        <v>47.407129122999997</v>
      </c>
      <c r="P24" s="31" t="s">
        <v>29</v>
      </c>
      <c r="Q24" s="17" t="s">
        <v>29</v>
      </c>
      <c r="R24" s="38" t="s">
        <v>538</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0</v>
      </c>
      <c r="F25" s="15">
        <v>31.11</v>
      </c>
      <c r="G25" s="15">
        <v>29.28</v>
      </c>
      <c r="H25" s="15">
        <v>27.45</v>
      </c>
      <c r="I25" s="14"/>
      <c r="J25" s="15">
        <v>32.04</v>
      </c>
      <c r="K25" s="15">
        <v>35.69</v>
      </c>
      <c r="L25" s="15">
        <v>41.61</v>
      </c>
      <c r="M25" s="54"/>
      <c r="N25" s="15">
        <v>27.141469737000001</v>
      </c>
      <c r="O25" s="15">
        <v>24.401401713999999</v>
      </c>
      <c r="P25" s="15" t="s">
        <v>26</v>
      </c>
      <c r="Q25" s="16" t="s">
        <v>26</v>
      </c>
      <c r="R25" s="37" t="s">
        <v>539</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9</v>
      </c>
      <c r="F26" s="14">
        <v>69.59</v>
      </c>
      <c r="G26" s="14">
        <v>63.76</v>
      </c>
      <c r="H26" s="14">
        <v>57.94</v>
      </c>
      <c r="I26" s="14"/>
      <c r="J26" s="14">
        <v>72.849999999999994</v>
      </c>
      <c r="K26" s="14">
        <v>84.49</v>
      </c>
      <c r="L26" s="14">
        <v>103.34</v>
      </c>
      <c r="M26" s="54"/>
      <c r="N26" s="14">
        <v>69.253696161999997</v>
      </c>
      <c r="O26" s="31">
        <v>65.22277656</v>
      </c>
      <c r="P26" s="31" t="s">
        <v>29</v>
      </c>
      <c r="Q26" s="17" t="s">
        <v>29</v>
      </c>
      <c r="R26" s="38" t="s">
        <v>540</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3</v>
      </c>
      <c r="F27" s="15">
        <v>15.25</v>
      </c>
      <c r="G27" s="15">
        <v>14.41</v>
      </c>
      <c r="H27" s="15">
        <v>13.57</v>
      </c>
      <c r="I27" s="14"/>
      <c r="J27" s="15">
        <v>15.48</v>
      </c>
      <c r="K27" s="15">
        <v>17.149999999999999</v>
      </c>
      <c r="L27" s="15">
        <v>19.86</v>
      </c>
      <c r="M27" s="54"/>
      <c r="N27" s="15">
        <v>29.907049696000001</v>
      </c>
      <c r="O27" s="15">
        <v>457.78990999999996</v>
      </c>
      <c r="P27" s="15" t="s">
        <v>29</v>
      </c>
      <c r="Q27" s="16" t="s">
        <v>26</v>
      </c>
      <c r="R27" s="37" t="s">
        <v>541</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0</v>
      </c>
      <c r="F28" s="14">
        <v>4.05</v>
      </c>
      <c r="G28" s="14">
        <v>2.65</v>
      </c>
      <c r="H28" s="14">
        <v>1.25</v>
      </c>
      <c r="I28" s="14"/>
      <c r="J28" s="14">
        <v>4.32</v>
      </c>
      <c r="K28" s="14">
        <v>7.11</v>
      </c>
      <c r="L28" s="14">
        <v>11.63</v>
      </c>
      <c r="M28" s="54"/>
      <c r="N28" s="14">
        <v>38.992085797000001</v>
      </c>
      <c r="O28" s="31">
        <v>6.0268131428999991</v>
      </c>
      <c r="P28" s="31" t="s">
        <v>26</v>
      </c>
      <c r="Q28" s="17" t="s">
        <v>26</v>
      </c>
      <c r="R28" s="38" t="s">
        <v>542</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0</v>
      </c>
      <c r="F29" s="15">
        <v>2.06</v>
      </c>
      <c r="G29" s="15">
        <v>1.19</v>
      </c>
      <c r="H29" s="15">
        <v>0.33</v>
      </c>
      <c r="I29" s="14"/>
      <c r="J29" s="15">
        <v>2.2000000000000002</v>
      </c>
      <c r="K29" s="15">
        <v>3.92</v>
      </c>
      <c r="L29" s="15">
        <v>6.71</v>
      </c>
      <c r="M29" s="54"/>
      <c r="N29" s="15">
        <v>37.129236741</v>
      </c>
      <c r="O29" s="15">
        <v>33.842455667000003</v>
      </c>
      <c r="P29" s="15" t="s">
        <v>26</v>
      </c>
      <c r="Q29" s="16" t="s">
        <v>26</v>
      </c>
      <c r="R29" s="37" t="s">
        <v>543</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3</v>
      </c>
      <c r="F30" s="14">
        <v>77.59</v>
      </c>
      <c r="G30" s="14">
        <v>69.97</v>
      </c>
      <c r="H30" s="14">
        <v>62.35</v>
      </c>
      <c r="I30" s="14"/>
      <c r="J30" s="14">
        <v>78.89</v>
      </c>
      <c r="K30" s="14">
        <v>94.12</v>
      </c>
      <c r="L30" s="14">
        <v>118.78</v>
      </c>
      <c r="M30" s="54"/>
      <c r="N30" s="14">
        <v>39.145486667</v>
      </c>
      <c r="O30" s="31">
        <v>31.738971077999999</v>
      </c>
      <c r="P30" s="31" t="s">
        <v>29</v>
      </c>
      <c r="Q30" s="17" t="s">
        <v>26</v>
      </c>
      <c r="R30" s="38" t="s">
        <v>544</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545</v>
      </c>
      <c r="D31" s="16" t="s">
        <v>546</v>
      </c>
      <c r="E31" s="16">
        <v>4</v>
      </c>
      <c r="F31" s="15">
        <v>260.01</v>
      </c>
      <c r="G31" s="15">
        <v>197.04</v>
      </c>
      <c r="H31" s="15">
        <v>134.07</v>
      </c>
      <c r="I31" s="14"/>
      <c r="J31" s="15">
        <v>283.70999999999998</v>
      </c>
      <c r="K31" s="15">
        <v>409.64</v>
      </c>
      <c r="L31" s="15">
        <v>613.41</v>
      </c>
      <c r="M31" s="54"/>
      <c r="N31" s="15">
        <v>44.347199449000001</v>
      </c>
      <c r="O31" s="15">
        <v>2.6591860529</v>
      </c>
      <c r="P31" s="15" t="s">
        <v>29</v>
      </c>
      <c r="Q31" s="16" t="s">
        <v>26</v>
      </c>
      <c r="R31" s="37" t="s">
        <v>547</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548</v>
      </c>
      <c r="D32" s="17" t="s">
        <v>549</v>
      </c>
      <c r="E32" s="17">
        <v>10</v>
      </c>
      <c r="F32" s="14">
        <v>240.97</v>
      </c>
      <c r="G32" s="14">
        <v>209.14</v>
      </c>
      <c r="H32" s="14">
        <v>177.31</v>
      </c>
      <c r="I32" s="14"/>
      <c r="J32" s="14">
        <v>267</v>
      </c>
      <c r="K32" s="14">
        <v>330.65</v>
      </c>
      <c r="L32" s="14">
        <v>433.65</v>
      </c>
      <c r="M32" s="54"/>
      <c r="N32" s="14">
        <v>60.615774377999998</v>
      </c>
      <c r="O32" s="31">
        <v>1.2541900662000001</v>
      </c>
      <c r="P32" s="31" t="s">
        <v>29</v>
      </c>
      <c r="Q32" s="17" t="s">
        <v>29</v>
      </c>
      <c r="R32" s="38" t="s">
        <v>550</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51</v>
      </c>
      <c r="D33" s="16" t="s">
        <v>52</v>
      </c>
      <c r="E33" s="16">
        <v>4</v>
      </c>
      <c r="F33" s="15">
        <v>3.3</v>
      </c>
      <c r="G33" s="15">
        <v>2.29</v>
      </c>
      <c r="H33" s="15">
        <v>1.28</v>
      </c>
      <c r="I33" s="14"/>
      <c r="J33" s="15">
        <v>5.97</v>
      </c>
      <c r="K33" s="15">
        <v>7.98</v>
      </c>
      <c r="L33" s="15">
        <v>11.24</v>
      </c>
      <c r="M33" s="54"/>
      <c r="N33" s="15">
        <v>49.185828221999998</v>
      </c>
      <c r="O33" s="15">
        <v>2.2758190475999998</v>
      </c>
      <c r="P33" s="15" t="s">
        <v>26</v>
      </c>
      <c r="Q33" s="16" t="s">
        <v>29</v>
      </c>
      <c r="R33" s="37" t="s">
        <v>551</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53</v>
      </c>
      <c r="D34" s="17" t="s">
        <v>54</v>
      </c>
      <c r="E34" s="17">
        <v>10</v>
      </c>
      <c r="F34" s="14">
        <v>161.69</v>
      </c>
      <c r="G34" s="14">
        <v>139.74</v>
      </c>
      <c r="H34" s="14">
        <v>117.8</v>
      </c>
      <c r="I34" s="14"/>
      <c r="J34" s="14">
        <v>190.3</v>
      </c>
      <c r="K34" s="14">
        <v>234.18</v>
      </c>
      <c r="L34" s="14">
        <v>305.2</v>
      </c>
      <c r="M34" s="54"/>
      <c r="N34" s="14">
        <v>55.286620784999997</v>
      </c>
      <c r="O34" s="31">
        <v>4.1887275756999998</v>
      </c>
      <c r="P34" s="31" t="s">
        <v>29</v>
      </c>
      <c r="Q34" s="17" t="s">
        <v>29</v>
      </c>
      <c r="R34" s="38" t="s">
        <v>552</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55</v>
      </c>
      <c r="D35" s="16" t="s">
        <v>56</v>
      </c>
      <c r="E35" s="16">
        <v>0</v>
      </c>
      <c r="F35" s="15">
        <v>7.96</v>
      </c>
      <c r="G35" s="15">
        <v>7.15</v>
      </c>
      <c r="H35" s="15">
        <v>6.34</v>
      </c>
      <c r="I35" s="14"/>
      <c r="J35" s="15">
        <v>8.23</v>
      </c>
      <c r="K35" s="15">
        <v>9.84</v>
      </c>
      <c r="L35" s="15">
        <v>12.45</v>
      </c>
      <c r="M35" s="54"/>
      <c r="N35" s="15">
        <v>37.793485095999998</v>
      </c>
      <c r="O35" s="15">
        <v>67.192857000000004</v>
      </c>
      <c r="P35" s="15" t="s">
        <v>26</v>
      </c>
      <c r="Q35" s="16" t="s">
        <v>26</v>
      </c>
      <c r="R35" s="37" t="s">
        <v>553</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57</v>
      </c>
      <c r="D36" s="17" t="s">
        <v>58</v>
      </c>
      <c r="E36" s="17">
        <v>10</v>
      </c>
      <c r="F36" s="14">
        <v>123.29</v>
      </c>
      <c r="G36" s="14">
        <v>92.87</v>
      </c>
      <c r="H36" s="14">
        <v>62.45</v>
      </c>
      <c r="I36" s="14"/>
      <c r="J36" s="14">
        <v>180.99</v>
      </c>
      <c r="K36" s="14">
        <v>241.82</v>
      </c>
      <c r="L36" s="14">
        <v>340.27</v>
      </c>
      <c r="M36" s="54"/>
      <c r="N36" s="14">
        <v>82.061084500999996</v>
      </c>
      <c r="O36" s="31">
        <v>95.882736137999999</v>
      </c>
      <c r="P36" s="31" t="s">
        <v>29</v>
      </c>
      <c r="Q36" s="17" t="s">
        <v>29</v>
      </c>
      <c r="R36" s="38" t="s">
        <v>554</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59</v>
      </c>
      <c r="D37" s="16" t="s">
        <v>60</v>
      </c>
      <c r="E37" s="16">
        <v>0</v>
      </c>
      <c r="F37" s="15">
        <v>10.56</v>
      </c>
      <c r="G37" s="15">
        <v>9.2899999999999991</v>
      </c>
      <c r="H37" s="15">
        <v>8.02</v>
      </c>
      <c r="I37" s="14"/>
      <c r="J37" s="15">
        <v>10.83</v>
      </c>
      <c r="K37" s="15">
        <v>13.36</v>
      </c>
      <c r="L37" s="15">
        <v>17.47</v>
      </c>
      <c r="M37" s="54"/>
      <c r="N37" s="15">
        <v>32.377023596999997</v>
      </c>
      <c r="O37" s="15">
        <v>37.456381809999996</v>
      </c>
      <c r="P37" s="15" t="s">
        <v>26</v>
      </c>
      <c r="Q37" s="16" t="s">
        <v>26</v>
      </c>
      <c r="R37" s="37" t="s">
        <v>555</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61</v>
      </c>
      <c r="D38" s="17" t="s">
        <v>62</v>
      </c>
      <c r="E38" s="17">
        <v>1</v>
      </c>
      <c r="F38" s="14">
        <v>50.93</v>
      </c>
      <c r="G38" s="14">
        <v>45.19</v>
      </c>
      <c r="H38" s="14">
        <v>39.450000000000003</v>
      </c>
      <c r="I38" s="14"/>
      <c r="J38" s="14">
        <v>53.15</v>
      </c>
      <c r="K38" s="14">
        <v>64.62</v>
      </c>
      <c r="L38" s="14">
        <v>83.19</v>
      </c>
      <c r="M38" s="54"/>
      <c r="N38" s="14">
        <v>44.395327829000003</v>
      </c>
      <c r="O38" s="31">
        <v>577.33366842999999</v>
      </c>
      <c r="P38" s="31" t="s">
        <v>26</v>
      </c>
      <c r="Q38" s="17" t="s">
        <v>26</v>
      </c>
      <c r="R38" s="38" t="s">
        <v>556</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61</v>
      </c>
      <c r="D39" s="16" t="s">
        <v>63</v>
      </c>
      <c r="E39" s="16">
        <v>4</v>
      </c>
      <c r="F39" s="15">
        <v>50.66</v>
      </c>
      <c r="G39" s="15">
        <v>45.33</v>
      </c>
      <c r="H39" s="15">
        <v>40</v>
      </c>
      <c r="I39" s="14"/>
      <c r="J39" s="15">
        <v>65.25</v>
      </c>
      <c r="K39" s="15">
        <v>75.900000000000006</v>
      </c>
      <c r="L39" s="15">
        <v>93.14</v>
      </c>
      <c r="M39" s="54"/>
      <c r="N39" s="15">
        <v>47.232229834999998</v>
      </c>
      <c r="O39" s="15">
        <v>92.529638000000006</v>
      </c>
      <c r="P39" s="15" t="s">
        <v>26</v>
      </c>
      <c r="Q39" s="16" t="s">
        <v>29</v>
      </c>
      <c r="R39" s="37" t="s">
        <v>557</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64</v>
      </c>
      <c r="D40" s="17" t="s">
        <v>65</v>
      </c>
      <c r="E40" s="17">
        <v>7</v>
      </c>
      <c r="F40" s="14">
        <v>3.37</v>
      </c>
      <c r="G40" s="14">
        <v>1.99</v>
      </c>
      <c r="H40" s="14">
        <v>0.61</v>
      </c>
      <c r="I40" s="14"/>
      <c r="J40" s="14">
        <v>5.69</v>
      </c>
      <c r="K40" s="14">
        <v>8.44</v>
      </c>
      <c r="L40" s="14">
        <v>12.9</v>
      </c>
      <c r="M40" s="54"/>
      <c r="N40" s="14">
        <v>58.278503227999998</v>
      </c>
      <c r="O40" s="31">
        <v>3.9335992857000002</v>
      </c>
      <c r="P40" s="31" t="s">
        <v>26</v>
      </c>
      <c r="Q40" s="17" t="s">
        <v>29</v>
      </c>
      <c r="R40" s="38" t="s">
        <v>558</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64</v>
      </c>
      <c r="D41" s="16" t="s">
        <v>66</v>
      </c>
      <c r="E41" s="16">
        <v>0</v>
      </c>
      <c r="F41" s="15">
        <v>1.55</v>
      </c>
      <c r="G41" s="15">
        <v>0.91</v>
      </c>
      <c r="H41" s="15">
        <v>0.28000000000000003</v>
      </c>
      <c r="I41" s="14"/>
      <c r="J41" s="15">
        <v>1.81</v>
      </c>
      <c r="K41" s="15">
        <v>3.07</v>
      </c>
      <c r="L41" s="15">
        <v>5.12</v>
      </c>
      <c r="M41" s="54"/>
      <c r="N41" s="15">
        <v>43.107856615999999</v>
      </c>
      <c r="O41" s="15">
        <v>7.2594486189999996</v>
      </c>
      <c r="P41" s="15" t="s">
        <v>26</v>
      </c>
      <c r="Q41" s="16" t="s">
        <v>26</v>
      </c>
      <c r="R41" s="37" t="s">
        <v>559</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67</v>
      </c>
      <c r="D42" s="17" t="s">
        <v>68</v>
      </c>
      <c r="E42" s="17">
        <v>0</v>
      </c>
      <c r="F42" s="14">
        <v>1.3</v>
      </c>
      <c r="G42" s="14">
        <v>0.17</v>
      </c>
      <c r="H42" s="14">
        <v>-0.95</v>
      </c>
      <c r="I42" s="14"/>
      <c r="J42" s="14">
        <v>1.53</v>
      </c>
      <c r="K42" s="14">
        <v>3.78</v>
      </c>
      <c r="L42" s="14">
        <v>7.43</v>
      </c>
      <c r="M42" s="54"/>
      <c r="N42" s="14">
        <v>39.952196112999999</v>
      </c>
      <c r="O42" s="31">
        <v>1.6139428571000001</v>
      </c>
      <c r="P42" s="31" t="s">
        <v>26</v>
      </c>
      <c r="Q42" s="17" t="s">
        <v>26</v>
      </c>
      <c r="R42" s="38" t="s">
        <v>560</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69</v>
      </c>
      <c r="D43" s="16" t="s">
        <v>70</v>
      </c>
      <c r="E43" s="16">
        <v>0</v>
      </c>
      <c r="F43" s="15">
        <v>21.15</v>
      </c>
      <c r="G43" s="15">
        <v>11</v>
      </c>
      <c r="H43" s="15">
        <v>0.86</v>
      </c>
      <c r="I43" s="14"/>
      <c r="J43" s="15">
        <v>21.63</v>
      </c>
      <c r="K43" s="15">
        <v>41.91</v>
      </c>
      <c r="L43" s="15">
        <v>74.72</v>
      </c>
      <c r="M43" s="54"/>
      <c r="N43" s="15">
        <v>35.188432736999999</v>
      </c>
      <c r="O43" s="15">
        <v>2.6309868095</v>
      </c>
      <c r="P43" s="15" t="s">
        <v>26</v>
      </c>
      <c r="Q43" s="16" t="s">
        <v>26</v>
      </c>
      <c r="R43" s="37" t="s">
        <v>561</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71</v>
      </c>
      <c r="D44" s="17" t="s">
        <v>72</v>
      </c>
      <c r="E44" s="17">
        <v>1</v>
      </c>
      <c r="F44" s="14">
        <v>16.48</v>
      </c>
      <c r="G44" s="14">
        <v>13.66</v>
      </c>
      <c r="H44" s="14">
        <v>10.85</v>
      </c>
      <c r="I44" s="14"/>
      <c r="J44" s="14">
        <v>17.07</v>
      </c>
      <c r="K44" s="14">
        <v>22.69</v>
      </c>
      <c r="L44" s="14">
        <v>31.79</v>
      </c>
      <c r="M44" s="54"/>
      <c r="N44" s="14">
        <v>48.498612616999999</v>
      </c>
      <c r="O44" s="31">
        <v>35.816881619</v>
      </c>
      <c r="P44" s="31" t="s">
        <v>26</v>
      </c>
      <c r="Q44" s="17" t="s">
        <v>26</v>
      </c>
      <c r="R44" s="38" t="s">
        <v>562</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73</v>
      </c>
      <c r="D45" s="16" t="s">
        <v>74</v>
      </c>
      <c r="E45" s="16">
        <v>0</v>
      </c>
      <c r="F45" s="15">
        <v>14.66</v>
      </c>
      <c r="G45" s="15">
        <v>12.79</v>
      </c>
      <c r="H45" s="15">
        <v>10.93</v>
      </c>
      <c r="I45" s="14"/>
      <c r="J45" s="15">
        <v>15</v>
      </c>
      <c r="K45" s="15">
        <v>18.72</v>
      </c>
      <c r="L45" s="15">
        <v>24.75</v>
      </c>
      <c r="M45" s="54"/>
      <c r="N45" s="15">
        <v>33.910452012</v>
      </c>
      <c r="O45" s="15">
        <v>505.43174862000001</v>
      </c>
      <c r="P45" s="15" t="s">
        <v>26</v>
      </c>
      <c r="Q45" s="16" t="s">
        <v>26</v>
      </c>
      <c r="R45" s="37" t="s">
        <v>563</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75</v>
      </c>
      <c r="D46" s="17" t="s">
        <v>76</v>
      </c>
      <c r="E46" s="17">
        <v>3</v>
      </c>
      <c r="F46" s="14">
        <v>5.05</v>
      </c>
      <c r="G46" s="14">
        <v>4.74</v>
      </c>
      <c r="H46" s="14">
        <v>4.43</v>
      </c>
      <c r="I46" s="14"/>
      <c r="J46" s="14">
        <v>5.25</v>
      </c>
      <c r="K46" s="14">
        <v>5.86</v>
      </c>
      <c r="L46" s="14">
        <v>6.87</v>
      </c>
      <c r="M46" s="54"/>
      <c r="N46" s="14">
        <v>33.864019044000003</v>
      </c>
      <c r="O46" s="31">
        <v>4.6859668571000004</v>
      </c>
      <c r="P46" s="31" t="s">
        <v>29</v>
      </c>
      <c r="Q46" s="17" t="s">
        <v>26</v>
      </c>
      <c r="R46" s="38" t="s">
        <v>564</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77</v>
      </c>
      <c r="D47" s="16" t="s">
        <v>78</v>
      </c>
      <c r="E47" s="16">
        <v>0</v>
      </c>
      <c r="F47" s="15">
        <v>13.64</v>
      </c>
      <c r="G47" s="15">
        <v>11.94</v>
      </c>
      <c r="H47" s="15">
        <v>10.25</v>
      </c>
      <c r="I47" s="14"/>
      <c r="J47" s="15">
        <v>13.81</v>
      </c>
      <c r="K47" s="15">
        <v>17.190000000000001</v>
      </c>
      <c r="L47" s="15">
        <v>22.66</v>
      </c>
      <c r="M47" s="54"/>
      <c r="N47" s="15">
        <v>36.468249993999997</v>
      </c>
      <c r="O47" s="15">
        <v>14.367522142</v>
      </c>
      <c r="P47" s="15" t="s">
        <v>26</v>
      </c>
      <c r="Q47" s="16" t="s">
        <v>26</v>
      </c>
      <c r="R47" s="37" t="s">
        <v>565</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79</v>
      </c>
      <c r="D48" s="17" t="s">
        <v>80</v>
      </c>
      <c r="E48" s="17">
        <v>3</v>
      </c>
      <c r="F48" s="14">
        <v>38</v>
      </c>
      <c r="G48" s="14">
        <v>35.270000000000003</v>
      </c>
      <c r="H48" s="14">
        <v>32.54</v>
      </c>
      <c r="I48" s="14"/>
      <c r="J48" s="14">
        <v>38.64</v>
      </c>
      <c r="K48" s="14">
        <v>44.09</v>
      </c>
      <c r="L48" s="14">
        <v>52.91</v>
      </c>
      <c r="M48" s="54"/>
      <c r="N48" s="14">
        <v>40.272137950999998</v>
      </c>
      <c r="O48" s="31">
        <v>232.59320152000001</v>
      </c>
      <c r="P48" s="31" t="s">
        <v>29</v>
      </c>
      <c r="Q48" s="17" t="s">
        <v>26</v>
      </c>
      <c r="R48" s="38" t="s">
        <v>566</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81</v>
      </c>
      <c r="D49" s="16" t="s">
        <v>82</v>
      </c>
      <c r="E49" s="16">
        <v>3</v>
      </c>
      <c r="F49" s="15">
        <v>22.7</v>
      </c>
      <c r="G49" s="15">
        <v>20.86</v>
      </c>
      <c r="H49" s="15">
        <v>19.03</v>
      </c>
      <c r="I49" s="14"/>
      <c r="J49" s="15">
        <v>23.35</v>
      </c>
      <c r="K49" s="15">
        <v>27.01</v>
      </c>
      <c r="L49" s="15">
        <v>32.94</v>
      </c>
      <c r="M49" s="54"/>
      <c r="N49" s="15">
        <v>47.642220805000001</v>
      </c>
      <c r="O49" s="15">
        <v>5.5528698094999998</v>
      </c>
      <c r="P49" s="15" t="s">
        <v>26</v>
      </c>
      <c r="Q49" s="16" t="s">
        <v>26</v>
      </c>
      <c r="R49" s="37" t="s">
        <v>567</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83</v>
      </c>
      <c r="D50" s="17" t="s">
        <v>84</v>
      </c>
      <c r="E50" s="17">
        <v>10</v>
      </c>
      <c r="F50" s="14">
        <v>132.94999999999999</v>
      </c>
      <c r="G50" s="14">
        <v>125.86</v>
      </c>
      <c r="H50" s="14">
        <v>118.77</v>
      </c>
      <c r="I50" s="14"/>
      <c r="J50" s="14">
        <v>137.08000000000001</v>
      </c>
      <c r="K50" s="14">
        <v>151.25</v>
      </c>
      <c r="L50" s="14">
        <v>174.18</v>
      </c>
      <c r="M50" s="54"/>
      <c r="N50" s="14">
        <v>72.808280905000004</v>
      </c>
      <c r="O50" s="31">
        <v>4.1721706218999994</v>
      </c>
      <c r="P50" s="31" t="s">
        <v>29</v>
      </c>
      <c r="Q50" s="17" t="s">
        <v>29</v>
      </c>
      <c r="R50" s="38" t="s">
        <v>568</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85</v>
      </c>
      <c r="D51" s="16" t="s">
        <v>86</v>
      </c>
      <c r="E51" s="16">
        <v>0</v>
      </c>
      <c r="F51" s="15">
        <v>8.51</v>
      </c>
      <c r="G51" s="15">
        <v>7.45</v>
      </c>
      <c r="H51" s="15">
        <v>6.4</v>
      </c>
      <c r="I51" s="14"/>
      <c r="J51" s="15">
        <v>8.7799999999999994</v>
      </c>
      <c r="K51" s="15">
        <v>10.88</v>
      </c>
      <c r="L51" s="15">
        <v>14.28</v>
      </c>
      <c r="M51" s="54"/>
      <c r="N51" s="15">
        <v>29.463367164000001</v>
      </c>
      <c r="O51" s="15">
        <v>2.4238254286000003</v>
      </c>
      <c r="P51" s="15" t="s">
        <v>26</v>
      </c>
      <c r="Q51" s="16" t="s">
        <v>26</v>
      </c>
      <c r="R51" s="37" t="s">
        <v>569</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87</v>
      </c>
      <c r="D52" s="17" t="s">
        <v>88</v>
      </c>
      <c r="E52" s="17">
        <v>0</v>
      </c>
      <c r="F52" s="14">
        <v>5.26</v>
      </c>
      <c r="G52" s="14">
        <v>4.5199999999999996</v>
      </c>
      <c r="H52" s="14">
        <v>3.78</v>
      </c>
      <c r="I52" s="14"/>
      <c r="J52" s="14">
        <v>5.4</v>
      </c>
      <c r="K52" s="14">
        <v>6.87</v>
      </c>
      <c r="L52" s="14">
        <v>9.26</v>
      </c>
      <c r="M52" s="54"/>
      <c r="N52" s="14">
        <v>30.169040854999999</v>
      </c>
      <c r="O52" s="31">
        <v>3.8195558095000002</v>
      </c>
      <c r="P52" s="31" t="s">
        <v>26</v>
      </c>
      <c r="Q52" s="17" t="s">
        <v>26</v>
      </c>
      <c r="R52" s="38" t="s">
        <v>570</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89</v>
      </c>
      <c r="D53" s="16" t="s">
        <v>90</v>
      </c>
      <c r="E53" s="16">
        <v>0</v>
      </c>
      <c r="F53" s="15">
        <v>12.68</v>
      </c>
      <c r="G53" s="15">
        <v>10.220000000000001</v>
      </c>
      <c r="H53" s="15">
        <v>7.76</v>
      </c>
      <c r="I53" s="14"/>
      <c r="J53" s="15">
        <v>13.25</v>
      </c>
      <c r="K53" s="15">
        <v>18.16</v>
      </c>
      <c r="L53" s="15">
        <v>26.12</v>
      </c>
      <c r="M53" s="54"/>
      <c r="N53" s="15">
        <v>16.824102766999999</v>
      </c>
      <c r="O53" s="15">
        <v>4.0241003332999998</v>
      </c>
      <c r="P53" s="15" t="s">
        <v>26</v>
      </c>
      <c r="Q53" s="16" t="s">
        <v>26</v>
      </c>
      <c r="R53" s="37" t="s">
        <v>571</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91</v>
      </c>
      <c r="D54" s="17" t="s">
        <v>92</v>
      </c>
      <c r="E54" s="17">
        <v>0</v>
      </c>
      <c r="F54" s="14">
        <v>15</v>
      </c>
      <c r="G54" s="14">
        <v>13.91</v>
      </c>
      <c r="H54" s="14">
        <v>12.83</v>
      </c>
      <c r="I54" s="14"/>
      <c r="J54" s="14">
        <v>15.17</v>
      </c>
      <c r="K54" s="14">
        <v>17.329999999999998</v>
      </c>
      <c r="L54" s="14">
        <v>20.84</v>
      </c>
      <c r="M54" s="54"/>
      <c r="N54" s="14">
        <v>26.936772705999999</v>
      </c>
      <c r="O54" s="31">
        <v>101.85727381</v>
      </c>
      <c r="P54" s="31" t="s">
        <v>26</v>
      </c>
      <c r="Q54" s="17" t="s">
        <v>26</v>
      </c>
      <c r="R54" s="38" t="s">
        <v>572</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91</v>
      </c>
      <c r="D55" s="16" t="s">
        <v>93</v>
      </c>
      <c r="E55" s="16">
        <v>0</v>
      </c>
      <c r="F55" s="15">
        <v>17.02</v>
      </c>
      <c r="G55" s="15">
        <v>15.69</v>
      </c>
      <c r="H55" s="15">
        <v>14.37</v>
      </c>
      <c r="I55" s="14"/>
      <c r="J55" s="15">
        <v>17.32</v>
      </c>
      <c r="K55" s="15">
        <v>19.96</v>
      </c>
      <c r="L55" s="15">
        <v>24.25</v>
      </c>
      <c r="M55" s="54"/>
      <c r="N55" s="15">
        <v>24.526040424000001</v>
      </c>
      <c r="O55" s="15">
        <v>531.77625237999996</v>
      </c>
      <c r="P55" s="15" t="s">
        <v>26</v>
      </c>
      <c r="Q55" s="16" t="s">
        <v>26</v>
      </c>
      <c r="R55" s="37" t="s">
        <v>573</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94</v>
      </c>
      <c r="D56" s="17" t="s">
        <v>95</v>
      </c>
      <c r="E56" s="17">
        <v>9</v>
      </c>
      <c r="F56" s="14">
        <v>21.23</v>
      </c>
      <c r="G56" s="14">
        <v>19.670000000000002</v>
      </c>
      <c r="H56" s="14">
        <v>18.12</v>
      </c>
      <c r="I56" s="14"/>
      <c r="J56" s="14">
        <v>25.63</v>
      </c>
      <c r="K56" s="14">
        <v>28.73</v>
      </c>
      <c r="L56" s="14">
        <v>33.75</v>
      </c>
      <c r="M56" s="54"/>
      <c r="N56" s="14">
        <v>49.780535503999999</v>
      </c>
      <c r="O56" s="31">
        <v>35.789882333000001</v>
      </c>
      <c r="P56" s="31" t="s">
        <v>29</v>
      </c>
      <c r="Q56" s="17" t="s">
        <v>29</v>
      </c>
      <c r="R56" s="38" t="s">
        <v>574</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96</v>
      </c>
      <c r="D57" s="16" t="s">
        <v>97</v>
      </c>
      <c r="E57" s="16">
        <v>3</v>
      </c>
      <c r="F57" s="15">
        <v>13.89</v>
      </c>
      <c r="G57" s="15">
        <v>12.62</v>
      </c>
      <c r="H57" s="15">
        <v>11.35</v>
      </c>
      <c r="I57" s="14"/>
      <c r="J57" s="15">
        <v>14.34</v>
      </c>
      <c r="K57" s="15">
        <v>16.87</v>
      </c>
      <c r="L57" s="15">
        <v>20.98</v>
      </c>
      <c r="M57" s="54"/>
      <c r="N57" s="15">
        <v>34.677261784999999</v>
      </c>
      <c r="O57" s="15">
        <v>57.948489048000006</v>
      </c>
      <c r="P57" s="15" t="s">
        <v>29</v>
      </c>
      <c r="Q57" s="16" t="s">
        <v>26</v>
      </c>
      <c r="R57" s="37" t="s">
        <v>575</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11</v>
      </c>
      <c r="D58" s="17" t="s">
        <v>98</v>
      </c>
      <c r="E58" s="17">
        <v>0</v>
      </c>
      <c r="F58" s="14">
        <v>19.98</v>
      </c>
      <c r="G58" s="14">
        <v>17.98</v>
      </c>
      <c r="H58" s="14">
        <v>15.99</v>
      </c>
      <c r="I58" s="14"/>
      <c r="J58" s="14">
        <v>20.190000000000001</v>
      </c>
      <c r="K58" s="14">
        <v>24.17</v>
      </c>
      <c r="L58" s="14">
        <v>30.61</v>
      </c>
      <c r="M58" s="54"/>
      <c r="N58" s="14">
        <v>36.450720906000001</v>
      </c>
      <c r="O58" s="31">
        <v>350.40622475999999</v>
      </c>
      <c r="P58" s="31" t="s">
        <v>26</v>
      </c>
      <c r="Q58" s="17" t="s">
        <v>26</v>
      </c>
      <c r="R58" s="38" t="s">
        <v>576</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99</v>
      </c>
      <c r="D59" s="16" t="s">
        <v>100</v>
      </c>
      <c r="E59" s="16">
        <v>0</v>
      </c>
      <c r="F59" s="15">
        <v>18.010000000000002</v>
      </c>
      <c r="G59" s="15">
        <v>17</v>
      </c>
      <c r="H59" s="15">
        <v>16</v>
      </c>
      <c r="I59" s="14"/>
      <c r="J59" s="15">
        <v>18.2</v>
      </c>
      <c r="K59" s="15">
        <v>20.2</v>
      </c>
      <c r="L59" s="15">
        <v>23.44</v>
      </c>
      <c r="M59" s="54"/>
      <c r="N59" s="15">
        <v>22.408913074000001</v>
      </c>
      <c r="O59" s="15">
        <v>1.8034141428999999</v>
      </c>
      <c r="P59" s="15" t="s">
        <v>26</v>
      </c>
      <c r="Q59" s="16" t="s">
        <v>26</v>
      </c>
      <c r="R59" s="37" t="s">
        <v>577</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101</v>
      </c>
      <c r="D60" s="17" t="s">
        <v>102</v>
      </c>
      <c r="E60" s="17">
        <v>0</v>
      </c>
      <c r="F60" s="14">
        <v>5.73</v>
      </c>
      <c r="G60" s="14">
        <v>3.32</v>
      </c>
      <c r="H60" s="14">
        <v>0.92</v>
      </c>
      <c r="I60" s="14"/>
      <c r="J60" s="14">
        <v>5.98</v>
      </c>
      <c r="K60" s="14">
        <v>10.78</v>
      </c>
      <c r="L60" s="14">
        <v>18.559999999999999</v>
      </c>
      <c r="M60" s="54"/>
      <c r="N60" s="14">
        <v>37.867615198999999</v>
      </c>
      <c r="O60" s="31">
        <v>35.349263952000001</v>
      </c>
      <c r="P60" s="31" t="s">
        <v>26</v>
      </c>
      <c r="Q60" s="17" t="s">
        <v>26</v>
      </c>
      <c r="R60" s="38" t="s">
        <v>578</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103</v>
      </c>
      <c r="D61" s="16" t="s">
        <v>104</v>
      </c>
      <c r="E61" s="16">
        <v>5</v>
      </c>
      <c r="F61" s="15">
        <v>18.25</v>
      </c>
      <c r="G61" s="15">
        <v>16.73</v>
      </c>
      <c r="H61" s="15">
        <v>15.21</v>
      </c>
      <c r="I61" s="14"/>
      <c r="J61" s="15">
        <v>18.600000000000001</v>
      </c>
      <c r="K61" s="15">
        <v>21.63</v>
      </c>
      <c r="L61" s="15">
        <v>26.53</v>
      </c>
      <c r="M61" s="54"/>
      <c r="N61" s="15">
        <v>33.964193565999999</v>
      </c>
      <c r="O61" s="15">
        <v>178.05551094999998</v>
      </c>
      <c r="P61" s="15" t="s">
        <v>29</v>
      </c>
      <c r="Q61" s="16" t="s">
        <v>26</v>
      </c>
      <c r="R61" s="37" t="s">
        <v>579</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105</v>
      </c>
      <c r="D62" s="17" t="s">
        <v>106</v>
      </c>
      <c r="E62" s="17">
        <v>7</v>
      </c>
      <c r="F62" s="14">
        <v>30.63</v>
      </c>
      <c r="G62" s="14">
        <v>26.91</v>
      </c>
      <c r="H62" s="14">
        <v>23.2</v>
      </c>
      <c r="I62" s="14"/>
      <c r="J62" s="14">
        <v>35.72</v>
      </c>
      <c r="K62" s="14">
        <v>43.14</v>
      </c>
      <c r="L62" s="14">
        <v>55.14</v>
      </c>
      <c r="M62" s="54"/>
      <c r="N62" s="14">
        <v>67.759077015000003</v>
      </c>
      <c r="O62" s="31">
        <v>5.2887076908999999</v>
      </c>
      <c r="P62" s="31" t="s">
        <v>29</v>
      </c>
      <c r="Q62" s="17" t="s">
        <v>29</v>
      </c>
      <c r="R62" s="38" t="s">
        <v>580</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107</v>
      </c>
      <c r="D63" s="16" t="s">
        <v>108</v>
      </c>
      <c r="E63" s="16">
        <v>0</v>
      </c>
      <c r="F63" s="15">
        <v>53.35</v>
      </c>
      <c r="G63" s="15">
        <v>48.16</v>
      </c>
      <c r="H63" s="15">
        <v>42.98</v>
      </c>
      <c r="I63" s="14"/>
      <c r="J63" s="15">
        <v>54.28</v>
      </c>
      <c r="K63" s="15">
        <v>64.64</v>
      </c>
      <c r="L63" s="15">
        <v>81.41</v>
      </c>
      <c r="M63" s="54"/>
      <c r="N63" s="15">
        <v>35.701629814999997</v>
      </c>
      <c r="O63" s="15">
        <v>442.35287890000001</v>
      </c>
      <c r="P63" s="15" t="s">
        <v>26</v>
      </c>
      <c r="Q63" s="16" t="s">
        <v>26</v>
      </c>
      <c r="R63" s="37" t="s">
        <v>581</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109</v>
      </c>
      <c r="D64" s="17" t="s">
        <v>110</v>
      </c>
      <c r="E64" s="17">
        <v>3</v>
      </c>
      <c r="F64" s="14">
        <v>18.850000000000001</v>
      </c>
      <c r="G64" s="14">
        <v>17.23</v>
      </c>
      <c r="H64" s="14">
        <v>15.62</v>
      </c>
      <c r="I64" s="14"/>
      <c r="J64" s="14">
        <v>19.329999999999998</v>
      </c>
      <c r="K64" s="14">
        <v>22.55</v>
      </c>
      <c r="L64" s="14">
        <v>27.77</v>
      </c>
      <c r="M64" s="54"/>
      <c r="N64" s="14">
        <v>26.334399288</v>
      </c>
      <c r="O64" s="31">
        <v>131.34337557000001</v>
      </c>
      <c r="P64" s="31" t="s">
        <v>29</v>
      </c>
      <c r="Q64" s="17" t="s">
        <v>26</v>
      </c>
      <c r="R64" s="38" t="s">
        <v>582</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111</v>
      </c>
      <c r="D65" s="16" t="s">
        <v>112</v>
      </c>
      <c r="E65" s="16">
        <v>0</v>
      </c>
      <c r="F65" s="15">
        <v>4.5</v>
      </c>
      <c r="G65" s="15">
        <v>3.5</v>
      </c>
      <c r="H65" s="15">
        <v>2.5099999999999998</v>
      </c>
      <c r="I65" s="14"/>
      <c r="J65" s="15">
        <v>4.63</v>
      </c>
      <c r="K65" s="15">
        <v>6.61</v>
      </c>
      <c r="L65" s="15">
        <v>9.81</v>
      </c>
      <c r="M65" s="54"/>
      <c r="N65" s="15">
        <v>39.258733057000001</v>
      </c>
      <c r="O65" s="15">
        <v>5.8864043332999998</v>
      </c>
      <c r="P65" s="15" t="s">
        <v>26</v>
      </c>
      <c r="Q65" s="16" t="s">
        <v>26</v>
      </c>
      <c r="R65" s="37" t="s">
        <v>583</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113</v>
      </c>
      <c r="D66" s="17" t="s">
        <v>114</v>
      </c>
      <c r="E66" s="17">
        <v>0</v>
      </c>
      <c r="F66" s="14">
        <v>0.7</v>
      </c>
      <c r="G66" s="14">
        <v>0</v>
      </c>
      <c r="H66" s="14">
        <v>-0.69</v>
      </c>
      <c r="I66" s="14"/>
      <c r="J66" s="14">
        <v>0.73</v>
      </c>
      <c r="K66" s="14">
        <v>2.12</v>
      </c>
      <c r="L66" s="14">
        <v>4.38</v>
      </c>
      <c r="M66" s="54"/>
      <c r="N66" s="14">
        <v>25.093058431999999</v>
      </c>
      <c r="O66" s="31">
        <v>6.1927022857000003</v>
      </c>
      <c r="P66" s="31" t="s">
        <v>26</v>
      </c>
      <c r="Q66" s="17" t="s">
        <v>26</v>
      </c>
      <c r="R66" s="38" t="s">
        <v>584</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115</v>
      </c>
      <c r="D67" s="16" t="s">
        <v>116</v>
      </c>
      <c r="E67" s="16">
        <v>7</v>
      </c>
      <c r="F67" s="15">
        <v>11.09</v>
      </c>
      <c r="G67" s="15">
        <v>10.85</v>
      </c>
      <c r="H67" s="15">
        <v>10.62</v>
      </c>
      <c r="I67" s="14"/>
      <c r="J67" s="15">
        <v>11.18</v>
      </c>
      <c r="K67" s="15">
        <v>11.64</v>
      </c>
      <c r="L67" s="15">
        <v>12.39</v>
      </c>
      <c r="M67" s="54"/>
      <c r="N67" s="15">
        <v>70.887526789000006</v>
      </c>
      <c r="O67" s="15">
        <v>28.388965381000002</v>
      </c>
      <c r="P67" s="15" t="s">
        <v>29</v>
      </c>
      <c r="Q67" s="16" t="s">
        <v>29</v>
      </c>
      <c r="R67" s="37" t="s">
        <v>585</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117</v>
      </c>
      <c r="D68" s="17" t="s">
        <v>118</v>
      </c>
      <c r="E68" s="17">
        <v>0</v>
      </c>
      <c r="F68" s="14">
        <v>8.8800000000000008</v>
      </c>
      <c r="G68" s="14">
        <v>7.35</v>
      </c>
      <c r="H68" s="14">
        <v>5.82</v>
      </c>
      <c r="I68" s="14"/>
      <c r="J68" s="14">
        <v>9.23</v>
      </c>
      <c r="K68" s="14">
        <v>12.28</v>
      </c>
      <c r="L68" s="14">
        <v>17.23</v>
      </c>
      <c r="M68" s="54"/>
      <c r="N68" s="14">
        <v>33.196356538000003</v>
      </c>
      <c r="O68" s="31">
        <v>69.75116752400001</v>
      </c>
      <c r="P68" s="31" t="s">
        <v>26</v>
      </c>
      <c r="Q68" s="17" t="s">
        <v>26</v>
      </c>
      <c r="R68" s="38" t="s">
        <v>586</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119</v>
      </c>
      <c r="D69" s="16" t="s">
        <v>587</v>
      </c>
      <c r="E69" s="16">
        <v>3</v>
      </c>
      <c r="F69" s="15">
        <v>15.48</v>
      </c>
      <c r="G69" s="15">
        <v>14.05</v>
      </c>
      <c r="H69" s="15">
        <v>12.62</v>
      </c>
      <c r="I69" s="14"/>
      <c r="J69" s="15">
        <v>16.3</v>
      </c>
      <c r="K69" s="15">
        <v>19.149999999999999</v>
      </c>
      <c r="L69" s="15">
        <v>23.76</v>
      </c>
      <c r="M69" s="54"/>
      <c r="N69" s="15">
        <v>29.478666639</v>
      </c>
      <c r="O69" s="15">
        <v>1.3898561428999998</v>
      </c>
      <c r="P69" s="15" t="s">
        <v>29</v>
      </c>
      <c r="Q69" s="16" t="s">
        <v>26</v>
      </c>
      <c r="R69" s="37" t="s">
        <v>588</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119</v>
      </c>
      <c r="D70" s="17" t="s">
        <v>120</v>
      </c>
      <c r="E70" s="17">
        <v>0</v>
      </c>
      <c r="F70" s="14">
        <v>10.63</v>
      </c>
      <c r="G70" s="14">
        <v>9.7100000000000009</v>
      </c>
      <c r="H70" s="14">
        <v>8.8000000000000007</v>
      </c>
      <c r="I70" s="14"/>
      <c r="J70" s="14">
        <v>10.97</v>
      </c>
      <c r="K70" s="14">
        <v>12.79</v>
      </c>
      <c r="L70" s="14">
        <v>15.75</v>
      </c>
      <c r="M70" s="54"/>
      <c r="N70" s="14">
        <v>30.62473048</v>
      </c>
      <c r="O70" s="31">
        <v>111.51216976000001</v>
      </c>
      <c r="P70" s="31" t="s">
        <v>26</v>
      </c>
      <c r="Q70" s="17" t="s">
        <v>26</v>
      </c>
      <c r="R70" s="38" t="s">
        <v>589</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498</v>
      </c>
      <c r="D71" s="16" t="s">
        <v>499</v>
      </c>
      <c r="E71" s="16">
        <v>10</v>
      </c>
      <c r="F71" s="15">
        <v>82.4</v>
      </c>
      <c r="G71" s="15">
        <v>68.06</v>
      </c>
      <c r="H71" s="15">
        <v>53.73</v>
      </c>
      <c r="I71" s="14"/>
      <c r="J71" s="15">
        <v>92.39</v>
      </c>
      <c r="K71" s="15">
        <v>121.05</v>
      </c>
      <c r="L71" s="15">
        <v>167.44</v>
      </c>
      <c r="M71" s="54"/>
      <c r="N71" s="15">
        <v>70.531568770999996</v>
      </c>
      <c r="O71" s="15">
        <v>1.2336622256999998</v>
      </c>
      <c r="P71" s="15" t="s">
        <v>29</v>
      </c>
      <c r="Q71" s="16" t="s">
        <v>29</v>
      </c>
      <c r="R71" s="37" t="s">
        <v>590</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121</v>
      </c>
      <c r="D72" s="17" t="s">
        <v>122</v>
      </c>
      <c r="E72" s="17">
        <v>9</v>
      </c>
      <c r="F72" s="14">
        <v>73.37</v>
      </c>
      <c r="G72" s="14">
        <v>68.400000000000006</v>
      </c>
      <c r="H72" s="14">
        <v>63.43</v>
      </c>
      <c r="I72" s="14"/>
      <c r="J72" s="14">
        <v>77.5</v>
      </c>
      <c r="K72" s="14">
        <v>87.43</v>
      </c>
      <c r="L72" s="14">
        <v>103.51</v>
      </c>
      <c r="M72" s="54"/>
      <c r="N72" s="14">
        <v>58.111305168000001</v>
      </c>
      <c r="O72" s="31">
        <v>2.3687679124000001</v>
      </c>
      <c r="P72" s="31" t="s">
        <v>29</v>
      </c>
      <c r="Q72" s="17" t="s">
        <v>29</v>
      </c>
      <c r="R72" s="38" t="s">
        <v>591</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123</v>
      </c>
      <c r="D73" s="16" t="s">
        <v>124</v>
      </c>
      <c r="E73" s="16">
        <v>0</v>
      </c>
      <c r="F73" s="15">
        <v>2.11</v>
      </c>
      <c r="G73" s="15">
        <v>1.7</v>
      </c>
      <c r="H73" s="15">
        <v>1.29</v>
      </c>
      <c r="I73" s="14"/>
      <c r="J73" s="15">
        <v>2.2200000000000002</v>
      </c>
      <c r="K73" s="15">
        <v>3.03</v>
      </c>
      <c r="L73" s="15">
        <v>4.3600000000000003</v>
      </c>
      <c r="M73" s="54"/>
      <c r="N73" s="15">
        <v>38.536051921999999</v>
      </c>
      <c r="O73" s="15">
        <v>52.246858429</v>
      </c>
      <c r="P73" s="15" t="s">
        <v>26</v>
      </c>
      <c r="Q73" s="16" t="s">
        <v>26</v>
      </c>
      <c r="R73" s="37" t="s">
        <v>592</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125</v>
      </c>
      <c r="D74" s="17" t="s">
        <v>126</v>
      </c>
      <c r="E74" s="17">
        <v>2</v>
      </c>
      <c r="F74" s="14">
        <v>30.3</v>
      </c>
      <c r="G74" s="14">
        <v>25.46</v>
      </c>
      <c r="H74" s="14">
        <v>20.62</v>
      </c>
      <c r="I74" s="14"/>
      <c r="J74" s="14">
        <v>31.35</v>
      </c>
      <c r="K74" s="14">
        <v>41.02</v>
      </c>
      <c r="L74" s="14">
        <v>56.67</v>
      </c>
      <c r="M74" s="54"/>
      <c r="N74" s="14">
        <v>43.193239239999997</v>
      </c>
      <c r="O74" s="31">
        <v>3.3662525856999999</v>
      </c>
      <c r="P74" s="31" t="s">
        <v>26</v>
      </c>
      <c r="Q74" s="17" t="s">
        <v>26</v>
      </c>
      <c r="R74" s="38" t="s">
        <v>593</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127</v>
      </c>
      <c r="D75" s="16" t="s">
        <v>128</v>
      </c>
      <c r="E75" s="16">
        <v>0</v>
      </c>
      <c r="F75" s="15" t="s">
        <v>129</v>
      </c>
      <c r="G75" s="15" t="s">
        <v>129</v>
      </c>
      <c r="H75" s="15" t="s">
        <v>129</v>
      </c>
      <c r="I75" s="14"/>
      <c r="J75" s="15" t="s">
        <v>129</v>
      </c>
      <c r="K75" s="15" t="s">
        <v>129</v>
      </c>
      <c r="L75" s="15" t="s">
        <v>129</v>
      </c>
      <c r="M75" s="54"/>
      <c r="N75" s="15" t="s">
        <v>129</v>
      </c>
      <c r="O75" s="15" t="s">
        <v>129</v>
      </c>
      <c r="P75" s="15" t="s">
        <v>129</v>
      </c>
      <c r="Q75" s="16" t="s">
        <v>129</v>
      </c>
      <c r="R75" s="37" t="s">
        <v>130</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131</v>
      </c>
      <c r="D76" s="17" t="s">
        <v>132</v>
      </c>
      <c r="E76" s="17">
        <v>3</v>
      </c>
      <c r="F76" s="14">
        <v>59.98</v>
      </c>
      <c r="G76" s="14">
        <v>54.17</v>
      </c>
      <c r="H76" s="14">
        <v>48.37</v>
      </c>
      <c r="I76" s="14"/>
      <c r="J76" s="14">
        <v>61.95</v>
      </c>
      <c r="K76" s="14">
        <v>73.55</v>
      </c>
      <c r="L76" s="14">
        <v>92.32</v>
      </c>
      <c r="M76" s="54"/>
      <c r="N76" s="14">
        <v>33.470582030000003</v>
      </c>
      <c r="O76" s="31">
        <v>202.39756557000001</v>
      </c>
      <c r="P76" s="31" t="s">
        <v>29</v>
      </c>
      <c r="Q76" s="17" t="s">
        <v>26</v>
      </c>
      <c r="R76" s="38" t="s">
        <v>594</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133</v>
      </c>
      <c r="D77" s="16" t="s">
        <v>134</v>
      </c>
      <c r="E77" s="16">
        <v>3</v>
      </c>
      <c r="F77" s="15">
        <v>14.19</v>
      </c>
      <c r="G77" s="15">
        <v>13.34</v>
      </c>
      <c r="H77" s="15">
        <v>12.5</v>
      </c>
      <c r="I77" s="14"/>
      <c r="J77" s="15">
        <v>14.75</v>
      </c>
      <c r="K77" s="15">
        <v>16.43</v>
      </c>
      <c r="L77" s="15">
        <v>19.170000000000002</v>
      </c>
      <c r="M77" s="54"/>
      <c r="N77" s="15">
        <v>34.835642149999998</v>
      </c>
      <c r="O77" s="15">
        <v>209.53198280999999</v>
      </c>
      <c r="P77" s="15" t="s">
        <v>29</v>
      </c>
      <c r="Q77" s="16" t="s">
        <v>26</v>
      </c>
      <c r="R77" s="37" t="s">
        <v>595</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596</v>
      </c>
      <c r="D78" s="17" t="s">
        <v>597</v>
      </c>
      <c r="E78" s="17">
        <v>7</v>
      </c>
      <c r="F78" s="14">
        <v>823.2</v>
      </c>
      <c r="G78" s="14">
        <v>573.51</v>
      </c>
      <c r="H78" s="14">
        <v>323.82</v>
      </c>
      <c r="I78" s="14"/>
      <c r="J78" s="14">
        <v>1398</v>
      </c>
      <c r="K78" s="14">
        <v>1897.37</v>
      </c>
      <c r="L78" s="14">
        <v>2705.42</v>
      </c>
      <c r="M78" s="54"/>
      <c r="N78" s="14">
        <v>53.053372742000001</v>
      </c>
      <c r="O78" s="31">
        <v>1.3159857648</v>
      </c>
      <c r="P78" s="31" t="s">
        <v>29</v>
      </c>
      <c r="Q78" s="17" t="s">
        <v>29</v>
      </c>
      <c r="R78" s="38" t="s">
        <v>598</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135</v>
      </c>
      <c r="D79" s="16" t="s">
        <v>136</v>
      </c>
      <c r="E79" s="16">
        <v>0</v>
      </c>
      <c r="F79" s="15">
        <v>3.43</v>
      </c>
      <c r="G79" s="15">
        <v>2.65</v>
      </c>
      <c r="H79" s="15">
        <v>1.87</v>
      </c>
      <c r="I79" s="14"/>
      <c r="J79" s="15">
        <v>3.7</v>
      </c>
      <c r="K79" s="15">
        <v>5.25</v>
      </c>
      <c r="L79" s="15">
        <v>7.77</v>
      </c>
      <c r="M79" s="54"/>
      <c r="N79" s="15">
        <v>26.261721311999999</v>
      </c>
      <c r="O79" s="15">
        <v>72.487260571000007</v>
      </c>
      <c r="P79" s="15" t="s">
        <v>26</v>
      </c>
      <c r="Q79" s="16" t="s">
        <v>26</v>
      </c>
      <c r="R79" s="37" t="s">
        <v>599</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137</v>
      </c>
      <c r="D80" s="17" t="s">
        <v>138</v>
      </c>
      <c r="E80" s="17">
        <v>0</v>
      </c>
      <c r="F80" s="14">
        <v>43.96</v>
      </c>
      <c r="G80" s="14">
        <v>40.619999999999997</v>
      </c>
      <c r="H80" s="14">
        <v>37.29</v>
      </c>
      <c r="I80" s="14"/>
      <c r="J80" s="14">
        <v>44.9</v>
      </c>
      <c r="K80" s="14">
        <v>51.56</v>
      </c>
      <c r="L80" s="14">
        <v>62.34</v>
      </c>
      <c r="M80" s="54"/>
      <c r="N80" s="14">
        <v>35.270053799999999</v>
      </c>
      <c r="O80" s="31">
        <v>53.743850952000003</v>
      </c>
      <c r="P80" s="31" t="s">
        <v>26</v>
      </c>
      <c r="Q80" s="17" t="s">
        <v>26</v>
      </c>
      <c r="R80" s="38" t="s">
        <v>600</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500</v>
      </c>
      <c r="D81" s="16" t="s">
        <v>501</v>
      </c>
      <c r="E81" s="16">
        <v>4</v>
      </c>
      <c r="F81" s="15">
        <v>4.3099999999999996</v>
      </c>
      <c r="G81" s="15">
        <v>3.48</v>
      </c>
      <c r="H81" s="15">
        <v>2.65</v>
      </c>
      <c r="I81" s="14"/>
      <c r="J81" s="15">
        <v>6.06</v>
      </c>
      <c r="K81" s="15">
        <v>7.71</v>
      </c>
      <c r="L81" s="15">
        <v>10.38</v>
      </c>
      <c r="M81" s="54"/>
      <c r="N81" s="15">
        <v>51.457960129</v>
      </c>
      <c r="O81" s="15">
        <v>1.0614635238000001</v>
      </c>
      <c r="P81" s="15" t="s">
        <v>26</v>
      </c>
      <c r="Q81" s="16" t="s">
        <v>29</v>
      </c>
      <c r="R81" s="37" t="s">
        <v>601</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139</v>
      </c>
      <c r="D82" s="17" t="s">
        <v>140</v>
      </c>
      <c r="E82" s="17">
        <v>5</v>
      </c>
      <c r="F82" s="14">
        <v>5.31</v>
      </c>
      <c r="G82" s="14">
        <v>4.66</v>
      </c>
      <c r="H82" s="14">
        <v>4.01</v>
      </c>
      <c r="I82" s="14"/>
      <c r="J82" s="14">
        <v>5.5</v>
      </c>
      <c r="K82" s="14">
        <v>6.79</v>
      </c>
      <c r="L82" s="14">
        <v>8.8800000000000008</v>
      </c>
      <c r="M82" s="54"/>
      <c r="N82" s="14">
        <v>43.712799576999998</v>
      </c>
      <c r="O82" s="31">
        <v>52.183147333000001</v>
      </c>
      <c r="P82" s="31" t="s">
        <v>29</v>
      </c>
      <c r="Q82" s="17" t="s">
        <v>26</v>
      </c>
      <c r="R82" s="38" t="s">
        <v>602</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141</v>
      </c>
      <c r="D83" s="16" t="s">
        <v>142</v>
      </c>
      <c r="E83" s="16">
        <v>7</v>
      </c>
      <c r="F83" s="15">
        <v>30.55</v>
      </c>
      <c r="G83" s="15">
        <v>27.83</v>
      </c>
      <c r="H83" s="15">
        <v>25.11</v>
      </c>
      <c r="I83" s="14"/>
      <c r="J83" s="15">
        <v>37.24</v>
      </c>
      <c r="K83" s="15">
        <v>42.67</v>
      </c>
      <c r="L83" s="15">
        <v>51.45</v>
      </c>
      <c r="M83" s="54"/>
      <c r="N83" s="15">
        <v>54.968291174999997</v>
      </c>
      <c r="O83" s="15">
        <v>99.679724714000002</v>
      </c>
      <c r="P83" s="15" t="s">
        <v>26</v>
      </c>
      <c r="Q83" s="16" t="s">
        <v>29</v>
      </c>
      <c r="R83" s="37" t="s">
        <v>603</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143</v>
      </c>
      <c r="D84" s="17" t="s">
        <v>144</v>
      </c>
      <c r="E84" s="17">
        <v>4</v>
      </c>
      <c r="F84" s="14">
        <v>1.4</v>
      </c>
      <c r="G84" s="14">
        <v>0.93</v>
      </c>
      <c r="H84" s="14">
        <v>0.46</v>
      </c>
      <c r="I84" s="14"/>
      <c r="J84" s="14">
        <v>2.57</v>
      </c>
      <c r="K84" s="14">
        <v>3.5</v>
      </c>
      <c r="L84" s="14">
        <v>5.01</v>
      </c>
      <c r="M84" s="54"/>
      <c r="N84" s="14">
        <v>53.588353251000001</v>
      </c>
      <c r="O84" s="31">
        <v>21.922744618999999</v>
      </c>
      <c r="P84" s="31" t="s">
        <v>26</v>
      </c>
      <c r="Q84" s="17" t="s">
        <v>29</v>
      </c>
      <c r="R84" s="38" t="s">
        <v>604</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145</v>
      </c>
      <c r="D85" s="16" t="s">
        <v>146</v>
      </c>
      <c r="E85" s="16">
        <v>1</v>
      </c>
      <c r="F85" s="15">
        <v>21.09</v>
      </c>
      <c r="G85" s="15">
        <v>18.36</v>
      </c>
      <c r="H85" s="15">
        <v>15.63</v>
      </c>
      <c r="I85" s="14"/>
      <c r="J85" s="15">
        <v>21.7</v>
      </c>
      <c r="K85" s="15">
        <v>27.15</v>
      </c>
      <c r="L85" s="15">
        <v>35.979999999999997</v>
      </c>
      <c r="M85" s="54"/>
      <c r="N85" s="15">
        <v>48.482460770000003</v>
      </c>
      <c r="O85" s="15">
        <v>134.64171356999998</v>
      </c>
      <c r="P85" s="15" t="s">
        <v>26</v>
      </c>
      <c r="Q85" s="16" t="s">
        <v>26</v>
      </c>
      <c r="R85" s="37" t="s">
        <v>605</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145</v>
      </c>
      <c r="D86" s="17" t="s">
        <v>147</v>
      </c>
      <c r="E86" s="17">
        <v>4</v>
      </c>
      <c r="F86" s="14">
        <v>20.25</v>
      </c>
      <c r="G86" s="14">
        <v>17.829999999999998</v>
      </c>
      <c r="H86" s="14">
        <v>15.41</v>
      </c>
      <c r="I86" s="14"/>
      <c r="J86" s="14">
        <v>25.97</v>
      </c>
      <c r="K86" s="14">
        <v>30.8</v>
      </c>
      <c r="L86" s="14">
        <v>38.630000000000003</v>
      </c>
      <c r="M86" s="54"/>
      <c r="N86" s="14">
        <v>53.493672199000002</v>
      </c>
      <c r="O86" s="31">
        <v>6.7314402856999997</v>
      </c>
      <c r="P86" s="31" t="s">
        <v>26</v>
      </c>
      <c r="Q86" s="17" t="s">
        <v>29</v>
      </c>
      <c r="R86" s="38" t="s">
        <v>606</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148</v>
      </c>
      <c r="D87" s="16" t="s">
        <v>149</v>
      </c>
      <c r="E87" s="16">
        <v>4</v>
      </c>
      <c r="F87" s="15">
        <v>2.79</v>
      </c>
      <c r="G87" s="15">
        <v>2.42</v>
      </c>
      <c r="H87" s="15">
        <v>2.06</v>
      </c>
      <c r="I87" s="14"/>
      <c r="J87" s="15">
        <v>3.58</v>
      </c>
      <c r="K87" s="15">
        <v>4.3</v>
      </c>
      <c r="L87" s="15">
        <v>5.47</v>
      </c>
      <c r="M87" s="54"/>
      <c r="N87" s="15">
        <v>61.307878989999999</v>
      </c>
      <c r="O87" s="15">
        <v>2.8490316667000002</v>
      </c>
      <c r="P87" s="15" t="s">
        <v>26</v>
      </c>
      <c r="Q87" s="16" t="s">
        <v>29</v>
      </c>
      <c r="R87" s="37" t="s">
        <v>607</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608</v>
      </c>
      <c r="D88" s="17" t="s">
        <v>609</v>
      </c>
      <c r="E88" s="17">
        <v>9</v>
      </c>
      <c r="F88" s="14">
        <v>117.59</v>
      </c>
      <c r="G88" s="14">
        <v>87.25</v>
      </c>
      <c r="H88" s="14">
        <v>56.91</v>
      </c>
      <c r="I88" s="14"/>
      <c r="J88" s="14">
        <v>149.1</v>
      </c>
      <c r="K88" s="14">
        <v>209.77</v>
      </c>
      <c r="L88" s="14">
        <v>307.95</v>
      </c>
      <c r="M88" s="54"/>
      <c r="N88" s="14">
        <v>51.127664676000002</v>
      </c>
      <c r="O88" s="31">
        <v>1.65096091</v>
      </c>
      <c r="P88" s="31" t="s">
        <v>29</v>
      </c>
      <c r="Q88" s="17" t="s">
        <v>29</v>
      </c>
      <c r="R88" s="38" t="s">
        <v>610</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150</v>
      </c>
      <c r="D89" s="16" t="s">
        <v>151</v>
      </c>
      <c r="E89" s="16">
        <v>9</v>
      </c>
      <c r="F89" s="15">
        <v>2306.34</v>
      </c>
      <c r="G89" s="15">
        <v>1814.97</v>
      </c>
      <c r="H89" s="15">
        <v>1323.6</v>
      </c>
      <c r="I89" s="14"/>
      <c r="J89" s="15">
        <v>2471.64</v>
      </c>
      <c r="K89" s="15">
        <v>3454.37</v>
      </c>
      <c r="L89" s="15">
        <v>5044.57</v>
      </c>
      <c r="M89" s="54"/>
      <c r="N89" s="15">
        <v>58.308039659999999</v>
      </c>
      <c r="O89" s="15">
        <v>2.5167579343000002</v>
      </c>
      <c r="P89" s="15" t="s">
        <v>29</v>
      </c>
      <c r="Q89" s="16" t="s">
        <v>29</v>
      </c>
      <c r="R89" s="37" t="s">
        <v>611</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152</v>
      </c>
      <c r="D90" s="17" t="s">
        <v>153</v>
      </c>
      <c r="E90" s="17">
        <v>10</v>
      </c>
      <c r="F90" s="14">
        <v>18.489999999999998</v>
      </c>
      <c r="G90" s="14">
        <v>17.850000000000001</v>
      </c>
      <c r="H90" s="14">
        <v>17.22</v>
      </c>
      <c r="I90" s="14"/>
      <c r="J90" s="14">
        <v>19.190000000000001</v>
      </c>
      <c r="K90" s="14">
        <v>20.45</v>
      </c>
      <c r="L90" s="14">
        <v>22.49</v>
      </c>
      <c r="M90" s="54"/>
      <c r="N90" s="14">
        <v>78.497000516</v>
      </c>
      <c r="O90" s="31">
        <v>5.4268366666999999</v>
      </c>
      <c r="P90" s="31" t="s">
        <v>29</v>
      </c>
      <c r="Q90" s="17" t="s">
        <v>29</v>
      </c>
      <c r="R90" s="38" t="s">
        <v>612</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154</v>
      </c>
      <c r="D91" s="16" t="s">
        <v>155</v>
      </c>
      <c r="E91" s="16">
        <v>10</v>
      </c>
      <c r="F91" s="15">
        <v>5.15</v>
      </c>
      <c r="G91" s="15">
        <v>4.7</v>
      </c>
      <c r="H91" s="15">
        <v>4.25</v>
      </c>
      <c r="I91" s="14"/>
      <c r="J91" s="15">
        <v>5.98</v>
      </c>
      <c r="K91" s="15">
        <v>6.87</v>
      </c>
      <c r="L91" s="15">
        <v>8.32</v>
      </c>
      <c r="M91" s="54"/>
      <c r="N91" s="15">
        <v>69.626380931</v>
      </c>
      <c r="O91" s="15">
        <v>8.881833952400001</v>
      </c>
      <c r="P91" s="15" t="s">
        <v>29</v>
      </c>
      <c r="Q91" s="16" t="s">
        <v>29</v>
      </c>
      <c r="R91" s="37" t="s">
        <v>613</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156</v>
      </c>
      <c r="D92" s="17" t="s">
        <v>157</v>
      </c>
      <c r="E92" s="17">
        <v>4</v>
      </c>
      <c r="F92" s="14">
        <v>11.85</v>
      </c>
      <c r="G92" s="14">
        <v>10.26</v>
      </c>
      <c r="H92" s="14">
        <v>8.68</v>
      </c>
      <c r="I92" s="14"/>
      <c r="J92" s="14">
        <v>15.41</v>
      </c>
      <c r="K92" s="14">
        <v>18.57</v>
      </c>
      <c r="L92" s="14">
        <v>23.68</v>
      </c>
      <c r="M92" s="54"/>
      <c r="N92" s="14">
        <v>56.632064272000001</v>
      </c>
      <c r="O92" s="31">
        <v>8.1498309524000003</v>
      </c>
      <c r="P92" s="31" t="s">
        <v>26</v>
      </c>
      <c r="Q92" s="17" t="s">
        <v>29</v>
      </c>
      <c r="R92" s="38" t="s">
        <v>614</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158</v>
      </c>
      <c r="D93" s="16" t="s">
        <v>159</v>
      </c>
      <c r="E93" s="16">
        <v>0</v>
      </c>
      <c r="F93" s="15">
        <v>11.21</v>
      </c>
      <c r="G93" s="15">
        <v>9.9499999999999993</v>
      </c>
      <c r="H93" s="15">
        <v>8.69</v>
      </c>
      <c r="I93" s="14"/>
      <c r="J93" s="15">
        <v>11.61</v>
      </c>
      <c r="K93" s="15">
        <v>14.12</v>
      </c>
      <c r="L93" s="15">
        <v>18.190000000000001</v>
      </c>
      <c r="M93" s="54"/>
      <c r="N93" s="15">
        <v>36.895486478000002</v>
      </c>
      <c r="O93" s="15">
        <v>87.189892810000003</v>
      </c>
      <c r="P93" s="15" t="s">
        <v>26</v>
      </c>
      <c r="Q93" s="16" t="s">
        <v>26</v>
      </c>
      <c r="R93" s="37" t="s">
        <v>615</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160</v>
      </c>
      <c r="D94" s="17" t="s">
        <v>161</v>
      </c>
      <c r="E94" s="17">
        <v>0</v>
      </c>
      <c r="F94" s="14">
        <v>6.24</v>
      </c>
      <c r="G94" s="14">
        <v>5.05</v>
      </c>
      <c r="H94" s="14">
        <v>3.87</v>
      </c>
      <c r="I94" s="14"/>
      <c r="J94" s="14">
        <v>6.64</v>
      </c>
      <c r="K94" s="14">
        <v>9</v>
      </c>
      <c r="L94" s="14">
        <v>12.84</v>
      </c>
      <c r="M94" s="54"/>
      <c r="N94" s="14">
        <v>27.221620660999999</v>
      </c>
      <c r="O94" s="31">
        <v>35.024961857000001</v>
      </c>
      <c r="P94" s="31" t="s">
        <v>26</v>
      </c>
      <c r="Q94" s="17" t="s">
        <v>26</v>
      </c>
      <c r="R94" s="38" t="s">
        <v>616</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162</v>
      </c>
      <c r="D95" s="16" t="s">
        <v>163</v>
      </c>
      <c r="E95" s="16">
        <v>10</v>
      </c>
      <c r="F95" s="15">
        <v>201</v>
      </c>
      <c r="G95" s="15">
        <v>178.55</v>
      </c>
      <c r="H95" s="15">
        <v>156.11000000000001</v>
      </c>
      <c r="I95" s="14"/>
      <c r="J95" s="15">
        <v>214.47</v>
      </c>
      <c r="K95" s="15">
        <v>259.35000000000002</v>
      </c>
      <c r="L95" s="15">
        <v>331.98</v>
      </c>
      <c r="M95" s="54"/>
      <c r="N95" s="15">
        <v>64.106068245000003</v>
      </c>
      <c r="O95" s="15">
        <v>5.4735451104999999</v>
      </c>
      <c r="P95" s="15" t="s">
        <v>29</v>
      </c>
      <c r="Q95" s="16" t="s">
        <v>29</v>
      </c>
      <c r="R95" s="37" t="s">
        <v>617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164</v>
      </c>
      <c r="D96" s="17" t="s">
        <v>165</v>
      </c>
      <c r="E96" s="17">
        <v>4</v>
      </c>
      <c r="F96" s="14">
        <v>150</v>
      </c>
      <c r="G96" s="14" t="s">
        <v>129</v>
      </c>
      <c r="H96" s="14" t="s">
        <v>129</v>
      </c>
      <c r="I96" s="14"/>
      <c r="J96" s="14" t="s">
        <v>129</v>
      </c>
      <c r="K96" s="14" t="s">
        <v>129</v>
      </c>
      <c r="L96" s="14" t="s">
        <v>129</v>
      </c>
      <c r="M96" s="54"/>
      <c r="N96" s="14">
        <v>94.064508982000007</v>
      </c>
      <c r="O96" s="31">
        <v>1.0764285713999999</v>
      </c>
      <c r="P96" s="31" t="s">
        <v>26</v>
      </c>
      <c r="Q96" s="17" t="s">
        <v>29</v>
      </c>
      <c r="R96" s="38" t="s">
        <v>129</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166</v>
      </c>
      <c r="D97" s="16" t="s">
        <v>167</v>
      </c>
      <c r="E97" s="16">
        <v>10</v>
      </c>
      <c r="F97" s="15">
        <v>93.94</v>
      </c>
      <c r="G97" s="15">
        <v>83.62</v>
      </c>
      <c r="H97" s="15">
        <v>73.3</v>
      </c>
      <c r="I97" s="14"/>
      <c r="J97" s="15">
        <v>101.22</v>
      </c>
      <c r="K97" s="15">
        <v>121.85</v>
      </c>
      <c r="L97" s="15">
        <v>155.22999999999999</v>
      </c>
      <c r="M97" s="54"/>
      <c r="N97" s="15">
        <v>75.575716791000005</v>
      </c>
      <c r="O97" s="15">
        <v>399.24910067000002</v>
      </c>
      <c r="P97" s="15" t="s">
        <v>29</v>
      </c>
      <c r="Q97" s="16" t="s">
        <v>29</v>
      </c>
      <c r="R97" s="37" t="s">
        <v>618</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168</v>
      </c>
      <c r="D98" s="17" t="s">
        <v>169</v>
      </c>
      <c r="E98" s="17">
        <v>0</v>
      </c>
      <c r="F98" s="14">
        <v>45.83</v>
      </c>
      <c r="G98" s="14">
        <v>41.5</v>
      </c>
      <c r="H98" s="14">
        <v>37.17</v>
      </c>
      <c r="I98" s="14"/>
      <c r="J98" s="14">
        <v>47.05</v>
      </c>
      <c r="K98" s="14">
        <v>55.7</v>
      </c>
      <c r="L98" s="14">
        <v>69.709999999999994</v>
      </c>
      <c r="M98" s="54"/>
      <c r="N98" s="14">
        <v>28.514207325000001</v>
      </c>
      <c r="O98" s="31">
        <v>130.82017309</v>
      </c>
      <c r="P98" s="31" t="s">
        <v>26</v>
      </c>
      <c r="Q98" s="17" t="s">
        <v>26</v>
      </c>
      <c r="R98" s="38" t="s">
        <v>619</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170</v>
      </c>
      <c r="D99" s="16" t="s">
        <v>171</v>
      </c>
      <c r="E99" s="16">
        <v>3</v>
      </c>
      <c r="F99" s="15">
        <v>25.3</v>
      </c>
      <c r="G99" s="15">
        <v>23.89</v>
      </c>
      <c r="H99" s="15">
        <v>22.48</v>
      </c>
      <c r="I99" s="14"/>
      <c r="J99" s="15">
        <v>26.15</v>
      </c>
      <c r="K99" s="15">
        <v>28.96</v>
      </c>
      <c r="L99" s="15">
        <v>33.520000000000003</v>
      </c>
      <c r="M99" s="54"/>
      <c r="N99" s="15">
        <v>37.548413572999998</v>
      </c>
      <c r="O99" s="15">
        <v>192.29484185999999</v>
      </c>
      <c r="P99" s="15" t="s">
        <v>29</v>
      </c>
      <c r="Q99" s="16" t="s">
        <v>26</v>
      </c>
      <c r="R99" s="37" t="s">
        <v>620</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172</v>
      </c>
      <c r="D100" s="17" t="s">
        <v>173</v>
      </c>
      <c r="E100" s="17">
        <v>0</v>
      </c>
      <c r="F100" s="14">
        <v>28.83</v>
      </c>
      <c r="G100" s="14">
        <v>25.74</v>
      </c>
      <c r="H100" s="14">
        <v>22.66</v>
      </c>
      <c r="I100" s="14"/>
      <c r="J100" s="14">
        <v>29.86</v>
      </c>
      <c r="K100" s="14">
        <v>36.020000000000003</v>
      </c>
      <c r="L100" s="14">
        <v>46.01</v>
      </c>
      <c r="M100" s="54"/>
      <c r="N100" s="14">
        <v>33.158723172999998</v>
      </c>
      <c r="O100" s="31">
        <v>154.77277024</v>
      </c>
      <c r="P100" s="31" t="s">
        <v>26</v>
      </c>
      <c r="Q100" s="17" t="s">
        <v>26</v>
      </c>
      <c r="R100" s="38" t="s">
        <v>621</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174</v>
      </c>
      <c r="D101" s="16" t="s">
        <v>175</v>
      </c>
      <c r="E101" s="16">
        <v>0</v>
      </c>
      <c r="F101" s="15">
        <v>36.409999999999997</v>
      </c>
      <c r="G101" s="15">
        <v>33.340000000000003</v>
      </c>
      <c r="H101" s="15">
        <v>30.27</v>
      </c>
      <c r="I101" s="14"/>
      <c r="J101" s="15">
        <v>37.200000000000003</v>
      </c>
      <c r="K101" s="15">
        <v>43.33</v>
      </c>
      <c r="L101" s="15">
        <v>53.26</v>
      </c>
      <c r="M101" s="54"/>
      <c r="N101" s="15">
        <v>28.600255562000001</v>
      </c>
      <c r="O101" s="15">
        <v>228.03105442999998</v>
      </c>
      <c r="P101" s="15" t="s">
        <v>26</v>
      </c>
      <c r="Q101" s="16" t="s">
        <v>26</v>
      </c>
      <c r="R101" s="37" t="s">
        <v>622</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502</v>
      </c>
      <c r="D102" s="17" t="s">
        <v>503</v>
      </c>
      <c r="E102" s="17">
        <v>3</v>
      </c>
      <c r="F102" s="14">
        <v>22.3</v>
      </c>
      <c r="G102" s="14">
        <v>19.84</v>
      </c>
      <c r="H102" s="14">
        <v>17.38</v>
      </c>
      <c r="I102" s="14"/>
      <c r="J102" s="14">
        <v>22.99</v>
      </c>
      <c r="K102" s="14">
        <v>27.9</v>
      </c>
      <c r="L102" s="14">
        <v>35.85</v>
      </c>
      <c r="M102" s="54"/>
      <c r="N102" s="14">
        <v>43.376190735999998</v>
      </c>
      <c r="O102" s="31">
        <v>1.4002942857</v>
      </c>
      <c r="P102" s="31" t="s">
        <v>29</v>
      </c>
      <c r="Q102" s="17" t="s">
        <v>26</v>
      </c>
      <c r="R102" s="38" t="s">
        <v>623</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176</v>
      </c>
      <c r="D103" s="16" t="s">
        <v>177</v>
      </c>
      <c r="E103" s="16">
        <v>0</v>
      </c>
      <c r="F103" s="15">
        <v>4.3899999999999997</v>
      </c>
      <c r="G103" s="15">
        <v>3.52</v>
      </c>
      <c r="H103" s="15">
        <v>2.66</v>
      </c>
      <c r="I103" s="14"/>
      <c r="J103" s="15">
        <v>4.5599999999999996</v>
      </c>
      <c r="K103" s="15">
        <v>6.28</v>
      </c>
      <c r="L103" s="15">
        <v>9.08</v>
      </c>
      <c r="M103" s="54"/>
      <c r="N103" s="15">
        <v>24.33121465</v>
      </c>
      <c r="O103" s="15">
        <v>3.5719241428999999</v>
      </c>
      <c r="P103" s="15" t="s">
        <v>26</v>
      </c>
      <c r="Q103" s="16" t="s">
        <v>26</v>
      </c>
      <c r="R103" s="37" t="s">
        <v>624</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178</v>
      </c>
      <c r="D104" s="17" t="s">
        <v>179</v>
      </c>
      <c r="E104" s="17">
        <v>0</v>
      </c>
      <c r="F104" s="14">
        <v>10.58</v>
      </c>
      <c r="G104" s="14">
        <v>8.83</v>
      </c>
      <c r="H104" s="14">
        <v>7.08</v>
      </c>
      <c r="I104" s="14"/>
      <c r="J104" s="14">
        <v>10.86</v>
      </c>
      <c r="K104" s="14">
        <v>14.35</v>
      </c>
      <c r="L104" s="14">
        <v>20</v>
      </c>
      <c r="M104" s="54"/>
      <c r="N104" s="14">
        <v>31.415356856999999</v>
      </c>
      <c r="O104" s="31">
        <v>22.404700380999998</v>
      </c>
      <c r="P104" s="31" t="s">
        <v>26</v>
      </c>
      <c r="Q104" s="17" t="s">
        <v>26</v>
      </c>
      <c r="R104" s="38" t="s">
        <v>625</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180</v>
      </c>
      <c r="D105" s="16" t="s">
        <v>181</v>
      </c>
      <c r="E105" s="16">
        <v>0</v>
      </c>
      <c r="F105" s="15">
        <v>5.56</v>
      </c>
      <c r="G105" s="15">
        <v>4.59</v>
      </c>
      <c r="H105" s="15">
        <v>3.63</v>
      </c>
      <c r="I105" s="14"/>
      <c r="J105" s="15">
        <v>5.73</v>
      </c>
      <c r="K105" s="15">
        <v>7.65</v>
      </c>
      <c r="L105" s="15">
        <v>10.77</v>
      </c>
      <c r="M105" s="54"/>
      <c r="N105" s="15">
        <v>28.740960652999998</v>
      </c>
      <c r="O105" s="15">
        <v>3.6535324286000002</v>
      </c>
      <c r="P105" s="15" t="s">
        <v>26</v>
      </c>
      <c r="Q105" s="16" t="s">
        <v>26</v>
      </c>
      <c r="R105" s="37" t="s">
        <v>626</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182</v>
      </c>
      <c r="D106" s="17" t="s">
        <v>183</v>
      </c>
      <c r="E106" s="17">
        <v>7</v>
      </c>
      <c r="F106" s="14">
        <v>18.329999999999998</v>
      </c>
      <c r="G106" s="14">
        <v>16.649999999999999</v>
      </c>
      <c r="H106" s="14">
        <v>14.98</v>
      </c>
      <c r="I106" s="14"/>
      <c r="J106" s="14">
        <v>19.73</v>
      </c>
      <c r="K106" s="14">
        <v>23.07</v>
      </c>
      <c r="L106" s="14">
        <v>28.49</v>
      </c>
      <c r="M106" s="54"/>
      <c r="N106" s="14">
        <v>80.183513055000006</v>
      </c>
      <c r="O106" s="31">
        <v>49.170319761999998</v>
      </c>
      <c r="P106" s="31" t="s">
        <v>29</v>
      </c>
      <c r="Q106" s="17" t="s">
        <v>29</v>
      </c>
      <c r="R106" s="38" t="s">
        <v>627</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184</v>
      </c>
      <c r="D107" s="16" t="s">
        <v>185</v>
      </c>
      <c r="E107" s="16">
        <v>2</v>
      </c>
      <c r="F107" s="15">
        <v>20.22</v>
      </c>
      <c r="G107" s="15">
        <v>18.97</v>
      </c>
      <c r="H107" s="15">
        <v>17.72</v>
      </c>
      <c r="I107" s="14"/>
      <c r="J107" s="15">
        <v>20.54</v>
      </c>
      <c r="K107" s="15">
        <v>23.03</v>
      </c>
      <c r="L107" s="15">
        <v>27.07</v>
      </c>
      <c r="M107" s="54"/>
      <c r="N107" s="15">
        <v>50.033263212000001</v>
      </c>
      <c r="O107" s="15">
        <v>4.8812898570999996</v>
      </c>
      <c r="P107" s="15" t="s">
        <v>26</v>
      </c>
      <c r="Q107" s="16" t="s">
        <v>26</v>
      </c>
      <c r="R107" s="37" t="s">
        <v>628</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504</v>
      </c>
      <c r="D108" s="17" t="s">
        <v>505</v>
      </c>
      <c r="E108" s="17">
        <v>10</v>
      </c>
      <c r="F108" s="14">
        <v>117.18</v>
      </c>
      <c r="G108" s="14">
        <v>107.9</v>
      </c>
      <c r="H108" s="14">
        <v>98.62</v>
      </c>
      <c r="I108" s="14"/>
      <c r="J108" s="14">
        <v>121.67</v>
      </c>
      <c r="K108" s="14">
        <v>140.22</v>
      </c>
      <c r="L108" s="14">
        <v>170.24</v>
      </c>
      <c r="M108" s="54"/>
      <c r="N108" s="14">
        <v>69.38596896</v>
      </c>
      <c r="O108" s="31">
        <v>1.1575656404999999</v>
      </c>
      <c r="P108" s="31" t="s">
        <v>29</v>
      </c>
      <c r="Q108" s="17" t="s">
        <v>29</v>
      </c>
      <c r="R108" s="38" t="s">
        <v>629</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186</v>
      </c>
      <c r="D109" s="16" t="s">
        <v>187</v>
      </c>
      <c r="E109" s="16">
        <v>9</v>
      </c>
      <c r="F109" s="15">
        <v>24.94</v>
      </c>
      <c r="G109" s="15">
        <v>22.71</v>
      </c>
      <c r="H109" s="15">
        <v>20.49</v>
      </c>
      <c r="I109" s="14"/>
      <c r="J109" s="15">
        <v>26.44</v>
      </c>
      <c r="K109" s="15">
        <v>30.88</v>
      </c>
      <c r="L109" s="15">
        <v>38.07</v>
      </c>
      <c r="M109" s="54"/>
      <c r="N109" s="15">
        <v>57.452123405000002</v>
      </c>
      <c r="O109" s="15">
        <v>198.25159661999999</v>
      </c>
      <c r="P109" s="15" t="s">
        <v>29</v>
      </c>
      <c r="Q109" s="16" t="s">
        <v>29</v>
      </c>
      <c r="R109" s="37" t="s">
        <v>630</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188</v>
      </c>
      <c r="D110" s="17" t="s">
        <v>189</v>
      </c>
      <c r="E110" s="17">
        <v>10</v>
      </c>
      <c r="F110" s="14">
        <v>11.01</v>
      </c>
      <c r="G110" s="14">
        <v>10.09</v>
      </c>
      <c r="H110" s="14">
        <v>9.18</v>
      </c>
      <c r="I110" s="14"/>
      <c r="J110" s="14">
        <v>11.56</v>
      </c>
      <c r="K110" s="14">
        <v>13.38</v>
      </c>
      <c r="L110" s="14">
        <v>16.32</v>
      </c>
      <c r="M110" s="54"/>
      <c r="N110" s="14">
        <v>60.513919074999997</v>
      </c>
      <c r="O110" s="31">
        <v>66.159880762</v>
      </c>
      <c r="P110" s="31" t="s">
        <v>29</v>
      </c>
      <c r="Q110" s="17" t="s">
        <v>29</v>
      </c>
      <c r="R110" s="38" t="s">
        <v>631</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190</v>
      </c>
      <c r="D111" s="16" t="s">
        <v>191</v>
      </c>
      <c r="E111" s="16">
        <v>0</v>
      </c>
      <c r="F111" s="15">
        <v>11.14</v>
      </c>
      <c r="G111" s="15">
        <v>9.31</v>
      </c>
      <c r="H111" s="15">
        <v>7.49</v>
      </c>
      <c r="I111" s="14"/>
      <c r="J111" s="15">
        <v>11.65</v>
      </c>
      <c r="K111" s="15">
        <v>15.29</v>
      </c>
      <c r="L111" s="15">
        <v>21.18</v>
      </c>
      <c r="M111" s="54"/>
      <c r="N111" s="15">
        <v>29.175368017</v>
      </c>
      <c r="O111" s="15">
        <v>33.872926428999996</v>
      </c>
      <c r="P111" s="15" t="s">
        <v>26</v>
      </c>
      <c r="Q111" s="16" t="s">
        <v>26</v>
      </c>
      <c r="R111" s="37" t="s">
        <v>632</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192</v>
      </c>
      <c r="D112" s="17" t="s">
        <v>193</v>
      </c>
      <c r="E112" s="17">
        <v>0</v>
      </c>
      <c r="F112" s="14">
        <v>3.42</v>
      </c>
      <c r="G112" s="14">
        <v>3</v>
      </c>
      <c r="H112" s="14">
        <v>2.58</v>
      </c>
      <c r="I112" s="14"/>
      <c r="J112" s="14">
        <v>3.6</v>
      </c>
      <c r="K112" s="14">
        <v>4.43</v>
      </c>
      <c r="L112" s="14">
        <v>5.78</v>
      </c>
      <c r="M112" s="54"/>
      <c r="N112" s="14">
        <v>22.079862482999999</v>
      </c>
      <c r="O112" s="31">
        <v>9.1953243810000007</v>
      </c>
      <c r="P112" s="31" t="s">
        <v>26</v>
      </c>
      <c r="Q112" s="17" t="s">
        <v>26</v>
      </c>
      <c r="R112" s="38" t="s">
        <v>633</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194</v>
      </c>
      <c r="D113" s="16" t="s">
        <v>195</v>
      </c>
      <c r="E113" s="16">
        <v>0</v>
      </c>
      <c r="F113" s="15">
        <v>3.63</v>
      </c>
      <c r="G113" s="15">
        <v>3.16</v>
      </c>
      <c r="H113" s="15">
        <v>2.7</v>
      </c>
      <c r="I113" s="14"/>
      <c r="J113" s="15">
        <v>3.75</v>
      </c>
      <c r="K113" s="15">
        <v>4.67</v>
      </c>
      <c r="L113" s="15">
        <v>6.16</v>
      </c>
      <c r="M113" s="54"/>
      <c r="N113" s="15">
        <v>31.768816543</v>
      </c>
      <c r="O113" s="15">
        <v>15.547246189999999</v>
      </c>
      <c r="P113" s="15" t="s">
        <v>26</v>
      </c>
      <c r="Q113" s="16" t="s">
        <v>26</v>
      </c>
      <c r="R113" s="37" t="s">
        <v>634</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196</v>
      </c>
      <c r="D114" s="17" t="s">
        <v>197</v>
      </c>
      <c r="E114" s="17">
        <v>0</v>
      </c>
      <c r="F114" s="14">
        <v>8.98</v>
      </c>
      <c r="G114" s="14">
        <v>7.62</v>
      </c>
      <c r="H114" s="14">
        <v>6.27</v>
      </c>
      <c r="I114" s="14"/>
      <c r="J114" s="14">
        <v>9.34</v>
      </c>
      <c r="K114" s="14">
        <v>12.04</v>
      </c>
      <c r="L114" s="14">
        <v>16.43</v>
      </c>
      <c r="M114" s="54"/>
      <c r="N114" s="14">
        <v>34.366169542999998</v>
      </c>
      <c r="O114" s="31">
        <v>16.196929762</v>
      </c>
      <c r="P114" s="31" t="s">
        <v>26</v>
      </c>
      <c r="Q114" s="17" t="s">
        <v>26</v>
      </c>
      <c r="R114" s="38" t="s">
        <v>635</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198</v>
      </c>
      <c r="D115" s="16" t="s">
        <v>199</v>
      </c>
      <c r="E115" s="16">
        <v>0</v>
      </c>
      <c r="F115" s="15" t="s">
        <v>129</v>
      </c>
      <c r="G115" s="15" t="s">
        <v>129</v>
      </c>
      <c r="H115" s="15" t="s">
        <v>129</v>
      </c>
      <c r="I115" s="14"/>
      <c r="J115" s="15" t="s">
        <v>129</v>
      </c>
      <c r="K115" s="15" t="s">
        <v>129</v>
      </c>
      <c r="L115" s="15" t="s">
        <v>129</v>
      </c>
      <c r="M115" s="54"/>
      <c r="N115" s="15" t="s">
        <v>129</v>
      </c>
      <c r="O115" s="15" t="s">
        <v>129</v>
      </c>
      <c r="P115" s="15" t="s">
        <v>129</v>
      </c>
      <c r="Q115" s="16" t="s">
        <v>129</v>
      </c>
      <c r="R115" s="37" t="s">
        <v>130</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200</v>
      </c>
      <c r="D116" s="17" t="s">
        <v>201</v>
      </c>
      <c r="E116" s="17">
        <v>7</v>
      </c>
      <c r="F116" s="14">
        <v>21.37</v>
      </c>
      <c r="G116" s="14">
        <v>20</v>
      </c>
      <c r="H116" s="14">
        <v>18.64</v>
      </c>
      <c r="I116" s="14"/>
      <c r="J116" s="14">
        <v>24.05</v>
      </c>
      <c r="K116" s="14">
        <v>26.77</v>
      </c>
      <c r="L116" s="14">
        <v>31.19</v>
      </c>
      <c r="M116" s="54"/>
      <c r="N116" s="14">
        <v>60.079698290000003</v>
      </c>
      <c r="O116" s="31">
        <v>63.053407237999998</v>
      </c>
      <c r="P116" s="31" t="s">
        <v>26</v>
      </c>
      <c r="Q116" s="17" t="s">
        <v>29</v>
      </c>
      <c r="R116" s="38" t="s">
        <v>636</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202</v>
      </c>
      <c r="D117" s="16" t="s">
        <v>203</v>
      </c>
      <c r="E117" s="16">
        <v>3</v>
      </c>
      <c r="F117" s="15">
        <v>24.43</v>
      </c>
      <c r="G117" s="15">
        <v>22.18</v>
      </c>
      <c r="H117" s="15">
        <v>19.940000000000001</v>
      </c>
      <c r="I117" s="14"/>
      <c r="J117" s="15">
        <v>24.88</v>
      </c>
      <c r="K117" s="15">
        <v>29.36</v>
      </c>
      <c r="L117" s="15">
        <v>36.61</v>
      </c>
      <c r="M117" s="54"/>
      <c r="N117" s="15">
        <v>46.532849562000003</v>
      </c>
      <c r="O117" s="15">
        <v>44.789596285999998</v>
      </c>
      <c r="P117" s="15" t="s">
        <v>26</v>
      </c>
      <c r="Q117" s="16" t="s">
        <v>26</v>
      </c>
      <c r="R117" s="37" t="s">
        <v>637</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204</v>
      </c>
      <c r="D118" s="17" t="s">
        <v>205</v>
      </c>
      <c r="E118" s="17">
        <v>7</v>
      </c>
      <c r="F118" s="14">
        <v>81.849999999999994</v>
      </c>
      <c r="G118" s="14">
        <v>57.14</v>
      </c>
      <c r="H118" s="14">
        <v>32.44</v>
      </c>
      <c r="I118" s="14"/>
      <c r="J118" s="14">
        <v>122.62</v>
      </c>
      <c r="K118" s="14">
        <v>172.02</v>
      </c>
      <c r="L118" s="14">
        <v>251.97</v>
      </c>
      <c r="M118" s="54"/>
      <c r="N118" s="14">
        <v>48.658478776999999</v>
      </c>
      <c r="O118" s="31">
        <v>48.034748673000003</v>
      </c>
      <c r="P118" s="31" t="s">
        <v>29</v>
      </c>
      <c r="Q118" s="17" t="s">
        <v>29</v>
      </c>
      <c r="R118" s="38" t="s">
        <v>638</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206</v>
      </c>
      <c r="D119" s="16" t="s">
        <v>207</v>
      </c>
      <c r="E119" s="16">
        <v>7</v>
      </c>
      <c r="F119" s="15">
        <v>14.42</v>
      </c>
      <c r="G119" s="15">
        <v>13.32</v>
      </c>
      <c r="H119" s="15">
        <v>12.23</v>
      </c>
      <c r="I119" s="14"/>
      <c r="J119" s="15">
        <v>15.65</v>
      </c>
      <c r="K119" s="15">
        <v>17.829999999999998</v>
      </c>
      <c r="L119" s="15">
        <v>21.37</v>
      </c>
      <c r="M119" s="54"/>
      <c r="N119" s="15">
        <v>61.123432956000002</v>
      </c>
      <c r="O119" s="15">
        <v>25.161287667</v>
      </c>
      <c r="P119" s="15" t="s">
        <v>29</v>
      </c>
      <c r="Q119" s="16" t="s">
        <v>29</v>
      </c>
      <c r="R119" s="37" t="s">
        <v>639</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208</v>
      </c>
      <c r="D120" s="17" t="s">
        <v>209</v>
      </c>
      <c r="E120" s="17">
        <v>3</v>
      </c>
      <c r="F120" s="14">
        <v>26.26</v>
      </c>
      <c r="G120" s="14">
        <v>20.96</v>
      </c>
      <c r="H120" s="14">
        <v>15.67</v>
      </c>
      <c r="I120" s="14"/>
      <c r="J120" s="14">
        <v>27.56</v>
      </c>
      <c r="K120" s="14">
        <v>38.14</v>
      </c>
      <c r="L120" s="14">
        <v>55.27</v>
      </c>
      <c r="M120" s="54"/>
      <c r="N120" s="14">
        <v>42.812056011000003</v>
      </c>
      <c r="O120" s="31">
        <v>71.046698089000003</v>
      </c>
      <c r="P120" s="31" t="s">
        <v>26</v>
      </c>
      <c r="Q120" s="17" t="s">
        <v>26</v>
      </c>
      <c r="R120" s="38" t="s">
        <v>640</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210</v>
      </c>
      <c r="D121" s="16" t="s">
        <v>211</v>
      </c>
      <c r="E121" s="16">
        <v>0</v>
      </c>
      <c r="F121" s="15">
        <v>9.15</v>
      </c>
      <c r="G121" s="15">
        <v>8.52</v>
      </c>
      <c r="H121" s="15">
        <v>7.9</v>
      </c>
      <c r="I121" s="14"/>
      <c r="J121" s="15">
        <v>9.4</v>
      </c>
      <c r="K121" s="15">
        <v>10.64</v>
      </c>
      <c r="L121" s="15">
        <v>12.65</v>
      </c>
      <c r="M121" s="54"/>
      <c r="N121" s="15">
        <v>37.095505602999999</v>
      </c>
      <c r="O121" s="15">
        <v>7.2684570476000001</v>
      </c>
      <c r="P121" s="15" t="s">
        <v>26</v>
      </c>
      <c r="Q121" s="16" t="s">
        <v>26</v>
      </c>
      <c r="R121" s="37" t="s">
        <v>641</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212</v>
      </c>
      <c r="D122" s="17" t="s">
        <v>213</v>
      </c>
      <c r="E122" s="17">
        <v>1</v>
      </c>
      <c r="F122" s="14">
        <v>8.01</v>
      </c>
      <c r="G122" s="14">
        <v>7.44</v>
      </c>
      <c r="H122" s="14">
        <v>6.87</v>
      </c>
      <c r="I122" s="14"/>
      <c r="J122" s="14">
        <v>8.3000000000000007</v>
      </c>
      <c r="K122" s="14">
        <v>9.43</v>
      </c>
      <c r="L122" s="14">
        <v>11.26</v>
      </c>
      <c r="M122" s="54"/>
      <c r="N122" s="14">
        <v>45.325303451000003</v>
      </c>
      <c r="O122" s="31">
        <v>4.0268469048000002</v>
      </c>
      <c r="P122" s="31" t="s">
        <v>26</v>
      </c>
      <c r="Q122" s="17" t="s">
        <v>26</v>
      </c>
      <c r="R122" s="38" t="s">
        <v>642</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214</v>
      </c>
      <c r="D123" s="16" t="s">
        <v>215</v>
      </c>
      <c r="E123" s="16">
        <v>0</v>
      </c>
      <c r="F123" s="15">
        <v>51.08</v>
      </c>
      <c r="G123" s="15">
        <v>48.31</v>
      </c>
      <c r="H123" s="15">
        <v>45.54</v>
      </c>
      <c r="I123" s="14"/>
      <c r="J123" s="15">
        <v>52.44</v>
      </c>
      <c r="K123" s="15">
        <v>57.97</v>
      </c>
      <c r="L123" s="15">
        <v>66.91</v>
      </c>
      <c r="M123" s="54"/>
      <c r="N123" s="15">
        <v>27.571478823</v>
      </c>
      <c r="O123" s="15">
        <v>25.333284095</v>
      </c>
      <c r="P123" s="15" t="s">
        <v>26</v>
      </c>
      <c r="Q123" s="16" t="s">
        <v>26</v>
      </c>
      <c r="R123" s="37" t="s">
        <v>643</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216</v>
      </c>
      <c r="D124" s="17" t="s">
        <v>217</v>
      </c>
      <c r="E124" s="17">
        <v>0</v>
      </c>
      <c r="F124" s="14">
        <v>25.73</v>
      </c>
      <c r="G124" s="14">
        <v>23.77</v>
      </c>
      <c r="H124" s="14">
        <v>21.82</v>
      </c>
      <c r="I124" s="14"/>
      <c r="J124" s="14">
        <v>26.21</v>
      </c>
      <c r="K124" s="14">
        <v>30.11</v>
      </c>
      <c r="L124" s="14">
        <v>36.42</v>
      </c>
      <c r="M124" s="54"/>
      <c r="N124" s="14">
        <v>28.937334107000002</v>
      </c>
      <c r="O124" s="31">
        <v>106.40088171000001</v>
      </c>
      <c r="P124" s="31" t="s">
        <v>26</v>
      </c>
      <c r="Q124" s="17" t="s">
        <v>26</v>
      </c>
      <c r="R124" s="38" t="s">
        <v>644</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218</v>
      </c>
      <c r="D125" s="16" t="s">
        <v>506</v>
      </c>
      <c r="E125" s="16">
        <v>3</v>
      </c>
      <c r="F125" s="15">
        <v>13.2</v>
      </c>
      <c r="G125" s="15">
        <v>12.46</v>
      </c>
      <c r="H125" s="15">
        <v>11.72</v>
      </c>
      <c r="I125" s="14"/>
      <c r="J125" s="15">
        <v>13.39</v>
      </c>
      <c r="K125" s="15">
        <v>14.86</v>
      </c>
      <c r="L125" s="15">
        <v>17.25</v>
      </c>
      <c r="M125" s="54"/>
      <c r="N125" s="15">
        <v>31.753369003</v>
      </c>
      <c r="O125" s="15">
        <v>1.2908302857</v>
      </c>
      <c r="P125" s="15" t="s">
        <v>29</v>
      </c>
      <c r="Q125" s="16" t="s">
        <v>26</v>
      </c>
      <c r="R125" s="37" t="s">
        <v>645</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218</v>
      </c>
      <c r="D126" s="17" t="s">
        <v>219</v>
      </c>
      <c r="E126" s="17">
        <v>3</v>
      </c>
      <c r="F126" s="14">
        <v>13.07</v>
      </c>
      <c r="G126" s="14">
        <v>12.2</v>
      </c>
      <c r="H126" s="14">
        <v>11.33</v>
      </c>
      <c r="I126" s="14"/>
      <c r="J126" s="14">
        <v>13.24</v>
      </c>
      <c r="K126" s="14">
        <v>14.97</v>
      </c>
      <c r="L126" s="14">
        <v>17.77</v>
      </c>
      <c r="M126" s="54"/>
      <c r="N126" s="14">
        <v>33.491386951000003</v>
      </c>
      <c r="O126" s="31">
        <v>231.77651514000001</v>
      </c>
      <c r="P126" s="31" t="s">
        <v>29</v>
      </c>
      <c r="Q126" s="17" t="s">
        <v>26</v>
      </c>
      <c r="R126" s="38" t="s">
        <v>646</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220</v>
      </c>
      <c r="D127" s="16" t="s">
        <v>221</v>
      </c>
      <c r="E127" s="16">
        <v>3</v>
      </c>
      <c r="F127" s="15">
        <v>43.3</v>
      </c>
      <c r="G127" s="15">
        <v>40.68</v>
      </c>
      <c r="H127" s="15">
        <v>38.07</v>
      </c>
      <c r="I127" s="14"/>
      <c r="J127" s="15">
        <v>43.99</v>
      </c>
      <c r="K127" s="15">
        <v>49.21</v>
      </c>
      <c r="L127" s="15">
        <v>57.65</v>
      </c>
      <c r="M127" s="54"/>
      <c r="N127" s="15">
        <v>35.003163606999998</v>
      </c>
      <c r="O127" s="15">
        <v>85.913692190000006</v>
      </c>
      <c r="P127" s="15" t="s">
        <v>29</v>
      </c>
      <c r="Q127" s="16" t="s">
        <v>26</v>
      </c>
      <c r="R127" s="37" t="s">
        <v>647</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220</v>
      </c>
      <c r="D128" s="17" t="s">
        <v>222</v>
      </c>
      <c r="E128" s="17">
        <v>0</v>
      </c>
      <c r="F128" s="14">
        <v>40.340000000000003</v>
      </c>
      <c r="G128" s="14">
        <v>37.450000000000003</v>
      </c>
      <c r="H128" s="14">
        <v>34.57</v>
      </c>
      <c r="I128" s="14"/>
      <c r="J128" s="14">
        <v>40.880000000000003</v>
      </c>
      <c r="K128" s="14">
        <v>46.64</v>
      </c>
      <c r="L128" s="14">
        <v>55.98</v>
      </c>
      <c r="M128" s="54"/>
      <c r="N128" s="14">
        <v>31.810504365</v>
      </c>
      <c r="O128" s="31">
        <v>778.68679914000006</v>
      </c>
      <c r="P128" s="31" t="s">
        <v>26</v>
      </c>
      <c r="Q128" s="17" t="s">
        <v>26</v>
      </c>
      <c r="R128" s="38" t="s">
        <v>648</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223</v>
      </c>
      <c r="D129" s="16" t="s">
        <v>224</v>
      </c>
      <c r="E129" s="16">
        <v>1</v>
      </c>
      <c r="F129" s="15">
        <v>2</v>
      </c>
      <c r="G129" s="15">
        <v>1.44</v>
      </c>
      <c r="H129" s="15">
        <v>0.89</v>
      </c>
      <c r="I129" s="14"/>
      <c r="J129" s="15">
        <v>2.09</v>
      </c>
      <c r="K129" s="15">
        <v>3.19</v>
      </c>
      <c r="L129" s="15">
        <v>4.99</v>
      </c>
      <c r="M129" s="54"/>
      <c r="N129" s="15">
        <v>43.949332151</v>
      </c>
      <c r="O129" s="15">
        <v>1.8106291905</v>
      </c>
      <c r="P129" s="15" t="s">
        <v>26</v>
      </c>
      <c r="Q129" s="16" t="s">
        <v>26</v>
      </c>
      <c r="R129" s="37" t="s">
        <v>649</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225</v>
      </c>
      <c r="D130" s="17" t="s">
        <v>226</v>
      </c>
      <c r="E130" s="17">
        <v>4</v>
      </c>
      <c r="F130" s="14">
        <v>67.64</v>
      </c>
      <c r="G130" s="14">
        <v>58.77</v>
      </c>
      <c r="H130" s="14">
        <v>49.9</v>
      </c>
      <c r="I130" s="14"/>
      <c r="J130" s="14">
        <v>87.95</v>
      </c>
      <c r="K130" s="14">
        <v>105.68</v>
      </c>
      <c r="L130" s="14">
        <v>134.37</v>
      </c>
      <c r="M130" s="54"/>
      <c r="N130" s="14">
        <v>54.038968275000002</v>
      </c>
      <c r="O130" s="31">
        <v>63.215598264</v>
      </c>
      <c r="P130" s="31" t="s">
        <v>26</v>
      </c>
      <c r="Q130" s="17" t="s">
        <v>29</v>
      </c>
      <c r="R130" s="38" t="s">
        <v>650</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227</v>
      </c>
      <c r="D131" s="16" t="s">
        <v>228</v>
      </c>
      <c r="E131" s="16">
        <v>3</v>
      </c>
      <c r="F131" s="15">
        <v>10.48</v>
      </c>
      <c r="G131" s="15">
        <v>9.19</v>
      </c>
      <c r="H131" s="15">
        <v>7.9</v>
      </c>
      <c r="I131" s="14"/>
      <c r="J131" s="15">
        <v>10.84</v>
      </c>
      <c r="K131" s="15">
        <v>13.41</v>
      </c>
      <c r="L131" s="15">
        <v>17.59</v>
      </c>
      <c r="M131" s="54"/>
      <c r="N131" s="15">
        <v>42.352903306999998</v>
      </c>
      <c r="O131" s="15">
        <v>29.814101190000002</v>
      </c>
      <c r="P131" s="15" t="s">
        <v>29</v>
      </c>
      <c r="Q131" s="16" t="s">
        <v>26</v>
      </c>
      <c r="R131" s="37" t="s">
        <v>651</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229</v>
      </c>
      <c r="D132" s="17" t="s">
        <v>230</v>
      </c>
      <c r="E132" s="17">
        <v>10</v>
      </c>
      <c r="F132" s="14">
        <v>181.1</v>
      </c>
      <c r="G132" s="14">
        <v>168.46</v>
      </c>
      <c r="H132" s="14">
        <v>155.83000000000001</v>
      </c>
      <c r="I132" s="14"/>
      <c r="J132" s="14">
        <v>185.45</v>
      </c>
      <c r="K132" s="14">
        <v>210.71</v>
      </c>
      <c r="L132" s="14">
        <v>251.58</v>
      </c>
      <c r="M132" s="54"/>
      <c r="N132" s="14">
        <v>62.720985638999998</v>
      </c>
      <c r="O132" s="31">
        <v>8.9347694733000012</v>
      </c>
      <c r="P132" s="31" t="s">
        <v>29</v>
      </c>
      <c r="Q132" s="17" t="s">
        <v>29</v>
      </c>
      <c r="R132" s="38" t="s">
        <v>652</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231</v>
      </c>
      <c r="D133" s="16" t="s">
        <v>232</v>
      </c>
      <c r="E133" s="16">
        <v>0</v>
      </c>
      <c r="F133" s="15">
        <v>5.16</v>
      </c>
      <c r="G133" s="15">
        <v>4.0199999999999996</v>
      </c>
      <c r="H133" s="15">
        <v>2.89</v>
      </c>
      <c r="I133" s="14"/>
      <c r="J133" s="15">
        <v>5.48</v>
      </c>
      <c r="K133" s="15">
        <v>7.74</v>
      </c>
      <c r="L133" s="15">
        <v>11.4</v>
      </c>
      <c r="M133" s="54"/>
      <c r="N133" s="15">
        <v>33.837875072000003</v>
      </c>
      <c r="O133" s="15">
        <v>3.5844888571000002</v>
      </c>
      <c r="P133" s="15" t="s">
        <v>26</v>
      </c>
      <c r="Q133" s="16" t="s">
        <v>26</v>
      </c>
      <c r="R133" s="37" t="s">
        <v>653</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233</v>
      </c>
      <c r="D134" s="17" t="s">
        <v>234</v>
      </c>
      <c r="E134" s="17">
        <v>0</v>
      </c>
      <c r="F134" s="14">
        <v>5.96</v>
      </c>
      <c r="G134" s="14">
        <v>5.17</v>
      </c>
      <c r="H134" s="14">
        <v>4.3899999999999997</v>
      </c>
      <c r="I134" s="14"/>
      <c r="J134" s="14">
        <v>6.13</v>
      </c>
      <c r="K134" s="14">
        <v>7.69</v>
      </c>
      <c r="L134" s="14">
        <v>10.220000000000001</v>
      </c>
      <c r="M134" s="54"/>
      <c r="N134" s="14">
        <v>22.548049265</v>
      </c>
      <c r="O134" s="31">
        <v>4.8954976189999995</v>
      </c>
      <c r="P134" s="31" t="s">
        <v>26</v>
      </c>
      <c r="Q134" s="17" t="s">
        <v>26</v>
      </c>
      <c r="R134" s="38" t="s">
        <v>654</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655</v>
      </c>
      <c r="D135" s="16" t="s">
        <v>656</v>
      </c>
      <c r="E135" s="16">
        <v>3</v>
      </c>
      <c r="F135" s="15">
        <v>49.39</v>
      </c>
      <c r="G135" s="15">
        <v>36.979999999999997</v>
      </c>
      <c r="H135" s="15">
        <v>24.58</v>
      </c>
      <c r="I135" s="14"/>
      <c r="J135" s="15">
        <v>52.3</v>
      </c>
      <c r="K135" s="15">
        <v>77.099999999999994</v>
      </c>
      <c r="L135" s="15">
        <v>117.23</v>
      </c>
      <c r="M135" s="54"/>
      <c r="N135" s="15">
        <v>44.964937896999999</v>
      </c>
      <c r="O135" s="15">
        <v>1.3479444343</v>
      </c>
      <c r="P135" s="15" t="s">
        <v>29</v>
      </c>
      <c r="Q135" s="16" t="s">
        <v>26</v>
      </c>
      <c r="R135" s="37" t="s">
        <v>657</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235</v>
      </c>
      <c r="D136" s="17" t="s">
        <v>236</v>
      </c>
      <c r="E136" s="17">
        <v>10</v>
      </c>
      <c r="F136" s="14">
        <v>3.6</v>
      </c>
      <c r="G136" s="14">
        <v>3.39</v>
      </c>
      <c r="H136" s="14">
        <v>3.18</v>
      </c>
      <c r="I136" s="14"/>
      <c r="J136" s="14">
        <v>3.9</v>
      </c>
      <c r="K136" s="14">
        <v>4.3099999999999996</v>
      </c>
      <c r="L136" s="14">
        <v>4.9800000000000004</v>
      </c>
      <c r="M136" s="54"/>
      <c r="N136" s="14">
        <v>53.454095254999999</v>
      </c>
      <c r="O136" s="31">
        <v>1.9656864286</v>
      </c>
      <c r="P136" s="31" t="s">
        <v>29</v>
      </c>
      <c r="Q136" s="17" t="s">
        <v>29</v>
      </c>
      <c r="R136" s="38" t="s">
        <v>658</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235</v>
      </c>
      <c r="D137" s="16" t="s">
        <v>237</v>
      </c>
      <c r="E137" s="16">
        <v>4</v>
      </c>
      <c r="F137" s="15">
        <v>3.54</v>
      </c>
      <c r="G137" s="15">
        <v>3.32</v>
      </c>
      <c r="H137" s="15">
        <v>3.11</v>
      </c>
      <c r="I137" s="14"/>
      <c r="J137" s="15">
        <v>3.92</v>
      </c>
      <c r="K137" s="15">
        <v>4.34</v>
      </c>
      <c r="L137" s="15">
        <v>5.0199999999999996</v>
      </c>
      <c r="M137" s="54"/>
      <c r="N137" s="15">
        <v>48.775022688999996</v>
      </c>
      <c r="O137" s="15">
        <v>10.933952857</v>
      </c>
      <c r="P137" s="15" t="s">
        <v>26</v>
      </c>
      <c r="Q137" s="16" t="s">
        <v>29</v>
      </c>
      <c r="R137" s="37" t="s">
        <v>659</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235</v>
      </c>
      <c r="D138" s="17" t="s">
        <v>238</v>
      </c>
      <c r="E138" s="17">
        <v>4</v>
      </c>
      <c r="F138" s="14">
        <v>17.82</v>
      </c>
      <c r="G138" s="14">
        <v>16.75</v>
      </c>
      <c r="H138" s="14">
        <v>15.68</v>
      </c>
      <c r="I138" s="14"/>
      <c r="J138" s="14">
        <v>19.559999999999999</v>
      </c>
      <c r="K138" s="14">
        <v>21.69</v>
      </c>
      <c r="L138" s="14">
        <v>25.15</v>
      </c>
      <c r="M138" s="54"/>
      <c r="N138" s="14">
        <v>47.927269182000003</v>
      </c>
      <c r="O138" s="31">
        <v>84.196184571000003</v>
      </c>
      <c r="P138" s="31" t="s">
        <v>26</v>
      </c>
      <c r="Q138" s="17" t="s">
        <v>29</v>
      </c>
      <c r="R138" s="38" t="s">
        <v>660</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661</v>
      </c>
      <c r="D139" s="16" t="s">
        <v>662</v>
      </c>
      <c r="E139" s="16">
        <v>7</v>
      </c>
      <c r="F139" s="15">
        <v>35.450000000000003</v>
      </c>
      <c r="G139" s="15">
        <v>27.32</v>
      </c>
      <c r="H139" s="15">
        <v>19.2</v>
      </c>
      <c r="I139" s="14"/>
      <c r="J139" s="15">
        <v>51.59</v>
      </c>
      <c r="K139" s="15">
        <v>67.83</v>
      </c>
      <c r="L139" s="15">
        <v>94.11</v>
      </c>
      <c r="M139" s="54"/>
      <c r="N139" s="15">
        <v>48.838089859</v>
      </c>
      <c r="O139" s="15">
        <v>1.5312656514</v>
      </c>
      <c r="P139" s="15" t="s">
        <v>29</v>
      </c>
      <c r="Q139" s="16" t="s">
        <v>29</v>
      </c>
      <c r="R139" s="37" t="s">
        <v>663</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239</v>
      </c>
      <c r="D140" s="17" t="s">
        <v>240</v>
      </c>
      <c r="E140" s="17">
        <v>2</v>
      </c>
      <c r="F140" s="14">
        <v>9.4600000000000009</v>
      </c>
      <c r="G140" s="14">
        <v>7.48</v>
      </c>
      <c r="H140" s="14">
        <v>5.51</v>
      </c>
      <c r="I140" s="14"/>
      <c r="J140" s="14">
        <v>9.8000000000000007</v>
      </c>
      <c r="K140" s="14">
        <v>13.74</v>
      </c>
      <c r="L140" s="14">
        <v>20.12</v>
      </c>
      <c r="M140" s="54"/>
      <c r="N140" s="14">
        <v>34.078750343000003</v>
      </c>
      <c r="O140" s="31">
        <v>5.6284886189999996</v>
      </c>
      <c r="P140" s="31" t="s">
        <v>26</v>
      </c>
      <c r="Q140" s="17" t="s">
        <v>26</v>
      </c>
      <c r="R140" s="38" t="s">
        <v>664</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241</v>
      </c>
      <c r="D141" s="16" t="s">
        <v>242</v>
      </c>
      <c r="E141" s="16">
        <v>0</v>
      </c>
      <c r="F141" s="15">
        <v>3.05</v>
      </c>
      <c r="G141" s="15">
        <v>1.97</v>
      </c>
      <c r="H141" s="15">
        <v>0.89</v>
      </c>
      <c r="I141" s="14"/>
      <c r="J141" s="15">
        <v>3.19</v>
      </c>
      <c r="K141" s="15">
        <v>5.34</v>
      </c>
      <c r="L141" s="15">
        <v>8.83</v>
      </c>
      <c r="M141" s="54"/>
      <c r="N141" s="15">
        <v>45.511529047000003</v>
      </c>
      <c r="O141" s="15">
        <v>7.7700789524000005</v>
      </c>
      <c r="P141" s="15" t="s">
        <v>26</v>
      </c>
      <c r="Q141" s="16" t="s">
        <v>26</v>
      </c>
      <c r="R141" s="37" t="s">
        <v>665</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243</v>
      </c>
      <c r="D142" s="17" t="s">
        <v>244</v>
      </c>
      <c r="E142" s="17">
        <v>0</v>
      </c>
      <c r="F142" s="14">
        <v>36.229999999999997</v>
      </c>
      <c r="G142" s="14">
        <v>31.08</v>
      </c>
      <c r="H142" s="14">
        <v>25.93</v>
      </c>
      <c r="I142" s="14"/>
      <c r="J142" s="14">
        <v>37.979999999999997</v>
      </c>
      <c r="K142" s="14">
        <v>48.27</v>
      </c>
      <c r="L142" s="14">
        <v>64.930000000000007</v>
      </c>
      <c r="M142" s="54"/>
      <c r="N142" s="14">
        <v>34.199029136999997</v>
      </c>
      <c r="O142" s="31">
        <v>282.21044595000001</v>
      </c>
      <c r="P142" s="31" t="s">
        <v>26</v>
      </c>
      <c r="Q142" s="17" t="s">
        <v>26</v>
      </c>
      <c r="R142" s="38" t="s">
        <v>666</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243</v>
      </c>
      <c r="D143" s="16" t="s">
        <v>245</v>
      </c>
      <c r="E143" s="16">
        <v>1</v>
      </c>
      <c r="F143" s="15">
        <v>35.06</v>
      </c>
      <c r="G143" s="15">
        <v>30.23</v>
      </c>
      <c r="H143" s="15">
        <v>25.4</v>
      </c>
      <c r="I143" s="14"/>
      <c r="J143" s="15">
        <v>37.119999999999997</v>
      </c>
      <c r="K143" s="15">
        <v>46.77</v>
      </c>
      <c r="L143" s="15">
        <v>62.38</v>
      </c>
      <c r="M143" s="54"/>
      <c r="N143" s="15">
        <v>32.928120254</v>
      </c>
      <c r="O143" s="15">
        <v>5.0015727142999999</v>
      </c>
      <c r="P143" s="15" t="s">
        <v>26</v>
      </c>
      <c r="Q143" s="16" t="s">
        <v>26</v>
      </c>
      <c r="R143" s="37" t="s">
        <v>667</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246</v>
      </c>
      <c r="D144" s="17" t="s">
        <v>247</v>
      </c>
      <c r="E144" s="17">
        <v>3</v>
      </c>
      <c r="F144" s="14">
        <v>24.27</v>
      </c>
      <c r="G144" s="14">
        <v>22.3</v>
      </c>
      <c r="H144" s="14">
        <v>20.329999999999998</v>
      </c>
      <c r="I144" s="14"/>
      <c r="J144" s="14">
        <v>25.3</v>
      </c>
      <c r="K144" s="14">
        <v>29.23</v>
      </c>
      <c r="L144" s="14">
        <v>35.590000000000003</v>
      </c>
      <c r="M144" s="54"/>
      <c r="N144" s="14">
        <v>28.928936416999999</v>
      </c>
      <c r="O144" s="31">
        <v>10.178372571000001</v>
      </c>
      <c r="P144" s="31" t="s">
        <v>29</v>
      </c>
      <c r="Q144" s="17" t="s">
        <v>26</v>
      </c>
      <c r="R144" s="38" t="s">
        <v>668</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248</v>
      </c>
      <c r="D145" s="16" t="s">
        <v>249</v>
      </c>
      <c r="E145" s="16">
        <v>0</v>
      </c>
      <c r="F145" s="15">
        <v>12.01</v>
      </c>
      <c r="G145" s="15">
        <v>10.6</v>
      </c>
      <c r="H145" s="15">
        <v>9.1999999999999993</v>
      </c>
      <c r="I145" s="14"/>
      <c r="J145" s="15">
        <v>12.53</v>
      </c>
      <c r="K145" s="15">
        <v>15.33</v>
      </c>
      <c r="L145" s="15">
        <v>19.86</v>
      </c>
      <c r="M145" s="54"/>
      <c r="N145" s="15">
        <v>23.548482082</v>
      </c>
      <c r="O145" s="15">
        <v>207.50445076</v>
      </c>
      <c r="P145" s="15" t="s">
        <v>26</v>
      </c>
      <c r="Q145" s="16" t="s">
        <v>26</v>
      </c>
      <c r="R145" s="37" t="s">
        <v>669</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250</v>
      </c>
      <c r="D146" s="17" t="s">
        <v>251</v>
      </c>
      <c r="E146" s="17">
        <v>4</v>
      </c>
      <c r="F146" s="14">
        <v>3.85</v>
      </c>
      <c r="G146" s="14">
        <v>3.6</v>
      </c>
      <c r="H146" s="14">
        <v>3.36</v>
      </c>
      <c r="I146" s="14"/>
      <c r="J146" s="14">
        <v>4.3099999999999996</v>
      </c>
      <c r="K146" s="14">
        <v>4.79</v>
      </c>
      <c r="L146" s="14">
        <v>5.58</v>
      </c>
      <c r="M146" s="54"/>
      <c r="N146" s="14">
        <v>54.445617706999997</v>
      </c>
      <c r="O146" s="31">
        <v>8.9614360475999995</v>
      </c>
      <c r="P146" s="31" t="s">
        <v>26</v>
      </c>
      <c r="Q146" s="17" t="s">
        <v>29</v>
      </c>
      <c r="R146" s="38" t="s">
        <v>670</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252</v>
      </c>
      <c r="D147" s="16" t="s">
        <v>253</v>
      </c>
      <c r="E147" s="16">
        <v>1</v>
      </c>
      <c r="F147" s="15">
        <v>17.2</v>
      </c>
      <c r="G147" s="15">
        <v>14.81</v>
      </c>
      <c r="H147" s="15">
        <v>12.42</v>
      </c>
      <c r="I147" s="14"/>
      <c r="J147" s="15">
        <v>17.579999999999998</v>
      </c>
      <c r="K147" s="15">
        <v>22.35</v>
      </c>
      <c r="L147" s="15">
        <v>30.08</v>
      </c>
      <c r="M147" s="54"/>
      <c r="N147" s="15">
        <v>41.618486277000002</v>
      </c>
      <c r="O147" s="15">
        <v>8.5361891429000014</v>
      </c>
      <c r="P147" s="15" t="s">
        <v>26</v>
      </c>
      <c r="Q147" s="16" t="s">
        <v>26</v>
      </c>
      <c r="R147" s="37" t="s">
        <v>671</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254</v>
      </c>
      <c r="D148" s="17" t="s">
        <v>255</v>
      </c>
      <c r="E148" s="17">
        <v>0</v>
      </c>
      <c r="F148" s="14">
        <v>4.32</v>
      </c>
      <c r="G148" s="14">
        <v>2.57</v>
      </c>
      <c r="H148" s="14">
        <v>0.83</v>
      </c>
      <c r="I148" s="14"/>
      <c r="J148" s="14">
        <v>4.6500000000000004</v>
      </c>
      <c r="K148" s="14">
        <v>8.1300000000000008</v>
      </c>
      <c r="L148" s="14">
        <v>13.77</v>
      </c>
      <c r="M148" s="54"/>
      <c r="N148" s="14">
        <v>29.943496196000002</v>
      </c>
      <c r="O148" s="31">
        <v>87.238139762000003</v>
      </c>
      <c r="P148" s="31" t="s">
        <v>26</v>
      </c>
      <c r="Q148" s="17" t="s">
        <v>26</v>
      </c>
      <c r="R148" s="38" t="s">
        <v>672</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256</v>
      </c>
      <c r="D149" s="16" t="s">
        <v>257</v>
      </c>
      <c r="E149" s="16">
        <v>0</v>
      </c>
      <c r="F149" s="15">
        <v>4.08</v>
      </c>
      <c r="G149" s="15">
        <v>3.28</v>
      </c>
      <c r="H149" s="15">
        <v>2.48</v>
      </c>
      <c r="I149" s="14"/>
      <c r="J149" s="15">
        <v>4.21</v>
      </c>
      <c r="K149" s="15">
        <v>5.8</v>
      </c>
      <c r="L149" s="15">
        <v>8.3800000000000008</v>
      </c>
      <c r="M149" s="54"/>
      <c r="N149" s="15">
        <v>18.268099227</v>
      </c>
      <c r="O149" s="15">
        <v>9.3905352857000004</v>
      </c>
      <c r="P149" s="15" t="s">
        <v>26</v>
      </c>
      <c r="Q149" s="16" t="s">
        <v>26</v>
      </c>
      <c r="R149" s="37" t="s">
        <v>673</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256</v>
      </c>
      <c r="D150" s="17" t="s">
        <v>258</v>
      </c>
      <c r="E150" s="17">
        <v>0</v>
      </c>
      <c r="F150" s="14">
        <v>4.4000000000000004</v>
      </c>
      <c r="G150" s="14">
        <v>3.58</v>
      </c>
      <c r="H150" s="14">
        <v>2.76</v>
      </c>
      <c r="I150" s="14"/>
      <c r="J150" s="14">
        <v>4.54</v>
      </c>
      <c r="K150" s="14">
        <v>6.17</v>
      </c>
      <c r="L150" s="14">
        <v>8.82</v>
      </c>
      <c r="M150" s="54"/>
      <c r="N150" s="14">
        <v>16.411755628000002</v>
      </c>
      <c r="O150" s="31">
        <v>67.363945857000004</v>
      </c>
      <c r="P150" s="31" t="s">
        <v>26</v>
      </c>
      <c r="Q150" s="17" t="s">
        <v>26</v>
      </c>
      <c r="R150" s="38" t="s">
        <v>674</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259</v>
      </c>
      <c r="D151" s="16" t="s">
        <v>12</v>
      </c>
      <c r="E151" s="16">
        <v>0</v>
      </c>
      <c r="F151" s="15">
        <v>15.68</v>
      </c>
      <c r="G151" s="15">
        <v>13.22</v>
      </c>
      <c r="H151" s="15">
        <v>10.76</v>
      </c>
      <c r="I151" s="14"/>
      <c r="J151" s="15">
        <v>16.09</v>
      </c>
      <c r="K151" s="15">
        <v>21</v>
      </c>
      <c r="L151" s="15">
        <v>28.96</v>
      </c>
      <c r="M151" s="54"/>
      <c r="N151" s="15">
        <v>43.876096122</v>
      </c>
      <c r="O151" s="15">
        <v>112.35128223</v>
      </c>
      <c r="P151" s="15" t="s">
        <v>26</v>
      </c>
      <c r="Q151" s="16" t="s">
        <v>26</v>
      </c>
      <c r="R151" s="37" t="s">
        <v>675</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260</v>
      </c>
      <c r="D152" s="17" t="s">
        <v>261</v>
      </c>
      <c r="E152" s="17">
        <v>7</v>
      </c>
      <c r="F152" s="14">
        <v>105.75</v>
      </c>
      <c r="G152" s="14">
        <v>69.87</v>
      </c>
      <c r="H152" s="14">
        <v>34</v>
      </c>
      <c r="I152" s="14"/>
      <c r="J152" s="14">
        <v>171.11</v>
      </c>
      <c r="K152" s="14">
        <v>242.85</v>
      </c>
      <c r="L152" s="14">
        <v>358.95</v>
      </c>
      <c r="M152" s="54"/>
      <c r="N152" s="14">
        <v>50.220443428000003</v>
      </c>
      <c r="O152" s="31">
        <v>5.4171704180999996</v>
      </c>
      <c r="P152" s="31" t="s">
        <v>29</v>
      </c>
      <c r="Q152" s="17" t="s">
        <v>29</v>
      </c>
      <c r="R152" s="38" t="s">
        <v>676</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507</v>
      </c>
      <c r="D153" s="16" t="s">
        <v>508</v>
      </c>
      <c r="E153" s="16">
        <v>4</v>
      </c>
      <c r="F153" s="15">
        <v>89.71</v>
      </c>
      <c r="G153" s="15">
        <v>83.64</v>
      </c>
      <c r="H153" s="15">
        <v>77.58</v>
      </c>
      <c r="I153" s="14"/>
      <c r="J153" s="15">
        <v>93.7</v>
      </c>
      <c r="K153" s="15">
        <v>105.82</v>
      </c>
      <c r="L153" s="15">
        <v>125.45</v>
      </c>
      <c r="M153" s="54"/>
      <c r="N153" s="15">
        <v>45.028039925000002</v>
      </c>
      <c r="O153" s="15">
        <v>2.2139149790000001</v>
      </c>
      <c r="P153" s="15" t="s">
        <v>29</v>
      </c>
      <c r="Q153" s="16" t="s">
        <v>26</v>
      </c>
      <c r="R153" s="37" t="s">
        <v>677</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262</v>
      </c>
      <c r="D154" s="17" t="s">
        <v>263</v>
      </c>
      <c r="E154" s="17">
        <v>10</v>
      </c>
      <c r="F154" s="14">
        <v>5</v>
      </c>
      <c r="G154" s="14">
        <v>4.46</v>
      </c>
      <c r="H154" s="14">
        <v>3.92</v>
      </c>
      <c r="I154" s="14"/>
      <c r="J154" s="14">
        <v>5.34</v>
      </c>
      <c r="K154" s="14">
        <v>6.41</v>
      </c>
      <c r="L154" s="14">
        <v>8.15</v>
      </c>
      <c r="M154" s="54"/>
      <c r="N154" s="14">
        <v>78.720216289999996</v>
      </c>
      <c r="O154" s="31">
        <v>9.8764837143000008</v>
      </c>
      <c r="P154" s="31" t="s">
        <v>29</v>
      </c>
      <c r="Q154" s="17" t="s">
        <v>29</v>
      </c>
      <c r="R154" s="38" t="s">
        <v>678</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264</v>
      </c>
      <c r="D155" s="16" t="s">
        <v>265</v>
      </c>
      <c r="E155" s="16">
        <v>2</v>
      </c>
      <c r="F155" s="15">
        <v>76.62</v>
      </c>
      <c r="G155" s="15">
        <v>70</v>
      </c>
      <c r="H155" s="15">
        <v>63.39</v>
      </c>
      <c r="I155" s="14"/>
      <c r="J155" s="15">
        <v>78.5</v>
      </c>
      <c r="K155" s="15">
        <v>91.72</v>
      </c>
      <c r="L155" s="15">
        <v>113.12</v>
      </c>
      <c r="M155" s="54"/>
      <c r="N155" s="15">
        <v>45.010440633999998</v>
      </c>
      <c r="O155" s="15">
        <v>37.444387003999999</v>
      </c>
      <c r="P155" s="15" t="s">
        <v>26</v>
      </c>
      <c r="Q155" s="16" t="s">
        <v>26</v>
      </c>
      <c r="R155" s="37" t="s">
        <v>679</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266</v>
      </c>
      <c r="D156" s="17" t="s">
        <v>267</v>
      </c>
      <c r="E156" s="17">
        <v>4</v>
      </c>
      <c r="F156" s="14">
        <v>56.5</v>
      </c>
      <c r="G156" s="14">
        <v>47.25</v>
      </c>
      <c r="H156" s="14">
        <v>38.01</v>
      </c>
      <c r="I156" s="14"/>
      <c r="J156" s="14">
        <v>83.49</v>
      </c>
      <c r="K156" s="14">
        <v>101.97</v>
      </c>
      <c r="L156" s="14">
        <v>131.88</v>
      </c>
      <c r="M156" s="54"/>
      <c r="N156" s="14">
        <v>50.421779717</v>
      </c>
      <c r="O156" s="31">
        <v>2.0279892381</v>
      </c>
      <c r="P156" s="31" t="s">
        <v>26</v>
      </c>
      <c r="Q156" s="17" t="s">
        <v>29</v>
      </c>
      <c r="R156" s="38" t="s">
        <v>680</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268</v>
      </c>
      <c r="D157" s="16" t="s">
        <v>269</v>
      </c>
      <c r="E157" s="16">
        <v>2</v>
      </c>
      <c r="F157" s="15">
        <v>108.06</v>
      </c>
      <c r="G157" s="15">
        <v>99.02</v>
      </c>
      <c r="H157" s="15">
        <v>89.98</v>
      </c>
      <c r="I157" s="14"/>
      <c r="J157" s="15">
        <v>110.81</v>
      </c>
      <c r="K157" s="15">
        <v>128.88</v>
      </c>
      <c r="L157" s="15">
        <v>158.12</v>
      </c>
      <c r="M157" s="54"/>
      <c r="N157" s="15">
        <v>50.221613347000002</v>
      </c>
      <c r="O157" s="15">
        <v>38.593438648000003</v>
      </c>
      <c r="P157" s="15" t="s">
        <v>26</v>
      </c>
      <c r="Q157" s="16" t="s">
        <v>26</v>
      </c>
      <c r="R157" s="37" t="s">
        <v>681</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270</v>
      </c>
      <c r="D158" s="17" t="s">
        <v>271</v>
      </c>
      <c r="E158" s="17">
        <v>6</v>
      </c>
      <c r="F158" s="14">
        <v>31.84</v>
      </c>
      <c r="G158" s="14">
        <v>30.27</v>
      </c>
      <c r="H158" s="14">
        <v>28.7</v>
      </c>
      <c r="I158" s="14"/>
      <c r="J158" s="14">
        <v>36.21</v>
      </c>
      <c r="K158" s="14">
        <v>39.340000000000003</v>
      </c>
      <c r="L158" s="14">
        <v>44.41</v>
      </c>
      <c r="M158" s="54"/>
      <c r="N158" s="14">
        <v>55.599088264000002</v>
      </c>
      <c r="O158" s="31">
        <v>7.4613551428999996</v>
      </c>
      <c r="P158" s="31" t="s">
        <v>26</v>
      </c>
      <c r="Q158" s="17" t="s">
        <v>29</v>
      </c>
      <c r="R158" s="38" t="s">
        <v>682</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272</v>
      </c>
      <c r="D159" s="16" t="s">
        <v>273</v>
      </c>
      <c r="E159" s="16">
        <v>3</v>
      </c>
      <c r="F159" s="15">
        <v>727.41</v>
      </c>
      <c r="G159" s="15">
        <v>489.93</v>
      </c>
      <c r="H159" s="15">
        <v>252.46</v>
      </c>
      <c r="I159" s="14"/>
      <c r="J159" s="15">
        <v>759.34</v>
      </c>
      <c r="K159" s="15">
        <v>1234.28</v>
      </c>
      <c r="L159" s="15">
        <v>2002.8</v>
      </c>
      <c r="M159" s="54"/>
      <c r="N159" s="15">
        <v>46.200844052999997</v>
      </c>
      <c r="O159" s="15">
        <v>129.04345659000001</v>
      </c>
      <c r="P159" s="15" t="s">
        <v>29</v>
      </c>
      <c r="Q159" s="16" t="s">
        <v>26</v>
      </c>
      <c r="R159" s="37" t="s">
        <v>683</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274</v>
      </c>
      <c r="D160" s="17" t="s">
        <v>275</v>
      </c>
      <c r="E160" s="17">
        <v>10</v>
      </c>
      <c r="F160" s="14">
        <v>106.08</v>
      </c>
      <c r="G160" s="14">
        <v>95.67</v>
      </c>
      <c r="H160" s="14">
        <v>85.26</v>
      </c>
      <c r="I160" s="14"/>
      <c r="J160" s="14">
        <v>109.08</v>
      </c>
      <c r="K160" s="14">
        <v>129.88999999999999</v>
      </c>
      <c r="L160" s="14">
        <v>163.57</v>
      </c>
      <c r="M160" s="54"/>
      <c r="N160" s="14">
        <v>83.605782552999997</v>
      </c>
      <c r="O160" s="31">
        <v>49.216905003000001</v>
      </c>
      <c r="P160" s="31" t="s">
        <v>29</v>
      </c>
      <c r="Q160" s="17" t="s">
        <v>29</v>
      </c>
      <c r="R160" s="38" t="s">
        <v>684</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276</v>
      </c>
      <c r="D161" s="16" t="s">
        <v>277</v>
      </c>
      <c r="E161" s="16">
        <v>10</v>
      </c>
      <c r="F161" s="15">
        <v>15.54</v>
      </c>
      <c r="G161" s="15">
        <v>14.42</v>
      </c>
      <c r="H161" s="15">
        <v>13.31</v>
      </c>
      <c r="I161" s="14"/>
      <c r="J161" s="15">
        <v>15.94</v>
      </c>
      <c r="K161" s="15">
        <v>18.16</v>
      </c>
      <c r="L161" s="15">
        <v>21.76</v>
      </c>
      <c r="M161" s="54"/>
      <c r="N161" s="15">
        <v>58.538468459999997</v>
      </c>
      <c r="O161" s="15">
        <v>11.423141904</v>
      </c>
      <c r="P161" s="15" t="s">
        <v>29</v>
      </c>
      <c r="Q161" s="16" t="s">
        <v>29</v>
      </c>
      <c r="R161" s="37" t="s">
        <v>685</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278</v>
      </c>
      <c r="D162" s="17" t="s">
        <v>279</v>
      </c>
      <c r="E162" s="17">
        <v>0</v>
      </c>
      <c r="F162" s="14">
        <v>3.29</v>
      </c>
      <c r="G162" s="14">
        <v>2.92</v>
      </c>
      <c r="H162" s="14">
        <v>2.56</v>
      </c>
      <c r="I162" s="14"/>
      <c r="J162" s="14">
        <v>3.44</v>
      </c>
      <c r="K162" s="14">
        <v>4.16</v>
      </c>
      <c r="L162" s="14">
        <v>5.33</v>
      </c>
      <c r="M162" s="54"/>
      <c r="N162" s="14">
        <v>28.986956652</v>
      </c>
      <c r="O162" s="31">
        <v>26.589998000000001</v>
      </c>
      <c r="P162" s="31" t="s">
        <v>26</v>
      </c>
      <c r="Q162" s="17" t="s">
        <v>26</v>
      </c>
      <c r="R162" s="38" t="s">
        <v>686</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280</v>
      </c>
      <c r="D163" s="16" t="s">
        <v>281</v>
      </c>
      <c r="E163" s="16">
        <v>0</v>
      </c>
      <c r="F163" s="15">
        <v>2.9</v>
      </c>
      <c r="G163" s="15">
        <v>2.56</v>
      </c>
      <c r="H163" s="15">
        <v>2.23</v>
      </c>
      <c r="I163" s="14"/>
      <c r="J163" s="15">
        <v>2.97</v>
      </c>
      <c r="K163" s="15">
        <v>3.63</v>
      </c>
      <c r="L163" s="15">
        <v>4.71</v>
      </c>
      <c r="M163" s="54"/>
      <c r="N163" s="15">
        <v>43.286442467999997</v>
      </c>
      <c r="O163" s="15">
        <v>2.4916242857000004</v>
      </c>
      <c r="P163" s="15" t="s">
        <v>26</v>
      </c>
      <c r="Q163" s="16" t="s">
        <v>26</v>
      </c>
      <c r="R163" s="37" t="s">
        <v>687</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282</v>
      </c>
      <c r="D164" s="17" t="s">
        <v>283</v>
      </c>
      <c r="E164" s="17">
        <v>0</v>
      </c>
      <c r="F164" s="14">
        <v>14.33</v>
      </c>
      <c r="G164" s="14">
        <v>13.02</v>
      </c>
      <c r="H164" s="14">
        <v>11.72</v>
      </c>
      <c r="I164" s="14"/>
      <c r="J164" s="14">
        <v>14.6</v>
      </c>
      <c r="K164" s="14">
        <v>17.2</v>
      </c>
      <c r="L164" s="14">
        <v>21.42</v>
      </c>
      <c r="M164" s="54"/>
      <c r="N164" s="14">
        <v>40.982963179000002</v>
      </c>
      <c r="O164" s="31">
        <v>89.441705048000003</v>
      </c>
      <c r="P164" s="31" t="s">
        <v>26</v>
      </c>
      <c r="Q164" s="17" t="s">
        <v>26</v>
      </c>
      <c r="R164" s="38" t="s">
        <v>688</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284</v>
      </c>
      <c r="D165" s="16" t="s">
        <v>285</v>
      </c>
      <c r="E165" s="16">
        <v>0</v>
      </c>
      <c r="F165" s="15">
        <v>24.41</v>
      </c>
      <c r="G165" s="15">
        <v>21.11</v>
      </c>
      <c r="H165" s="15">
        <v>17.82</v>
      </c>
      <c r="I165" s="14"/>
      <c r="J165" s="15">
        <v>24.94</v>
      </c>
      <c r="K165" s="15">
        <v>31.52</v>
      </c>
      <c r="L165" s="15">
        <v>42.18</v>
      </c>
      <c r="M165" s="54"/>
      <c r="N165" s="15">
        <v>40.292013605000001</v>
      </c>
      <c r="O165" s="15">
        <v>27.571129667000001</v>
      </c>
      <c r="P165" s="15" t="s">
        <v>26</v>
      </c>
      <c r="Q165" s="16" t="s">
        <v>26</v>
      </c>
      <c r="R165" s="37" t="s">
        <v>689</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286</v>
      </c>
      <c r="D166" s="17" t="s">
        <v>287</v>
      </c>
      <c r="E166" s="17">
        <v>0</v>
      </c>
      <c r="F166" s="14">
        <v>7.39</v>
      </c>
      <c r="G166" s="14">
        <v>5.16</v>
      </c>
      <c r="H166" s="14">
        <v>2.94</v>
      </c>
      <c r="I166" s="14"/>
      <c r="J166" s="14">
        <v>7.78</v>
      </c>
      <c r="K166" s="14">
        <v>12.22</v>
      </c>
      <c r="L166" s="14">
        <v>19.420000000000002</v>
      </c>
      <c r="M166" s="54"/>
      <c r="N166" s="14">
        <v>32.725927480000003</v>
      </c>
      <c r="O166" s="31">
        <v>34.396936142999998</v>
      </c>
      <c r="P166" s="31" t="s">
        <v>26</v>
      </c>
      <c r="Q166" s="17" t="s">
        <v>26</v>
      </c>
      <c r="R166" s="38" t="s">
        <v>690</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288</v>
      </c>
      <c r="D167" s="16" t="s">
        <v>289</v>
      </c>
      <c r="E167" s="16">
        <v>0</v>
      </c>
      <c r="F167" s="15">
        <v>4.29</v>
      </c>
      <c r="G167" s="15">
        <v>3.1</v>
      </c>
      <c r="H167" s="15">
        <v>1.91</v>
      </c>
      <c r="I167" s="14"/>
      <c r="J167" s="15">
        <v>4.45</v>
      </c>
      <c r="K167" s="15">
        <v>6.82</v>
      </c>
      <c r="L167" s="15">
        <v>10.67</v>
      </c>
      <c r="M167" s="54"/>
      <c r="N167" s="15">
        <v>32.930994538</v>
      </c>
      <c r="O167" s="15">
        <v>46.463188951999996</v>
      </c>
      <c r="P167" s="15" t="s">
        <v>26</v>
      </c>
      <c r="Q167" s="16" t="s">
        <v>26</v>
      </c>
      <c r="R167" s="37" t="s">
        <v>691</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290</v>
      </c>
      <c r="D168" s="17" t="s">
        <v>291</v>
      </c>
      <c r="E168" s="17">
        <v>3</v>
      </c>
      <c r="F168" s="14">
        <v>1.62</v>
      </c>
      <c r="G168" s="14">
        <v>1.43</v>
      </c>
      <c r="H168" s="14">
        <v>1.25</v>
      </c>
      <c r="I168" s="14"/>
      <c r="J168" s="14">
        <v>1.67</v>
      </c>
      <c r="K168" s="14">
        <v>2.0299999999999998</v>
      </c>
      <c r="L168" s="14">
        <v>2.62</v>
      </c>
      <c r="M168" s="54"/>
      <c r="N168" s="14">
        <v>33.778404250000001</v>
      </c>
      <c r="O168" s="31">
        <v>2.1086388571000003</v>
      </c>
      <c r="P168" s="31" t="s">
        <v>29</v>
      </c>
      <c r="Q168" s="17" t="s">
        <v>26</v>
      </c>
      <c r="R168" s="38" t="s">
        <v>692</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292</v>
      </c>
      <c r="D169" s="16" t="s">
        <v>293</v>
      </c>
      <c r="E169" s="16">
        <v>2</v>
      </c>
      <c r="F169" s="15">
        <v>27.61</v>
      </c>
      <c r="G169" s="15">
        <v>25.16</v>
      </c>
      <c r="H169" s="15">
        <v>22.72</v>
      </c>
      <c r="I169" s="14"/>
      <c r="J169" s="15">
        <v>28.03</v>
      </c>
      <c r="K169" s="15">
        <v>32.909999999999997</v>
      </c>
      <c r="L169" s="15">
        <v>40.83</v>
      </c>
      <c r="M169" s="54"/>
      <c r="N169" s="15">
        <v>44.391550058</v>
      </c>
      <c r="O169" s="15">
        <v>101.31537781</v>
      </c>
      <c r="P169" s="15" t="s">
        <v>26</v>
      </c>
      <c r="Q169" s="16" t="s">
        <v>26</v>
      </c>
      <c r="R169" s="37" t="s">
        <v>693</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294</v>
      </c>
      <c r="D170" s="17" t="s">
        <v>295</v>
      </c>
      <c r="E170" s="17">
        <v>0</v>
      </c>
      <c r="F170" s="14">
        <v>8.06</v>
      </c>
      <c r="G170" s="14">
        <v>6.88</v>
      </c>
      <c r="H170" s="14">
        <v>5.71</v>
      </c>
      <c r="I170" s="14"/>
      <c r="J170" s="14">
        <v>8.31</v>
      </c>
      <c r="K170" s="14">
        <v>10.65</v>
      </c>
      <c r="L170" s="14">
        <v>14.44</v>
      </c>
      <c r="M170" s="54"/>
      <c r="N170" s="14">
        <v>35.110016447</v>
      </c>
      <c r="O170" s="31">
        <v>42.799906999999997</v>
      </c>
      <c r="P170" s="31" t="s">
        <v>26</v>
      </c>
      <c r="Q170" s="17" t="s">
        <v>26</v>
      </c>
      <c r="R170" s="38" t="s">
        <v>694</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296</v>
      </c>
      <c r="D171" s="16" t="s">
        <v>297</v>
      </c>
      <c r="E171" s="16">
        <v>7</v>
      </c>
      <c r="F171" s="15">
        <v>7.5</v>
      </c>
      <c r="G171" s="15">
        <v>6.19</v>
      </c>
      <c r="H171" s="15">
        <v>4.8899999999999997</v>
      </c>
      <c r="I171" s="14"/>
      <c r="J171" s="15">
        <v>10.89</v>
      </c>
      <c r="K171" s="15">
        <v>13.49</v>
      </c>
      <c r="L171" s="15">
        <v>17.7</v>
      </c>
      <c r="M171" s="54"/>
      <c r="N171" s="15">
        <v>63.667905373000004</v>
      </c>
      <c r="O171" s="15">
        <v>5.2280569100000003</v>
      </c>
      <c r="P171" s="15" t="s">
        <v>26</v>
      </c>
      <c r="Q171" s="16" t="s">
        <v>29</v>
      </c>
      <c r="R171" s="37" t="s">
        <v>695</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298</v>
      </c>
      <c r="D172" s="17" t="s">
        <v>299</v>
      </c>
      <c r="E172" s="17">
        <v>2</v>
      </c>
      <c r="F172" s="14">
        <v>11.59</v>
      </c>
      <c r="G172" s="14">
        <v>10.43</v>
      </c>
      <c r="H172" s="14">
        <v>9.27</v>
      </c>
      <c r="I172" s="14"/>
      <c r="J172" s="14">
        <v>11.86</v>
      </c>
      <c r="K172" s="14">
        <v>14.17</v>
      </c>
      <c r="L172" s="14">
        <v>17.920000000000002</v>
      </c>
      <c r="M172" s="54"/>
      <c r="N172" s="14">
        <v>43.920729254000001</v>
      </c>
      <c r="O172" s="31">
        <v>71.179151469000004</v>
      </c>
      <c r="P172" s="31" t="s">
        <v>26</v>
      </c>
      <c r="Q172" s="17" t="s">
        <v>26</v>
      </c>
      <c r="R172" s="38" t="s">
        <v>696</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300</v>
      </c>
      <c r="D173" s="16" t="s">
        <v>301</v>
      </c>
      <c r="E173" s="16">
        <v>7</v>
      </c>
      <c r="F173" s="15">
        <v>23.04</v>
      </c>
      <c r="G173" s="15">
        <v>21.22</v>
      </c>
      <c r="H173" s="15">
        <v>19.41</v>
      </c>
      <c r="I173" s="14"/>
      <c r="J173" s="15">
        <v>24.54</v>
      </c>
      <c r="K173" s="15">
        <v>28.16</v>
      </c>
      <c r="L173" s="15">
        <v>34.03</v>
      </c>
      <c r="M173" s="54"/>
      <c r="N173" s="15">
        <v>62.325378563999998</v>
      </c>
      <c r="O173" s="15">
        <v>111.92804604</v>
      </c>
      <c r="P173" s="15" t="s">
        <v>29</v>
      </c>
      <c r="Q173" s="16" t="s">
        <v>29</v>
      </c>
      <c r="R173" s="37" t="s">
        <v>697</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302</v>
      </c>
      <c r="D174" s="17" t="s">
        <v>303</v>
      </c>
      <c r="E174" s="17">
        <v>3</v>
      </c>
      <c r="F174" s="14">
        <v>10.14</v>
      </c>
      <c r="G174" s="14">
        <v>9.58</v>
      </c>
      <c r="H174" s="14">
        <v>9.02</v>
      </c>
      <c r="I174" s="14"/>
      <c r="J174" s="14">
        <v>10.71</v>
      </c>
      <c r="K174" s="14">
        <v>11.82</v>
      </c>
      <c r="L174" s="14">
        <v>13.63</v>
      </c>
      <c r="M174" s="54"/>
      <c r="N174" s="14">
        <v>39.383058083999998</v>
      </c>
      <c r="O174" s="31">
        <v>7.7540243809999998</v>
      </c>
      <c r="P174" s="31" t="s">
        <v>29</v>
      </c>
      <c r="Q174" s="17" t="s">
        <v>26</v>
      </c>
      <c r="R174" s="38" t="s">
        <v>698</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304</v>
      </c>
      <c r="D175" s="16" t="s">
        <v>305</v>
      </c>
      <c r="E175" s="16">
        <v>0</v>
      </c>
      <c r="F175" s="15">
        <v>0.53</v>
      </c>
      <c r="G175" s="15">
        <v>0.06</v>
      </c>
      <c r="H175" s="15">
        <v>-0.4</v>
      </c>
      <c r="I175" s="14"/>
      <c r="J175" s="15">
        <v>0.62</v>
      </c>
      <c r="K175" s="15">
        <v>1.55</v>
      </c>
      <c r="L175" s="15">
        <v>3.07</v>
      </c>
      <c r="M175" s="54"/>
      <c r="N175" s="15">
        <v>33.527367759000001</v>
      </c>
      <c r="O175" s="15">
        <v>9.5625266189999998</v>
      </c>
      <c r="P175" s="15" t="s">
        <v>26</v>
      </c>
      <c r="Q175" s="16" t="s">
        <v>26</v>
      </c>
      <c r="R175" s="37" t="s">
        <v>699</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306</v>
      </c>
      <c r="D176" s="17" t="s">
        <v>307</v>
      </c>
      <c r="E176" s="17">
        <v>7</v>
      </c>
      <c r="F176" s="14">
        <v>124.6</v>
      </c>
      <c r="G176" s="14">
        <v>90.23</v>
      </c>
      <c r="H176" s="14">
        <v>55.86</v>
      </c>
      <c r="I176" s="14"/>
      <c r="J176" s="14">
        <v>208.57</v>
      </c>
      <c r="K176" s="14">
        <v>277.3</v>
      </c>
      <c r="L176" s="14">
        <v>388.53</v>
      </c>
      <c r="M176" s="54"/>
      <c r="N176" s="14">
        <v>69.434217462000007</v>
      </c>
      <c r="O176" s="31">
        <v>15.663620697000001</v>
      </c>
      <c r="P176" s="31" t="s">
        <v>26</v>
      </c>
      <c r="Q176" s="17" t="s">
        <v>29</v>
      </c>
      <c r="R176" s="38" t="s">
        <v>700</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509</v>
      </c>
      <c r="D177" s="16" t="s">
        <v>510</v>
      </c>
      <c r="E177" s="16">
        <v>4</v>
      </c>
      <c r="F177" s="15">
        <v>6.2</v>
      </c>
      <c r="G177" s="15">
        <v>5.55</v>
      </c>
      <c r="H177" s="15">
        <v>4.91</v>
      </c>
      <c r="I177" s="14"/>
      <c r="J177" s="15">
        <v>7.79</v>
      </c>
      <c r="K177" s="15">
        <v>9.07</v>
      </c>
      <c r="L177" s="15">
        <v>11.15</v>
      </c>
      <c r="M177" s="54"/>
      <c r="N177" s="15">
        <v>58.443226508999999</v>
      </c>
      <c r="O177" s="15">
        <v>1.2041625238</v>
      </c>
      <c r="P177" s="15" t="s">
        <v>26</v>
      </c>
      <c r="Q177" s="16" t="s">
        <v>29</v>
      </c>
      <c r="R177" s="37" t="s">
        <v>701</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308</v>
      </c>
      <c r="D178" s="17" t="s">
        <v>309</v>
      </c>
      <c r="E178" s="17">
        <v>0</v>
      </c>
      <c r="F178" s="14">
        <v>66.569999999999993</v>
      </c>
      <c r="G178" s="14">
        <v>60.9</v>
      </c>
      <c r="H178" s="14">
        <v>55.24</v>
      </c>
      <c r="I178" s="14"/>
      <c r="J178" s="14">
        <v>68.16</v>
      </c>
      <c r="K178" s="14">
        <v>79.48</v>
      </c>
      <c r="L178" s="14">
        <v>97.81</v>
      </c>
      <c r="M178" s="54"/>
      <c r="N178" s="14">
        <v>29.255883755999999</v>
      </c>
      <c r="O178" s="31">
        <v>42.111468905000002</v>
      </c>
      <c r="P178" s="31" t="s">
        <v>26</v>
      </c>
      <c r="Q178" s="17" t="s">
        <v>26</v>
      </c>
      <c r="R178" s="38" t="s">
        <v>702</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310</v>
      </c>
      <c r="D179" s="16" t="s">
        <v>311</v>
      </c>
      <c r="E179" s="16">
        <v>4</v>
      </c>
      <c r="F179" s="15">
        <v>2.71</v>
      </c>
      <c r="G179" s="15">
        <v>2.19</v>
      </c>
      <c r="H179" s="15">
        <v>1.67</v>
      </c>
      <c r="I179" s="14"/>
      <c r="J179" s="15">
        <v>3.08</v>
      </c>
      <c r="K179" s="15">
        <v>4.1100000000000003</v>
      </c>
      <c r="L179" s="15">
        <v>5.79</v>
      </c>
      <c r="M179" s="54"/>
      <c r="N179" s="15">
        <v>56.877983831999998</v>
      </c>
      <c r="O179" s="15">
        <v>11.473894381000001</v>
      </c>
      <c r="P179" s="15" t="s">
        <v>26</v>
      </c>
      <c r="Q179" s="16" t="s">
        <v>29</v>
      </c>
      <c r="R179" s="37" t="s">
        <v>703</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312</v>
      </c>
      <c r="D180" s="17" t="s">
        <v>313</v>
      </c>
      <c r="E180" s="17">
        <v>1</v>
      </c>
      <c r="F180" s="14">
        <v>3.34</v>
      </c>
      <c r="G180" s="14">
        <v>2.4300000000000002</v>
      </c>
      <c r="H180" s="14">
        <v>1.52</v>
      </c>
      <c r="I180" s="14"/>
      <c r="J180" s="14">
        <v>3.49</v>
      </c>
      <c r="K180" s="14">
        <v>5.3</v>
      </c>
      <c r="L180" s="14">
        <v>8.24</v>
      </c>
      <c r="M180" s="54"/>
      <c r="N180" s="14">
        <v>45.475889211999998</v>
      </c>
      <c r="O180" s="31">
        <v>17.830431618999999</v>
      </c>
      <c r="P180" s="31" t="s">
        <v>26</v>
      </c>
      <c r="Q180" s="17" t="s">
        <v>26</v>
      </c>
      <c r="R180" s="38" t="s">
        <v>704</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314</v>
      </c>
      <c r="D181" s="16" t="s">
        <v>315</v>
      </c>
      <c r="E181" s="16">
        <v>10</v>
      </c>
      <c r="F181" s="15">
        <v>286.81</v>
      </c>
      <c r="G181" s="15">
        <v>249.28</v>
      </c>
      <c r="H181" s="15">
        <v>211.75</v>
      </c>
      <c r="I181" s="14"/>
      <c r="J181" s="15">
        <v>305.45</v>
      </c>
      <c r="K181" s="15">
        <v>380.5</v>
      </c>
      <c r="L181" s="15">
        <v>501.95</v>
      </c>
      <c r="M181" s="54"/>
      <c r="N181" s="15">
        <v>76.982353750000001</v>
      </c>
      <c r="O181" s="15">
        <v>12.583331726000001</v>
      </c>
      <c r="P181" s="15" t="s">
        <v>29</v>
      </c>
      <c r="Q181" s="16" t="s">
        <v>29</v>
      </c>
      <c r="R181" s="37" t="s">
        <v>705</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706</v>
      </c>
      <c r="D182" s="17" t="s">
        <v>707</v>
      </c>
      <c r="E182" s="17">
        <v>0</v>
      </c>
      <c r="F182" s="14">
        <v>0.15</v>
      </c>
      <c r="G182" s="14">
        <v>0</v>
      </c>
      <c r="H182" s="14">
        <v>-0.16</v>
      </c>
      <c r="I182" s="14"/>
      <c r="J182" s="14">
        <v>0.17</v>
      </c>
      <c r="K182" s="14">
        <v>0.48</v>
      </c>
      <c r="L182" s="14">
        <v>0.99</v>
      </c>
      <c r="M182" s="54"/>
      <c r="N182" s="14">
        <v>17.338864950000001</v>
      </c>
      <c r="O182" s="31">
        <v>2.0007403333</v>
      </c>
      <c r="P182" s="31" t="s">
        <v>26</v>
      </c>
      <c r="Q182" s="17" t="s">
        <v>26</v>
      </c>
      <c r="R182" s="38" t="s">
        <v>708</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316</v>
      </c>
      <c r="D183" s="16" t="s">
        <v>317</v>
      </c>
      <c r="E183" s="16">
        <v>9</v>
      </c>
      <c r="F183" s="15">
        <v>45.81</v>
      </c>
      <c r="G183" s="15">
        <v>41.77</v>
      </c>
      <c r="H183" s="15">
        <v>37.74</v>
      </c>
      <c r="I183" s="14"/>
      <c r="J183" s="15">
        <v>54.37</v>
      </c>
      <c r="K183" s="15">
        <v>62.43</v>
      </c>
      <c r="L183" s="15">
        <v>75.48</v>
      </c>
      <c r="M183" s="54"/>
      <c r="N183" s="15">
        <v>52.007161136000001</v>
      </c>
      <c r="O183" s="15">
        <v>448.98129928999998</v>
      </c>
      <c r="P183" s="15" t="s">
        <v>29</v>
      </c>
      <c r="Q183" s="16" t="s">
        <v>29</v>
      </c>
      <c r="R183" s="37" t="s">
        <v>709</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316</v>
      </c>
      <c r="D184" s="17" t="s">
        <v>318</v>
      </c>
      <c r="E184" s="17">
        <v>9</v>
      </c>
      <c r="F184" s="14">
        <v>41.06</v>
      </c>
      <c r="G184" s="14">
        <v>37.46</v>
      </c>
      <c r="H184" s="14">
        <v>33.869999999999997</v>
      </c>
      <c r="I184" s="14"/>
      <c r="J184" s="14">
        <v>49.02</v>
      </c>
      <c r="K184" s="14">
        <v>56.2</v>
      </c>
      <c r="L184" s="14">
        <v>67.819999999999993</v>
      </c>
      <c r="M184" s="54"/>
      <c r="N184" s="14">
        <v>54.244680119999998</v>
      </c>
      <c r="O184" s="31">
        <v>1508.2502756000001</v>
      </c>
      <c r="P184" s="31" t="s">
        <v>29</v>
      </c>
      <c r="Q184" s="17" t="s">
        <v>29</v>
      </c>
      <c r="R184" s="38" t="s">
        <v>710</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319</v>
      </c>
      <c r="D185" s="16" t="s">
        <v>320</v>
      </c>
      <c r="E185" s="16">
        <v>6</v>
      </c>
      <c r="F185" s="15">
        <v>10.23</v>
      </c>
      <c r="G185" s="15">
        <v>8.73</v>
      </c>
      <c r="H185" s="15">
        <v>7.23</v>
      </c>
      <c r="I185" s="14"/>
      <c r="J185" s="15">
        <v>14.24</v>
      </c>
      <c r="K185" s="15">
        <v>17.23</v>
      </c>
      <c r="L185" s="15">
        <v>22.08</v>
      </c>
      <c r="M185" s="54"/>
      <c r="N185" s="15">
        <v>62.268814310000003</v>
      </c>
      <c r="O185" s="15">
        <v>17.885651333000002</v>
      </c>
      <c r="P185" s="15" t="s">
        <v>26</v>
      </c>
      <c r="Q185" s="16" t="s">
        <v>29</v>
      </c>
      <c r="R185" s="37" t="s">
        <v>711</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321</v>
      </c>
      <c r="D186" s="17" t="s">
        <v>322</v>
      </c>
      <c r="E186" s="17">
        <v>9</v>
      </c>
      <c r="F186" s="14">
        <v>58.32</v>
      </c>
      <c r="G186" s="14">
        <v>52.31</v>
      </c>
      <c r="H186" s="14">
        <v>46.3</v>
      </c>
      <c r="I186" s="14"/>
      <c r="J186" s="14">
        <v>70.8</v>
      </c>
      <c r="K186" s="14">
        <v>82.81</v>
      </c>
      <c r="L186" s="14">
        <v>102.25</v>
      </c>
      <c r="M186" s="54"/>
      <c r="N186" s="14">
        <v>62.163337792</v>
      </c>
      <c r="O186" s="31">
        <v>400.45226909999997</v>
      </c>
      <c r="P186" s="31" t="s">
        <v>29</v>
      </c>
      <c r="Q186" s="17" t="s">
        <v>29</v>
      </c>
      <c r="R186" s="38" t="s">
        <v>712</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323</v>
      </c>
      <c r="D187" s="16" t="s">
        <v>324</v>
      </c>
      <c r="E187" s="16">
        <v>7</v>
      </c>
      <c r="F187" s="15">
        <v>3.39</v>
      </c>
      <c r="G187" s="15">
        <v>3.08</v>
      </c>
      <c r="H187" s="15">
        <v>2.78</v>
      </c>
      <c r="I187" s="14"/>
      <c r="J187" s="15">
        <v>4.03</v>
      </c>
      <c r="K187" s="15">
        <v>4.63</v>
      </c>
      <c r="L187" s="15">
        <v>5.62</v>
      </c>
      <c r="M187" s="54"/>
      <c r="N187" s="15">
        <v>49.521037276999998</v>
      </c>
      <c r="O187" s="15">
        <v>9.5101967619000014</v>
      </c>
      <c r="P187" s="15" t="s">
        <v>29</v>
      </c>
      <c r="Q187" s="16" t="s">
        <v>29</v>
      </c>
      <c r="R187" s="37" t="s">
        <v>713</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325</v>
      </c>
      <c r="D188" s="17" t="s">
        <v>326</v>
      </c>
      <c r="E188" s="17">
        <v>0</v>
      </c>
      <c r="F188" s="14">
        <v>11.69</v>
      </c>
      <c r="G188" s="14">
        <v>10.039999999999999</v>
      </c>
      <c r="H188" s="14">
        <v>8.4</v>
      </c>
      <c r="I188" s="14"/>
      <c r="J188" s="14">
        <v>12.05</v>
      </c>
      <c r="K188" s="14">
        <v>15.33</v>
      </c>
      <c r="L188" s="14">
        <v>20.65</v>
      </c>
      <c r="M188" s="54"/>
      <c r="N188" s="14">
        <v>36.303750321999999</v>
      </c>
      <c r="O188" s="31">
        <v>12.109022523</v>
      </c>
      <c r="P188" s="31" t="s">
        <v>26</v>
      </c>
      <c r="Q188" s="17" t="s">
        <v>26</v>
      </c>
      <c r="R188" s="38" t="s">
        <v>714</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327</v>
      </c>
      <c r="D189" s="16" t="s">
        <v>328</v>
      </c>
      <c r="E189" s="16">
        <v>0</v>
      </c>
      <c r="F189" s="15">
        <v>6.66</v>
      </c>
      <c r="G189" s="15">
        <v>4.29</v>
      </c>
      <c r="H189" s="15">
        <v>1.93</v>
      </c>
      <c r="I189" s="14"/>
      <c r="J189" s="15">
        <v>7.05</v>
      </c>
      <c r="K189" s="15">
        <v>11.77</v>
      </c>
      <c r="L189" s="15">
        <v>19.41</v>
      </c>
      <c r="M189" s="54"/>
      <c r="N189" s="15">
        <v>32.508659911000002</v>
      </c>
      <c r="O189" s="15">
        <v>15.986294046999999</v>
      </c>
      <c r="P189" s="15" t="s">
        <v>26</v>
      </c>
      <c r="Q189" s="16" t="s">
        <v>26</v>
      </c>
      <c r="R189" s="37" t="s">
        <v>715</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329</v>
      </c>
      <c r="D190" s="17" t="s">
        <v>330</v>
      </c>
      <c r="E190" s="17">
        <v>3</v>
      </c>
      <c r="F190" s="14">
        <v>49.53</v>
      </c>
      <c r="G190" s="14">
        <v>46.88</v>
      </c>
      <c r="H190" s="14">
        <v>44.24</v>
      </c>
      <c r="I190" s="14"/>
      <c r="J190" s="14">
        <v>50.93</v>
      </c>
      <c r="K190" s="14">
        <v>56.21</v>
      </c>
      <c r="L190" s="14">
        <v>64.77</v>
      </c>
      <c r="M190" s="54"/>
      <c r="N190" s="14">
        <v>24.025671383999999</v>
      </c>
      <c r="O190" s="31">
        <v>72.75215271399999</v>
      </c>
      <c r="P190" s="31" t="s">
        <v>29</v>
      </c>
      <c r="Q190" s="17" t="s">
        <v>26</v>
      </c>
      <c r="R190" s="38" t="s">
        <v>716</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331</v>
      </c>
      <c r="D191" s="16" t="s">
        <v>332</v>
      </c>
      <c r="E191" s="16">
        <v>0</v>
      </c>
      <c r="F191" s="15">
        <v>3.4</v>
      </c>
      <c r="G191" s="15">
        <v>2.93</v>
      </c>
      <c r="H191" s="15">
        <v>2.4700000000000002</v>
      </c>
      <c r="I191" s="14"/>
      <c r="J191" s="15">
        <v>3.55</v>
      </c>
      <c r="K191" s="15">
        <v>4.47</v>
      </c>
      <c r="L191" s="15">
        <v>5.97</v>
      </c>
      <c r="M191" s="54"/>
      <c r="N191" s="15">
        <v>37.826815043000003</v>
      </c>
      <c r="O191" s="15">
        <v>1.8639361905</v>
      </c>
      <c r="P191" s="15" t="s">
        <v>26</v>
      </c>
      <c r="Q191" s="16" t="s">
        <v>26</v>
      </c>
      <c r="R191" s="37" t="s">
        <v>717</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352</v>
      </c>
      <c r="D192" s="17" t="s">
        <v>333</v>
      </c>
      <c r="E192" s="17">
        <v>6</v>
      </c>
      <c r="F192" s="14">
        <v>18.25</v>
      </c>
      <c r="G192" s="14">
        <v>16.75</v>
      </c>
      <c r="H192" s="14">
        <v>15.26</v>
      </c>
      <c r="I192" s="14"/>
      <c r="J192" s="14">
        <v>19.079999999999998</v>
      </c>
      <c r="K192" s="14">
        <v>22.06</v>
      </c>
      <c r="L192" s="14">
        <v>26.89</v>
      </c>
      <c r="M192" s="54"/>
      <c r="N192" s="14">
        <v>44.198726858999997</v>
      </c>
      <c r="O192" s="31">
        <v>5.9165583333000002</v>
      </c>
      <c r="P192" s="31" t="s">
        <v>29</v>
      </c>
      <c r="Q192" s="17" t="s">
        <v>26</v>
      </c>
      <c r="R192" s="38" t="s">
        <v>718</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334</v>
      </c>
      <c r="D193" s="16" t="s">
        <v>335</v>
      </c>
      <c r="E193" s="16">
        <v>4</v>
      </c>
      <c r="F193" s="15">
        <v>69.290000000000006</v>
      </c>
      <c r="G193" s="15">
        <v>51.62</v>
      </c>
      <c r="H193" s="15">
        <v>33.96</v>
      </c>
      <c r="I193" s="14"/>
      <c r="J193" s="15">
        <v>109.71</v>
      </c>
      <c r="K193" s="15">
        <v>145.03</v>
      </c>
      <c r="L193" s="15">
        <v>202.18</v>
      </c>
      <c r="M193" s="54"/>
      <c r="N193" s="15">
        <v>51.643143129000002</v>
      </c>
      <c r="O193" s="15">
        <v>1.7366920181000001</v>
      </c>
      <c r="P193" s="15" t="s">
        <v>26</v>
      </c>
      <c r="Q193" s="16" t="s">
        <v>29</v>
      </c>
      <c r="R193" s="37" t="s">
        <v>719</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336</v>
      </c>
      <c r="D194" s="17" t="s">
        <v>337</v>
      </c>
      <c r="E194" s="17">
        <v>4</v>
      </c>
      <c r="F194" s="14">
        <v>1.55</v>
      </c>
      <c r="G194" s="14">
        <v>1.22</v>
      </c>
      <c r="H194" s="14">
        <v>0.9</v>
      </c>
      <c r="I194" s="14"/>
      <c r="J194" s="14">
        <v>2.4</v>
      </c>
      <c r="K194" s="14">
        <v>3.04</v>
      </c>
      <c r="L194" s="14">
        <v>4.07</v>
      </c>
      <c r="M194" s="54"/>
      <c r="N194" s="14">
        <v>51.839201746999997</v>
      </c>
      <c r="O194" s="31">
        <v>4.3369678094999999</v>
      </c>
      <c r="P194" s="31" t="s">
        <v>26</v>
      </c>
      <c r="Q194" s="17" t="s">
        <v>29</v>
      </c>
      <c r="R194" s="38" t="s">
        <v>720</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338</v>
      </c>
      <c r="D195" s="16" t="s">
        <v>339</v>
      </c>
      <c r="E195" s="16">
        <v>0</v>
      </c>
      <c r="F195" s="15">
        <v>1.03</v>
      </c>
      <c r="G195" s="15">
        <v>0.64</v>
      </c>
      <c r="H195" s="15">
        <v>0.26</v>
      </c>
      <c r="I195" s="14"/>
      <c r="J195" s="15">
        <v>1.0900000000000001</v>
      </c>
      <c r="K195" s="15">
        <v>1.85</v>
      </c>
      <c r="L195" s="15">
        <v>3.08</v>
      </c>
      <c r="M195" s="54"/>
      <c r="N195" s="15">
        <v>28.790019243</v>
      </c>
      <c r="O195" s="15">
        <v>2.3109816667</v>
      </c>
      <c r="P195" s="15" t="s">
        <v>26</v>
      </c>
      <c r="Q195" s="16" t="s">
        <v>26</v>
      </c>
      <c r="R195" s="37" t="s">
        <v>721</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340</v>
      </c>
      <c r="D196" s="17" t="s">
        <v>341</v>
      </c>
      <c r="E196" s="17">
        <v>4</v>
      </c>
      <c r="F196" s="14">
        <v>19.34</v>
      </c>
      <c r="G196" s="14">
        <v>16.78</v>
      </c>
      <c r="H196" s="14">
        <v>14.22</v>
      </c>
      <c r="I196" s="14"/>
      <c r="J196" s="14">
        <v>24.38</v>
      </c>
      <c r="K196" s="14">
        <v>29.49</v>
      </c>
      <c r="L196" s="14">
        <v>37.78</v>
      </c>
      <c r="M196" s="54"/>
      <c r="N196" s="14">
        <v>55.966024628</v>
      </c>
      <c r="O196" s="31">
        <v>181.08611214000001</v>
      </c>
      <c r="P196" s="31" t="s">
        <v>26</v>
      </c>
      <c r="Q196" s="17" t="s">
        <v>29</v>
      </c>
      <c r="R196" s="38" t="s">
        <v>722</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342</v>
      </c>
      <c r="D197" s="16" t="s">
        <v>343</v>
      </c>
      <c r="E197" s="16">
        <v>0</v>
      </c>
      <c r="F197" s="15">
        <v>0.25</v>
      </c>
      <c r="G197" s="15">
        <v>0.13</v>
      </c>
      <c r="H197" s="15">
        <v>0.02</v>
      </c>
      <c r="I197" s="14"/>
      <c r="J197" s="15">
        <v>0.27</v>
      </c>
      <c r="K197" s="15">
        <v>0.49</v>
      </c>
      <c r="L197" s="15">
        <v>0.85</v>
      </c>
      <c r="M197" s="54"/>
      <c r="N197" s="15">
        <v>27.811767691</v>
      </c>
      <c r="O197" s="15">
        <v>3.9167951904999998</v>
      </c>
      <c r="P197" s="15" t="s">
        <v>26</v>
      </c>
      <c r="Q197" s="16" t="s">
        <v>26</v>
      </c>
      <c r="R197" s="37" t="s">
        <v>723</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724</v>
      </c>
      <c r="D198" s="17" t="s">
        <v>344</v>
      </c>
      <c r="E198" s="17">
        <v>4</v>
      </c>
      <c r="F198" s="14">
        <v>4.8600000000000003</v>
      </c>
      <c r="G198" s="14">
        <v>4.3600000000000003</v>
      </c>
      <c r="H198" s="14">
        <v>3.87</v>
      </c>
      <c r="I198" s="14"/>
      <c r="J198" s="14">
        <v>5.77</v>
      </c>
      <c r="K198" s="14">
        <v>6.75</v>
      </c>
      <c r="L198" s="14">
        <v>8.34</v>
      </c>
      <c r="M198" s="54"/>
      <c r="N198" s="14">
        <v>48.943425466000001</v>
      </c>
      <c r="O198" s="31">
        <v>8.3882893332999995</v>
      </c>
      <c r="P198" s="31" t="s">
        <v>26</v>
      </c>
      <c r="Q198" s="17" t="s">
        <v>29</v>
      </c>
      <c r="R198" s="38" t="s">
        <v>725</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345</v>
      </c>
      <c r="D199" s="16" t="s">
        <v>346</v>
      </c>
      <c r="E199" s="16">
        <v>1</v>
      </c>
      <c r="F199" s="15">
        <v>0.45</v>
      </c>
      <c r="G199" s="15">
        <v>0.27</v>
      </c>
      <c r="H199" s="15">
        <v>0.09</v>
      </c>
      <c r="I199" s="14"/>
      <c r="J199" s="15">
        <v>0.52</v>
      </c>
      <c r="K199" s="15">
        <v>0.87</v>
      </c>
      <c r="L199" s="15">
        <v>1.45</v>
      </c>
      <c r="M199" s="54"/>
      <c r="N199" s="15">
        <v>33.646598775000001</v>
      </c>
      <c r="O199" s="15">
        <v>3.1234865714</v>
      </c>
      <c r="P199" s="15" t="s">
        <v>26</v>
      </c>
      <c r="Q199" s="16" t="s">
        <v>26</v>
      </c>
      <c r="R199" s="37" t="s">
        <v>726</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347</v>
      </c>
      <c r="D200" s="17" t="s">
        <v>348</v>
      </c>
      <c r="E200" s="17">
        <v>2</v>
      </c>
      <c r="F200" s="14">
        <v>33.57</v>
      </c>
      <c r="G200" s="14">
        <v>30.17</v>
      </c>
      <c r="H200" s="14">
        <v>26.77</v>
      </c>
      <c r="I200" s="14"/>
      <c r="J200" s="14">
        <v>34.24</v>
      </c>
      <c r="K200" s="14">
        <v>41.03</v>
      </c>
      <c r="L200" s="14">
        <v>52.02</v>
      </c>
      <c r="M200" s="54"/>
      <c r="N200" s="14">
        <v>44.209265592000001</v>
      </c>
      <c r="O200" s="31">
        <v>171.5424251</v>
      </c>
      <c r="P200" s="31" t="s">
        <v>26</v>
      </c>
      <c r="Q200" s="17" t="s">
        <v>26</v>
      </c>
      <c r="R200" s="38" t="s">
        <v>727</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511</v>
      </c>
      <c r="D201" s="16" t="s">
        <v>349</v>
      </c>
      <c r="E201" s="16">
        <v>0</v>
      </c>
      <c r="F201" s="15">
        <v>7.3</v>
      </c>
      <c r="G201" s="15">
        <v>6.2</v>
      </c>
      <c r="H201" s="15">
        <v>5.1100000000000003</v>
      </c>
      <c r="I201" s="14"/>
      <c r="J201" s="15">
        <v>7.8</v>
      </c>
      <c r="K201" s="15">
        <v>9.98</v>
      </c>
      <c r="L201" s="15">
        <v>13.53</v>
      </c>
      <c r="M201" s="54"/>
      <c r="N201" s="15">
        <v>31.375315584999999</v>
      </c>
      <c r="O201" s="15">
        <v>10.390392809000002</v>
      </c>
      <c r="P201" s="15" t="s">
        <v>26</v>
      </c>
      <c r="Q201" s="16" t="s">
        <v>26</v>
      </c>
      <c r="R201" s="37" t="s">
        <v>728</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350</v>
      </c>
      <c r="D202" s="17" t="s">
        <v>351</v>
      </c>
      <c r="E202" s="17">
        <v>0</v>
      </c>
      <c r="F202" s="14">
        <v>13.18</v>
      </c>
      <c r="G202" s="14">
        <v>11.61</v>
      </c>
      <c r="H202" s="14">
        <v>10.050000000000001</v>
      </c>
      <c r="I202" s="14"/>
      <c r="J202" s="14">
        <v>13.66</v>
      </c>
      <c r="K202" s="14">
        <v>16.78</v>
      </c>
      <c r="L202" s="14">
        <v>21.84</v>
      </c>
      <c r="M202" s="54"/>
      <c r="N202" s="14">
        <v>33.932044077999997</v>
      </c>
      <c r="O202" s="31">
        <v>135.87792729</v>
      </c>
      <c r="P202" s="31" t="s">
        <v>26</v>
      </c>
      <c r="Q202" s="17" t="s">
        <v>26</v>
      </c>
      <c r="R202" s="38" t="s">
        <v>729</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495</v>
      </c>
      <c r="D203" s="16" t="s">
        <v>353</v>
      </c>
      <c r="E203" s="16">
        <v>0</v>
      </c>
      <c r="F203" s="15">
        <v>26.37</v>
      </c>
      <c r="G203" s="15">
        <v>23.6</v>
      </c>
      <c r="H203" s="15">
        <v>20.84</v>
      </c>
      <c r="I203" s="14"/>
      <c r="J203" s="15">
        <v>26.88</v>
      </c>
      <c r="K203" s="15">
        <v>32.4</v>
      </c>
      <c r="L203" s="15">
        <v>41.35</v>
      </c>
      <c r="M203" s="54"/>
      <c r="N203" s="15">
        <v>31.71383608</v>
      </c>
      <c r="O203" s="15">
        <v>354.36060823999998</v>
      </c>
      <c r="P203" s="15" t="s">
        <v>26</v>
      </c>
      <c r="Q203" s="16" t="s">
        <v>26</v>
      </c>
      <c r="R203" s="37" t="s">
        <v>730</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354</v>
      </c>
      <c r="D204" s="17" t="s">
        <v>355</v>
      </c>
      <c r="E204" s="17">
        <v>0</v>
      </c>
      <c r="F204" s="14">
        <v>6.58</v>
      </c>
      <c r="G204" s="14">
        <v>5.81</v>
      </c>
      <c r="H204" s="14">
        <v>5.05</v>
      </c>
      <c r="I204" s="14"/>
      <c r="J204" s="14">
        <v>6.75</v>
      </c>
      <c r="K204" s="14">
        <v>8.27</v>
      </c>
      <c r="L204" s="14">
        <v>10.73</v>
      </c>
      <c r="M204" s="54"/>
      <c r="N204" s="14">
        <v>22.715760804999999</v>
      </c>
      <c r="O204" s="31">
        <v>7.1205088095000004</v>
      </c>
      <c r="P204" s="31" t="s">
        <v>26</v>
      </c>
      <c r="Q204" s="17" t="s">
        <v>26</v>
      </c>
      <c r="R204" s="38" t="s">
        <v>731</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354</v>
      </c>
      <c r="D205" s="16" t="s">
        <v>356</v>
      </c>
      <c r="E205" s="16">
        <v>0</v>
      </c>
      <c r="F205" s="15">
        <v>33.36</v>
      </c>
      <c r="G205" s="15">
        <v>29.14</v>
      </c>
      <c r="H205" s="15">
        <v>24.93</v>
      </c>
      <c r="I205" s="14"/>
      <c r="J205" s="15">
        <v>34.18</v>
      </c>
      <c r="K205" s="15">
        <v>42.6</v>
      </c>
      <c r="L205" s="15">
        <v>56.23</v>
      </c>
      <c r="M205" s="54"/>
      <c r="N205" s="15">
        <v>22.303202873</v>
      </c>
      <c r="O205" s="15">
        <v>30.197676619000003</v>
      </c>
      <c r="P205" s="15" t="s">
        <v>26</v>
      </c>
      <c r="Q205" s="16" t="s">
        <v>26</v>
      </c>
      <c r="R205" s="37" t="s">
        <v>732</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357</v>
      </c>
      <c r="D206" s="17" t="s">
        <v>358</v>
      </c>
      <c r="E206" s="17">
        <v>9</v>
      </c>
      <c r="F206" s="14">
        <v>14.57</v>
      </c>
      <c r="G206" s="14">
        <v>13.35</v>
      </c>
      <c r="H206" s="14">
        <v>12.14</v>
      </c>
      <c r="I206" s="14"/>
      <c r="J206" s="14">
        <v>15.93</v>
      </c>
      <c r="K206" s="14">
        <v>18.350000000000001</v>
      </c>
      <c r="L206" s="14">
        <v>22.28</v>
      </c>
      <c r="M206" s="54"/>
      <c r="N206" s="14">
        <v>67.381432860000004</v>
      </c>
      <c r="O206" s="31">
        <v>8.0200938570999991</v>
      </c>
      <c r="P206" s="31" t="s">
        <v>29</v>
      </c>
      <c r="Q206" s="17" t="s">
        <v>29</v>
      </c>
      <c r="R206" s="38" t="s">
        <v>733</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357</v>
      </c>
      <c r="D207" s="16" t="s">
        <v>359</v>
      </c>
      <c r="E207" s="16">
        <v>4</v>
      </c>
      <c r="F207" s="15">
        <v>14.26</v>
      </c>
      <c r="G207" s="15">
        <v>13.28</v>
      </c>
      <c r="H207" s="15">
        <v>12.31</v>
      </c>
      <c r="I207" s="14"/>
      <c r="J207" s="15">
        <v>15.99</v>
      </c>
      <c r="K207" s="15">
        <v>17.93</v>
      </c>
      <c r="L207" s="15">
        <v>21.08</v>
      </c>
      <c r="M207" s="54"/>
      <c r="N207" s="15">
        <v>58.51305851</v>
      </c>
      <c r="O207" s="15">
        <v>8.2466069048000001</v>
      </c>
      <c r="P207" s="15" t="s">
        <v>26</v>
      </c>
      <c r="Q207" s="16" t="s">
        <v>29</v>
      </c>
      <c r="R207" s="37" t="s">
        <v>734</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357</v>
      </c>
      <c r="D208" s="17" t="s">
        <v>360</v>
      </c>
      <c r="E208" s="17">
        <v>4</v>
      </c>
      <c r="F208" s="14">
        <v>29.07</v>
      </c>
      <c r="G208" s="14">
        <v>27.08</v>
      </c>
      <c r="H208" s="14">
        <v>25.1</v>
      </c>
      <c r="I208" s="14"/>
      <c r="J208" s="14">
        <v>31.38</v>
      </c>
      <c r="K208" s="14">
        <v>35.340000000000003</v>
      </c>
      <c r="L208" s="14">
        <v>41.75</v>
      </c>
      <c r="M208" s="54"/>
      <c r="N208" s="14">
        <v>66.088053121000002</v>
      </c>
      <c r="O208" s="31">
        <v>186.53453129000002</v>
      </c>
      <c r="P208" s="31" t="s">
        <v>26</v>
      </c>
      <c r="Q208" s="17" t="s">
        <v>29</v>
      </c>
      <c r="R208" s="38" t="s">
        <v>735</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361</v>
      </c>
      <c r="D209" s="16" t="s">
        <v>362</v>
      </c>
      <c r="E209" s="16">
        <v>3</v>
      </c>
      <c r="F209" s="15">
        <v>14.7</v>
      </c>
      <c r="G209" s="15">
        <v>13.01</v>
      </c>
      <c r="H209" s="15">
        <v>11.32</v>
      </c>
      <c r="I209" s="14"/>
      <c r="J209" s="15">
        <v>15.32</v>
      </c>
      <c r="K209" s="15">
        <v>18.690000000000001</v>
      </c>
      <c r="L209" s="15">
        <v>24.16</v>
      </c>
      <c r="M209" s="54"/>
      <c r="N209" s="15">
        <v>52.89379864</v>
      </c>
      <c r="O209" s="15">
        <v>23.574605476000002</v>
      </c>
      <c r="P209" s="15" t="s">
        <v>26</v>
      </c>
      <c r="Q209" s="16" t="s">
        <v>26</v>
      </c>
      <c r="R209" s="37" t="s">
        <v>736</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363</v>
      </c>
      <c r="D210" s="17" t="s">
        <v>364</v>
      </c>
      <c r="E210" s="17">
        <v>0</v>
      </c>
      <c r="F210" s="14">
        <v>4.28</v>
      </c>
      <c r="G210" s="14">
        <v>3.9</v>
      </c>
      <c r="H210" s="14">
        <v>3.53</v>
      </c>
      <c r="I210" s="14"/>
      <c r="J210" s="14">
        <v>4.3600000000000003</v>
      </c>
      <c r="K210" s="14">
        <v>5.0999999999999996</v>
      </c>
      <c r="L210" s="14">
        <v>6.3</v>
      </c>
      <c r="M210" s="54"/>
      <c r="N210" s="14">
        <v>30.287239738</v>
      </c>
      <c r="O210" s="31">
        <v>2.2859585237999998</v>
      </c>
      <c r="P210" s="31" t="s">
        <v>26</v>
      </c>
      <c r="Q210" s="17" t="s">
        <v>26</v>
      </c>
      <c r="R210" s="38" t="s">
        <v>737</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365</v>
      </c>
      <c r="D211" s="16" t="s">
        <v>366</v>
      </c>
      <c r="E211" s="16">
        <v>3</v>
      </c>
      <c r="F211" s="15">
        <v>4075.43</v>
      </c>
      <c r="G211" s="15">
        <v>2980.28</v>
      </c>
      <c r="H211" s="15">
        <v>1885.13</v>
      </c>
      <c r="I211" s="14"/>
      <c r="J211" s="15">
        <v>4177</v>
      </c>
      <c r="K211" s="15">
        <v>6367.29</v>
      </c>
      <c r="L211" s="15">
        <v>9911.4599999999991</v>
      </c>
      <c r="M211" s="54"/>
      <c r="N211" s="15">
        <v>44.778375335</v>
      </c>
      <c r="O211" s="15">
        <v>3.8070596524</v>
      </c>
      <c r="P211" s="15" t="s">
        <v>29</v>
      </c>
      <c r="Q211" s="16" t="s">
        <v>26</v>
      </c>
      <c r="R211" s="37" t="s">
        <v>738</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367</v>
      </c>
      <c r="D212" s="17" t="s">
        <v>368</v>
      </c>
      <c r="E212" s="17">
        <v>4</v>
      </c>
      <c r="F212" s="14">
        <v>11.8</v>
      </c>
      <c r="G212" s="14">
        <v>10.68</v>
      </c>
      <c r="H212" s="14">
        <v>9.56</v>
      </c>
      <c r="I212" s="14"/>
      <c r="J212" s="14">
        <v>12.13</v>
      </c>
      <c r="K212" s="14">
        <v>14.36</v>
      </c>
      <c r="L212" s="14">
        <v>17.98</v>
      </c>
      <c r="M212" s="54"/>
      <c r="N212" s="14">
        <v>45.403149417000002</v>
      </c>
      <c r="O212" s="31">
        <v>7.4087620952000002</v>
      </c>
      <c r="P212" s="31" t="s">
        <v>29</v>
      </c>
      <c r="Q212" s="17" t="s">
        <v>26</v>
      </c>
      <c r="R212" s="38" t="s">
        <v>739</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512</v>
      </c>
      <c r="D213" s="16" t="s">
        <v>513</v>
      </c>
      <c r="E213" s="16">
        <v>7</v>
      </c>
      <c r="F213" s="15">
        <v>12.62</v>
      </c>
      <c r="G213" s="15">
        <v>10.81</v>
      </c>
      <c r="H213" s="15">
        <v>9</v>
      </c>
      <c r="I213" s="14"/>
      <c r="J213" s="15">
        <v>14.03</v>
      </c>
      <c r="K213" s="15">
        <v>17.64</v>
      </c>
      <c r="L213" s="15">
        <v>23.49</v>
      </c>
      <c r="M213" s="54"/>
      <c r="N213" s="15">
        <v>72.261356315</v>
      </c>
      <c r="O213" s="15">
        <v>1.1578512619000001</v>
      </c>
      <c r="P213" s="15" t="s">
        <v>26</v>
      </c>
      <c r="Q213" s="16" t="s">
        <v>29</v>
      </c>
      <c r="R213" s="37" t="s">
        <v>740</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369</v>
      </c>
      <c r="D214" s="17" t="s">
        <v>370</v>
      </c>
      <c r="E214" s="17">
        <v>0</v>
      </c>
      <c r="F214" s="14">
        <v>4.3600000000000003</v>
      </c>
      <c r="G214" s="14">
        <v>3.45</v>
      </c>
      <c r="H214" s="14">
        <v>2.54</v>
      </c>
      <c r="I214" s="14"/>
      <c r="J214" s="14">
        <v>4.59</v>
      </c>
      <c r="K214" s="14">
        <v>6.4</v>
      </c>
      <c r="L214" s="14">
        <v>9.34</v>
      </c>
      <c r="M214" s="54"/>
      <c r="N214" s="14">
        <v>33.336599057000001</v>
      </c>
      <c r="O214" s="31">
        <v>66.233528429000003</v>
      </c>
      <c r="P214" s="31" t="s">
        <v>26</v>
      </c>
      <c r="Q214" s="17" t="s">
        <v>26</v>
      </c>
      <c r="R214" s="38" t="s">
        <v>741</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371</v>
      </c>
      <c r="D215" s="16" t="s">
        <v>372</v>
      </c>
      <c r="E215" s="16">
        <v>0</v>
      </c>
      <c r="F215" s="15">
        <v>6.72</v>
      </c>
      <c r="G215" s="15">
        <v>4.87</v>
      </c>
      <c r="H215" s="15">
        <v>3.02</v>
      </c>
      <c r="I215" s="14"/>
      <c r="J215" s="15">
        <v>7.08</v>
      </c>
      <c r="K215" s="15">
        <v>10.77</v>
      </c>
      <c r="L215" s="15">
        <v>16.75</v>
      </c>
      <c r="M215" s="54"/>
      <c r="N215" s="15">
        <v>27.929510867000001</v>
      </c>
      <c r="O215" s="15">
        <v>17.503589762000001</v>
      </c>
      <c r="P215" s="15" t="s">
        <v>26</v>
      </c>
      <c r="Q215" s="16" t="s">
        <v>26</v>
      </c>
      <c r="R215" s="37" t="s">
        <v>742</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373</v>
      </c>
      <c r="D216" s="17" t="s">
        <v>374</v>
      </c>
      <c r="E216" s="17">
        <v>2</v>
      </c>
      <c r="F216" s="14">
        <v>13.16</v>
      </c>
      <c r="G216" s="14">
        <v>11.02</v>
      </c>
      <c r="H216" s="14">
        <v>8.89</v>
      </c>
      <c r="I216" s="14"/>
      <c r="J216" s="14">
        <v>13.42</v>
      </c>
      <c r="K216" s="14">
        <v>17.68</v>
      </c>
      <c r="L216" s="14">
        <v>24.58</v>
      </c>
      <c r="M216" s="54"/>
      <c r="N216" s="14">
        <v>48.215343855999997</v>
      </c>
      <c r="O216" s="31">
        <v>29.067194619000002</v>
      </c>
      <c r="P216" s="31" t="s">
        <v>26</v>
      </c>
      <c r="Q216" s="17" t="s">
        <v>26</v>
      </c>
      <c r="R216" s="38" t="s">
        <v>743</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375</v>
      </c>
      <c r="D217" s="16" t="s">
        <v>376</v>
      </c>
      <c r="E217" s="16">
        <v>0</v>
      </c>
      <c r="F217" s="15">
        <v>17.86</v>
      </c>
      <c r="G217" s="15">
        <v>16.34</v>
      </c>
      <c r="H217" s="15">
        <v>14.83</v>
      </c>
      <c r="I217" s="14"/>
      <c r="J217" s="15">
        <v>18.260000000000002</v>
      </c>
      <c r="K217" s="15">
        <v>21.28</v>
      </c>
      <c r="L217" s="15">
        <v>26.17</v>
      </c>
      <c r="M217" s="54"/>
      <c r="N217" s="15">
        <v>26.384913739000002</v>
      </c>
      <c r="O217" s="15">
        <v>126.09783900000001</v>
      </c>
      <c r="P217" s="15" t="s">
        <v>26</v>
      </c>
      <c r="Q217" s="16" t="s">
        <v>26</v>
      </c>
      <c r="R217" s="37" t="s">
        <v>744</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514</v>
      </c>
      <c r="D218" s="17" t="s">
        <v>515</v>
      </c>
      <c r="E218" s="17">
        <v>7</v>
      </c>
      <c r="F218" s="14">
        <v>41.78</v>
      </c>
      <c r="G218" s="14">
        <v>32.97</v>
      </c>
      <c r="H218" s="14">
        <v>24.16</v>
      </c>
      <c r="I218" s="14"/>
      <c r="J218" s="14">
        <v>43.38</v>
      </c>
      <c r="K218" s="14">
        <v>60.99</v>
      </c>
      <c r="L218" s="14">
        <v>89.49</v>
      </c>
      <c r="M218" s="54"/>
      <c r="N218" s="14">
        <v>79.690167325999994</v>
      </c>
      <c r="O218" s="31">
        <v>1.0156190195000001</v>
      </c>
      <c r="P218" s="31" t="s">
        <v>29</v>
      </c>
      <c r="Q218" s="17" t="s">
        <v>29</v>
      </c>
      <c r="R218" s="38" t="s">
        <v>745</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377</v>
      </c>
      <c r="D219" s="16" t="s">
        <v>378</v>
      </c>
      <c r="E219" s="16">
        <v>7</v>
      </c>
      <c r="F219" s="15">
        <v>44.3</v>
      </c>
      <c r="G219" s="15">
        <v>31.93</v>
      </c>
      <c r="H219" s="15">
        <v>19.559999999999999</v>
      </c>
      <c r="I219" s="14"/>
      <c r="J219" s="15">
        <v>75.510000000000005</v>
      </c>
      <c r="K219" s="15">
        <v>100.24</v>
      </c>
      <c r="L219" s="15">
        <v>140.26</v>
      </c>
      <c r="M219" s="54"/>
      <c r="N219" s="15">
        <v>62.176183631999997</v>
      </c>
      <c r="O219" s="15">
        <v>73.551873741999998</v>
      </c>
      <c r="P219" s="15" t="s">
        <v>26</v>
      </c>
      <c r="Q219" s="16" t="s">
        <v>29</v>
      </c>
      <c r="R219" s="37" t="s">
        <v>746</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379</v>
      </c>
      <c r="D220" s="17" t="s">
        <v>380</v>
      </c>
      <c r="E220" s="17">
        <v>0</v>
      </c>
      <c r="F220" s="14">
        <v>52.89</v>
      </c>
      <c r="G220" s="14">
        <v>46.18</v>
      </c>
      <c r="H220" s="14">
        <v>39.479999999999997</v>
      </c>
      <c r="I220" s="14"/>
      <c r="J220" s="14">
        <v>54.31</v>
      </c>
      <c r="K220" s="14">
        <v>67.709999999999994</v>
      </c>
      <c r="L220" s="14">
        <v>89.4</v>
      </c>
      <c r="M220" s="54"/>
      <c r="N220" s="14">
        <v>33.214185004999997</v>
      </c>
      <c r="O220" s="31">
        <v>4.5884428909999997</v>
      </c>
      <c r="P220" s="31" t="s">
        <v>26</v>
      </c>
      <c r="Q220" s="17" t="s">
        <v>26</v>
      </c>
      <c r="R220" s="38" t="s">
        <v>747</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381</v>
      </c>
      <c r="D221" s="16" t="s">
        <v>382</v>
      </c>
      <c r="E221" s="16">
        <v>4</v>
      </c>
      <c r="F221" s="15">
        <v>7.04</v>
      </c>
      <c r="G221" s="15">
        <v>4.6500000000000004</v>
      </c>
      <c r="H221" s="15">
        <v>2.2599999999999998</v>
      </c>
      <c r="I221" s="14"/>
      <c r="J221" s="15">
        <v>13.78</v>
      </c>
      <c r="K221" s="15">
        <v>18.55</v>
      </c>
      <c r="L221" s="15">
        <v>26.27</v>
      </c>
      <c r="M221" s="54"/>
      <c r="N221" s="15">
        <v>50.647175519000001</v>
      </c>
      <c r="O221" s="15">
        <v>17.898024182</v>
      </c>
      <c r="P221" s="15" t="s">
        <v>26</v>
      </c>
      <c r="Q221" s="16" t="s">
        <v>29</v>
      </c>
      <c r="R221" s="37" t="s">
        <v>748</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383</v>
      </c>
      <c r="D222" s="17" t="s">
        <v>384</v>
      </c>
      <c r="E222" s="17">
        <v>0</v>
      </c>
      <c r="F222" s="14">
        <v>41.22</v>
      </c>
      <c r="G222" s="14">
        <v>38.06</v>
      </c>
      <c r="H222" s="14">
        <v>34.9</v>
      </c>
      <c r="I222" s="14"/>
      <c r="J222" s="14">
        <v>41.92</v>
      </c>
      <c r="K222" s="14">
        <v>48.23</v>
      </c>
      <c r="L222" s="14">
        <v>58.44</v>
      </c>
      <c r="M222" s="54"/>
      <c r="N222" s="14">
        <v>37.110250454000003</v>
      </c>
      <c r="O222" s="31">
        <v>192.07444175999998</v>
      </c>
      <c r="P222" s="31" t="s">
        <v>26</v>
      </c>
      <c r="Q222" s="17" t="s">
        <v>26</v>
      </c>
      <c r="R222" s="38" t="s">
        <v>749</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750</v>
      </c>
      <c r="D223" s="16" t="s">
        <v>751</v>
      </c>
      <c r="E223" s="16">
        <v>7</v>
      </c>
      <c r="F223" s="15">
        <v>52.99</v>
      </c>
      <c r="G223" s="15">
        <v>46.62</v>
      </c>
      <c r="H223" s="15">
        <v>40.26</v>
      </c>
      <c r="I223" s="14"/>
      <c r="J223" s="15">
        <v>67.489999999999995</v>
      </c>
      <c r="K223" s="15">
        <v>80.209999999999994</v>
      </c>
      <c r="L223" s="15">
        <v>100.81</v>
      </c>
      <c r="M223" s="54"/>
      <c r="N223" s="15">
        <v>62.763015070000002</v>
      </c>
      <c r="O223" s="15">
        <v>1.2984102070999999</v>
      </c>
      <c r="P223" s="15" t="s">
        <v>26</v>
      </c>
      <c r="Q223" s="16" t="s">
        <v>29</v>
      </c>
      <c r="R223" s="37" t="s">
        <v>752</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385</v>
      </c>
      <c r="D224" s="17" t="s">
        <v>386</v>
      </c>
      <c r="E224" s="17">
        <v>0</v>
      </c>
      <c r="F224" s="14">
        <v>12.73</v>
      </c>
      <c r="G224" s="14">
        <v>12.11</v>
      </c>
      <c r="H224" s="14">
        <v>11.49</v>
      </c>
      <c r="I224" s="14"/>
      <c r="J224" s="14">
        <v>12.99</v>
      </c>
      <c r="K224" s="14">
        <v>14.22</v>
      </c>
      <c r="L224" s="14">
        <v>16.23</v>
      </c>
      <c r="M224" s="54"/>
      <c r="N224" s="14">
        <v>30.272690952000001</v>
      </c>
      <c r="O224" s="31">
        <v>1.4002329048</v>
      </c>
      <c r="P224" s="31" t="s">
        <v>26</v>
      </c>
      <c r="Q224" s="17" t="s">
        <v>26</v>
      </c>
      <c r="R224" s="38" t="s">
        <v>753</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385</v>
      </c>
      <c r="D225" s="16" t="s">
        <v>387</v>
      </c>
      <c r="E225" s="16">
        <v>0</v>
      </c>
      <c r="F225" s="15">
        <v>12.97</v>
      </c>
      <c r="G225" s="15">
        <v>12.28</v>
      </c>
      <c r="H225" s="15">
        <v>11.59</v>
      </c>
      <c r="I225" s="14"/>
      <c r="J225" s="15">
        <v>13.26</v>
      </c>
      <c r="K225" s="15">
        <v>14.63</v>
      </c>
      <c r="L225" s="15">
        <v>16.84</v>
      </c>
      <c r="M225" s="54"/>
      <c r="N225" s="15">
        <v>28.631347752</v>
      </c>
      <c r="O225" s="15">
        <v>2.6889457618999999</v>
      </c>
      <c r="P225" s="15" t="s">
        <v>26</v>
      </c>
      <c r="Q225" s="16" t="s">
        <v>26</v>
      </c>
      <c r="R225" s="37" t="s">
        <v>754</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385</v>
      </c>
      <c r="D226" s="17" t="s">
        <v>388</v>
      </c>
      <c r="E226" s="17">
        <v>0</v>
      </c>
      <c r="F226" s="14">
        <v>38.5</v>
      </c>
      <c r="G226" s="14">
        <v>36.46</v>
      </c>
      <c r="H226" s="14">
        <v>34.43</v>
      </c>
      <c r="I226" s="14"/>
      <c r="J226" s="14">
        <v>39.450000000000003</v>
      </c>
      <c r="K226" s="14">
        <v>43.51</v>
      </c>
      <c r="L226" s="14">
        <v>50.09</v>
      </c>
      <c r="M226" s="54"/>
      <c r="N226" s="14">
        <v>29.441679112999999</v>
      </c>
      <c r="O226" s="31">
        <v>74.993048000000002</v>
      </c>
      <c r="P226" s="31" t="s">
        <v>26</v>
      </c>
      <c r="Q226" s="17" t="s">
        <v>26</v>
      </c>
      <c r="R226" s="38" t="s">
        <v>755</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389</v>
      </c>
      <c r="D227" s="16" t="s">
        <v>390</v>
      </c>
      <c r="E227" s="16">
        <v>7</v>
      </c>
      <c r="F227" s="15">
        <v>265.27</v>
      </c>
      <c r="G227" s="15">
        <v>237.08</v>
      </c>
      <c r="H227" s="15">
        <v>208.9</v>
      </c>
      <c r="I227" s="14"/>
      <c r="J227" s="15">
        <v>308.02999999999997</v>
      </c>
      <c r="K227" s="15">
        <v>364.39</v>
      </c>
      <c r="L227" s="15">
        <v>455.6</v>
      </c>
      <c r="M227" s="54"/>
      <c r="N227" s="15">
        <v>54.672490430000003</v>
      </c>
      <c r="O227" s="15">
        <v>41.158488650000002</v>
      </c>
      <c r="P227" s="15" t="s">
        <v>29</v>
      </c>
      <c r="Q227" s="16" t="s">
        <v>29</v>
      </c>
      <c r="R227" s="37" t="s">
        <v>756</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391</v>
      </c>
      <c r="D228" s="17" t="s">
        <v>392</v>
      </c>
      <c r="E228" s="17">
        <v>9</v>
      </c>
      <c r="F228" s="14">
        <v>32.82</v>
      </c>
      <c r="G228" s="14">
        <v>31</v>
      </c>
      <c r="H228" s="14">
        <v>29.18</v>
      </c>
      <c r="I228" s="14"/>
      <c r="J228" s="14">
        <v>34.32</v>
      </c>
      <c r="K228" s="14">
        <v>37.950000000000003</v>
      </c>
      <c r="L228" s="14">
        <v>43.84</v>
      </c>
      <c r="M228" s="54"/>
      <c r="N228" s="14">
        <v>77.008824121999993</v>
      </c>
      <c r="O228" s="31">
        <v>8.3285611905000003</v>
      </c>
      <c r="P228" s="31" t="s">
        <v>29</v>
      </c>
      <c r="Q228" s="17" t="s">
        <v>29</v>
      </c>
      <c r="R228" s="38" t="s">
        <v>757</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393</v>
      </c>
      <c r="D229" s="16" t="s">
        <v>394</v>
      </c>
      <c r="E229" s="16">
        <v>0</v>
      </c>
      <c r="F229" s="15">
        <v>30.32</v>
      </c>
      <c r="G229" s="15">
        <v>27</v>
      </c>
      <c r="H229" s="15">
        <v>23.69</v>
      </c>
      <c r="I229" s="14"/>
      <c r="J229" s="15">
        <v>30.66</v>
      </c>
      <c r="K229" s="15">
        <v>37.28</v>
      </c>
      <c r="L229" s="15">
        <v>48</v>
      </c>
      <c r="M229" s="54"/>
      <c r="N229" s="15">
        <v>20.581149851999999</v>
      </c>
      <c r="O229" s="15">
        <v>183.65219914000002</v>
      </c>
      <c r="P229" s="15" t="s">
        <v>26</v>
      </c>
      <c r="Q229" s="16" t="s">
        <v>26</v>
      </c>
      <c r="R229" s="37" t="s">
        <v>758</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395</v>
      </c>
      <c r="D230" s="17" t="s">
        <v>396</v>
      </c>
      <c r="E230" s="17">
        <v>7</v>
      </c>
      <c r="F230" s="14">
        <v>32.36</v>
      </c>
      <c r="G230" s="14">
        <v>29.05</v>
      </c>
      <c r="H230" s="14">
        <v>25.74</v>
      </c>
      <c r="I230" s="14"/>
      <c r="J230" s="14">
        <v>37.94</v>
      </c>
      <c r="K230" s="14">
        <v>44.55</v>
      </c>
      <c r="L230" s="14">
        <v>55.25</v>
      </c>
      <c r="M230" s="54"/>
      <c r="N230" s="14">
        <v>56.655124823000001</v>
      </c>
      <c r="O230" s="31">
        <v>76.97811999999999</v>
      </c>
      <c r="P230" s="31" t="s">
        <v>29</v>
      </c>
      <c r="Q230" s="17" t="s">
        <v>29</v>
      </c>
      <c r="R230" s="38" t="s">
        <v>759</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397</v>
      </c>
      <c r="D231" s="16" t="s">
        <v>398</v>
      </c>
      <c r="E231" s="16">
        <v>2</v>
      </c>
      <c r="F231" s="15">
        <v>51.83</v>
      </c>
      <c r="G231" s="15">
        <v>44.69</v>
      </c>
      <c r="H231" s="15">
        <v>37.549999999999997</v>
      </c>
      <c r="I231" s="14"/>
      <c r="J231" s="15">
        <v>52.86</v>
      </c>
      <c r="K231" s="15">
        <v>67.13</v>
      </c>
      <c r="L231" s="15">
        <v>90.23</v>
      </c>
      <c r="M231" s="54"/>
      <c r="N231" s="15">
        <v>46.207491242000003</v>
      </c>
      <c r="O231" s="15">
        <v>68.234162607000002</v>
      </c>
      <c r="P231" s="15" t="s">
        <v>26</v>
      </c>
      <c r="Q231" s="16" t="s">
        <v>26</v>
      </c>
      <c r="R231" s="37" t="s">
        <v>760</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399</v>
      </c>
      <c r="D232" s="17" t="s">
        <v>400</v>
      </c>
      <c r="E232" s="17">
        <v>2</v>
      </c>
      <c r="F232" s="14">
        <v>18.670000000000002</v>
      </c>
      <c r="G232" s="14">
        <v>15.73</v>
      </c>
      <c r="H232" s="14">
        <v>12.79</v>
      </c>
      <c r="I232" s="14"/>
      <c r="J232" s="14">
        <v>18.920000000000002</v>
      </c>
      <c r="K232" s="14">
        <v>24.79</v>
      </c>
      <c r="L232" s="14">
        <v>34.299999999999997</v>
      </c>
      <c r="M232" s="54"/>
      <c r="N232" s="14">
        <v>22.693379386</v>
      </c>
      <c r="O232" s="31">
        <v>196.75240233000002</v>
      </c>
      <c r="P232" s="31" t="s">
        <v>26</v>
      </c>
      <c r="Q232" s="17" t="s">
        <v>26</v>
      </c>
      <c r="R232" s="38" t="s">
        <v>761</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401</v>
      </c>
      <c r="D233" s="16" t="s">
        <v>402</v>
      </c>
      <c r="E233" s="16">
        <v>4</v>
      </c>
      <c r="F233" s="15">
        <v>31.81</v>
      </c>
      <c r="G233" s="15">
        <v>28.66</v>
      </c>
      <c r="H233" s="15">
        <v>25.51</v>
      </c>
      <c r="I233" s="14"/>
      <c r="J233" s="15">
        <v>36.94</v>
      </c>
      <c r="K233" s="15">
        <v>43.23</v>
      </c>
      <c r="L233" s="15">
        <v>53.41</v>
      </c>
      <c r="M233" s="54"/>
      <c r="N233" s="15">
        <v>63.162846262000002</v>
      </c>
      <c r="O233" s="15">
        <v>133.70979029</v>
      </c>
      <c r="P233" s="15" t="s">
        <v>26</v>
      </c>
      <c r="Q233" s="16" t="s">
        <v>29</v>
      </c>
      <c r="R233" s="37" t="s">
        <v>762</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403</v>
      </c>
      <c r="D234" s="17" t="s">
        <v>404</v>
      </c>
      <c r="E234" s="17">
        <v>1</v>
      </c>
      <c r="F234" s="14">
        <v>14.43</v>
      </c>
      <c r="G234" s="14">
        <v>13.55</v>
      </c>
      <c r="H234" s="14">
        <v>12.67</v>
      </c>
      <c r="I234" s="14"/>
      <c r="J234" s="14">
        <v>14.99</v>
      </c>
      <c r="K234" s="14">
        <v>16.739999999999998</v>
      </c>
      <c r="L234" s="14">
        <v>19.59</v>
      </c>
      <c r="M234" s="54"/>
      <c r="N234" s="14">
        <v>44.902248548999999</v>
      </c>
      <c r="O234" s="31">
        <v>6.1003233809999999</v>
      </c>
      <c r="P234" s="31" t="s">
        <v>26</v>
      </c>
      <c r="Q234" s="17" t="s">
        <v>26</v>
      </c>
      <c r="R234" s="38" t="s">
        <v>763</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405</v>
      </c>
      <c r="D235" s="16" t="s">
        <v>406</v>
      </c>
      <c r="E235" s="16">
        <v>6</v>
      </c>
      <c r="F235" s="15">
        <v>14.12</v>
      </c>
      <c r="G235" s="15">
        <v>12.82</v>
      </c>
      <c r="H235" s="15">
        <v>11.53</v>
      </c>
      <c r="I235" s="14"/>
      <c r="J235" s="15">
        <v>15.72</v>
      </c>
      <c r="K235" s="15">
        <v>18.3</v>
      </c>
      <c r="L235" s="15">
        <v>22.48</v>
      </c>
      <c r="M235" s="54"/>
      <c r="N235" s="15">
        <v>44.536202351999997</v>
      </c>
      <c r="O235" s="15">
        <v>13.796752857</v>
      </c>
      <c r="P235" s="15" t="s">
        <v>29</v>
      </c>
      <c r="Q235" s="16" t="s">
        <v>26</v>
      </c>
      <c r="R235" s="37" t="s">
        <v>764</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496</v>
      </c>
      <c r="D236" s="17" t="s">
        <v>497</v>
      </c>
      <c r="E236" s="17">
        <v>6</v>
      </c>
      <c r="F236" s="14">
        <v>93.13</v>
      </c>
      <c r="G236" s="14">
        <v>87.78</v>
      </c>
      <c r="H236" s="14">
        <v>82.43</v>
      </c>
      <c r="I236" s="14"/>
      <c r="J236" s="14">
        <v>100.64</v>
      </c>
      <c r="K236" s="14">
        <v>111.33</v>
      </c>
      <c r="L236" s="14">
        <v>128.63</v>
      </c>
      <c r="M236" s="54"/>
      <c r="N236" s="14">
        <v>68.499246239000001</v>
      </c>
      <c r="O236" s="31">
        <v>2.5710662823999999</v>
      </c>
      <c r="P236" s="31" t="s">
        <v>26</v>
      </c>
      <c r="Q236" s="17" t="s">
        <v>29</v>
      </c>
      <c r="R236" s="38" t="s">
        <v>765</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407</v>
      </c>
      <c r="D237" s="16" t="s">
        <v>408</v>
      </c>
      <c r="E237" s="16">
        <v>3</v>
      </c>
      <c r="F237" s="15">
        <v>30.86</v>
      </c>
      <c r="G237" s="15">
        <v>27.8</v>
      </c>
      <c r="H237" s="15">
        <v>24.75</v>
      </c>
      <c r="I237" s="14"/>
      <c r="J237" s="15">
        <v>31.34</v>
      </c>
      <c r="K237" s="15">
        <v>37.44</v>
      </c>
      <c r="L237" s="15">
        <v>47.32</v>
      </c>
      <c r="M237" s="54"/>
      <c r="N237" s="15">
        <v>40.447195745999998</v>
      </c>
      <c r="O237" s="15">
        <v>345.55109957000002</v>
      </c>
      <c r="P237" s="15" t="s">
        <v>29</v>
      </c>
      <c r="Q237" s="16" t="s">
        <v>26</v>
      </c>
      <c r="R237" s="37" t="s">
        <v>766</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409</v>
      </c>
      <c r="D238" s="17" t="s">
        <v>410</v>
      </c>
      <c r="E238" s="17">
        <v>0</v>
      </c>
      <c r="F238" s="14">
        <v>5.19</v>
      </c>
      <c r="G238" s="14">
        <v>4.41</v>
      </c>
      <c r="H238" s="14">
        <v>3.64</v>
      </c>
      <c r="I238" s="14"/>
      <c r="J238" s="14">
        <v>5.27</v>
      </c>
      <c r="K238" s="14">
        <v>6.81</v>
      </c>
      <c r="L238" s="14">
        <v>9.3000000000000007</v>
      </c>
      <c r="M238" s="54"/>
      <c r="N238" s="14">
        <v>27.833473929</v>
      </c>
      <c r="O238" s="31">
        <v>3.9715065238</v>
      </c>
      <c r="P238" s="31" t="s">
        <v>26</v>
      </c>
      <c r="Q238" s="17" t="s">
        <v>26</v>
      </c>
      <c r="R238" s="38" t="s">
        <v>767</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411</v>
      </c>
      <c r="D239" s="16" t="s">
        <v>412</v>
      </c>
      <c r="E239" s="16">
        <v>0</v>
      </c>
      <c r="F239" s="15">
        <v>58.45</v>
      </c>
      <c r="G239" s="15">
        <v>55.65</v>
      </c>
      <c r="H239" s="15">
        <v>52.86</v>
      </c>
      <c r="I239" s="14"/>
      <c r="J239" s="15">
        <v>60</v>
      </c>
      <c r="K239" s="15">
        <v>65.58</v>
      </c>
      <c r="L239" s="15">
        <v>74.62</v>
      </c>
      <c r="M239" s="54"/>
      <c r="N239" s="15">
        <v>26.974820427000001</v>
      </c>
      <c r="O239" s="15">
        <v>8.0685433809999996</v>
      </c>
      <c r="P239" s="15" t="s">
        <v>26</v>
      </c>
      <c r="Q239" s="16" t="s">
        <v>26</v>
      </c>
      <c r="R239" s="37" t="s">
        <v>768</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413</v>
      </c>
      <c r="D240" s="17" t="s">
        <v>414</v>
      </c>
      <c r="E240" s="17">
        <v>0</v>
      </c>
      <c r="F240" s="14">
        <v>6.11</v>
      </c>
      <c r="G240" s="14">
        <v>4.6100000000000003</v>
      </c>
      <c r="H240" s="14">
        <v>3.11</v>
      </c>
      <c r="I240" s="14"/>
      <c r="J240" s="14">
        <v>6.31</v>
      </c>
      <c r="K240" s="14">
        <v>9.3000000000000007</v>
      </c>
      <c r="L240" s="14">
        <v>14.15</v>
      </c>
      <c r="M240" s="54"/>
      <c r="N240" s="14">
        <v>22.669372631000002</v>
      </c>
      <c r="O240" s="31">
        <v>3.9159548095000001</v>
      </c>
      <c r="P240" s="31" t="s">
        <v>26</v>
      </c>
      <c r="Q240" s="17" t="s">
        <v>26</v>
      </c>
      <c r="R240" s="38" t="s">
        <v>516</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413</v>
      </c>
      <c r="D241" s="16" t="s">
        <v>415</v>
      </c>
      <c r="E241" s="16">
        <v>2</v>
      </c>
      <c r="F241" s="15">
        <v>7.03</v>
      </c>
      <c r="G241" s="15">
        <v>5.34</v>
      </c>
      <c r="H241" s="15">
        <v>3.66</v>
      </c>
      <c r="I241" s="14"/>
      <c r="J241" s="15">
        <v>7.26</v>
      </c>
      <c r="K241" s="15">
        <v>10.62</v>
      </c>
      <c r="L241" s="15">
        <v>16.059999999999999</v>
      </c>
      <c r="M241" s="54"/>
      <c r="N241" s="15">
        <v>25.262318927999999</v>
      </c>
      <c r="O241" s="15">
        <v>82.016706237999998</v>
      </c>
      <c r="P241" s="15" t="s">
        <v>26</v>
      </c>
      <c r="Q241" s="16" t="s">
        <v>26</v>
      </c>
      <c r="R241" s="37" t="s">
        <v>769</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416</v>
      </c>
      <c r="D242" s="17" t="s">
        <v>417</v>
      </c>
      <c r="E242" s="17">
        <v>6</v>
      </c>
      <c r="F242" s="14">
        <v>74.7</v>
      </c>
      <c r="G242" s="14">
        <v>69.08</v>
      </c>
      <c r="H242" s="14">
        <v>63.46</v>
      </c>
      <c r="I242" s="14"/>
      <c r="J242" s="14">
        <v>89.75</v>
      </c>
      <c r="K242" s="14">
        <v>100.98</v>
      </c>
      <c r="L242" s="14">
        <v>119.16</v>
      </c>
      <c r="M242" s="54"/>
      <c r="N242" s="14">
        <v>53.357677567000003</v>
      </c>
      <c r="O242" s="31">
        <v>1134.5431083999999</v>
      </c>
      <c r="P242" s="31" t="s">
        <v>26</v>
      </c>
      <c r="Q242" s="17" t="s">
        <v>29</v>
      </c>
      <c r="R242" s="38" t="s">
        <v>770</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418</v>
      </c>
      <c r="D243" s="16" t="s">
        <v>419</v>
      </c>
      <c r="E243" s="16">
        <v>3</v>
      </c>
      <c r="F243" s="15">
        <v>16.53</v>
      </c>
      <c r="G243" s="15">
        <v>15.16</v>
      </c>
      <c r="H243" s="15">
        <v>13.79</v>
      </c>
      <c r="I243" s="14"/>
      <c r="J243" s="15">
        <v>17.16</v>
      </c>
      <c r="K243" s="15">
        <v>19.89</v>
      </c>
      <c r="L243" s="15">
        <v>24.31</v>
      </c>
      <c r="M243" s="54"/>
      <c r="N243" s="15">
        <v>33.469664729999998</v>
      </c>
      <c r="O243" s="15">
        <v>3.9050819523999998</v>
      </c>
      <c r="P243" s="15" t="s">
        <v>26</v>
      </c>
      <c r="Q243" s="16" t="s">
        <v>26</v>
      </c>
      <c r="R243" s="37" t="s">
        <v>771</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420</v>
      </c>
      <c r="D244" s="17" t="s">
        <v>421</v>
      </c>
      <c r="E244" s="17">
        <v>0</v>
      </c>
      <c r="F244" s="14">
        <v>2.91</v>
      </c>
      <c r="G244" s="14">
        <v>2.2999999999999998</v>
      </c>
      <c r="H244" s="14">
        <v>1.69</v>
      </c>
      <c r="I244" s="14"/>
      <c r="J244" s="14">
        <v>3.07</v>
      </c>
      <c r="K244" s="14">
        <v>4.28</v>
      </c>
      <c r="L244" s="14">
        <v>6.24</v>
      </c>
      <c r="M244" s="54"/>
      <c r="N244" s="14">
        <v>31.503200998000001</v>
      </c>
      <c r="O244" s="31">
        <v>32.879290905000005</v>
      </c>
      <c r="P244" s="31" t="s">
        <v>26</v>
      </c>
      <c r="Q244" s="17" t="s">
        <v>26</v>
      </c>
      <c r="R244" s="38" t="s">
        <v>772</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422</v>
      </c>
      <c r="D245" s="16" t="s">
        <v>423</v>
      </c>
      <c r="E245" s="16">
        <v>3</v>
      </c>
      <c r="F245" s="15">
        <v>33.299999999999997</v>
      </c>
      <c r="G245" s="15">
        <v>30.36</v>
      </c>
      <c r="H245" s="15">
        <v>27.43</v>
      </c>
      <c r="I245" s="14"/>
      <c r="J245" s="15">
        <v>34.17</v>
      </c>
      <c r="K245" s="15">
        <v>40.03</v>
      </c>
      <c r="L245" s="15">
        <v>49.52</v>
      </c>
      <c r="M245" s="54"/>
      <c r="N245" s="15">
        <v>38.411544231999997</v>
      </c>
      <c r="O245" s="15">
        <v>283.35534643</v>
      </c>
      <c r="P245" s="15" t="s">
        <v>29</v>
      </c>
      <c r="Q245" s="16" t="s">
        <v>26</v>
      </c>
      <c r="R245" s="37" t="s">
        <v>773</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774</v>
      </c>
      <c r="D246" s="17" t="s">
        <v>775</v>
      </c>
      <c r="E246" s="17">
        <v>3</v>
      </c>
      <c r="F246" s="14">
        <v>91</v>
      </c>
      <c r="G246" s="14">
        <v>84.73</v>
      </c>
      <c r="H246" s="14">
        <v>78.47</v>
      </c>
      <c r="I246" s="14"/>
      <c r="J246" s="14">
        <v>93.99</v>
      </c>
      <c r="K246" s="14">
        <v>106.51</v>
      </c>
      <c r="L246" s="14">
        <v>126.77</v>
      </c>
      <c r="M246" s="54"/>
      <c r="N246" s="14">
        <v>44.718483337999999</v>
      </c>
      <c r="O246" s="31">
        <v>1.2743393457000001</v>
      </c>
      <c r="P246" s="31" t="s">
        <v>29</v>
      </c>
      <c r="Q246" s="17" t="s">
        <v>26</v>
      </c>
      <c r="R246" s="38" t="s">
        <v>776</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424</v>
      </c>
      <c r="D247" s="16" t="s">
        <v>425</v>
      </c>
      <c r="E247" s="16">
        <v>5</v>
      </c>
      <c r="F247" s="15">
        <v>12.37</v>
      </c>
      <c r="G247" s="15">
        <v>11.19</v>
      </c>
      <c r="H247" s="15">
        <v>10.01</v>
      </c>
      <c r="I247" s="14"/>
      <c r="J247" s="15">
        <v>15.56</v>
      </c>
      <c r="K247" s="15">
        <v>17.91</v>
      </c>
      <c r="L247" s="15">
        <v>21.72</v>
      </c>
      <c r="M247" s="54"/>
      <c r="N247" s="15">
        <v>50.291056175000001</v>
      </c>
      <c r="O247" s="15">
        <v>5.0754752381000001</v>
      </c>
      <c r="P247" s="15" t="s">
        <v>26</v>
      </c>
      <c r="Q247" s="16" t="s">
        <v>29</v>
      </c>
      <c r="R247" s="37" t="s">
        <v>777</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426</v>
      </c>
      <c r="D248" s="17" t="s">
        <v>427</v>
      </c>
      <c r="E248" s="17">
        <v>2</v>
      </c>
      <c r="F248" s="14">
        <v>21.34</v>
      </c>
      <c r="G248" s="14">
        <v>18.63</v>
      </c>
      <c r="H248" s="14">
        <v>15.93</v>
      </c>
      <c r="I248" s="14"/>
      <c r="J248" s="14">
        <v>21.87</v>
      </c>
      <c r="K248" s="14">
        <v>27.27</v>
      </c>
      <c r="L248" s="14">
        <v>36.020000000000003</v>
      </c>
      <c r="M248" s="54"/>
      <c r="N248" s="14">
        <v>39.561834691000001</v>
      </c>
      <c r="O248" s="31">
        <v>67.179953523999998</v>
      </c>
      <c r="P248" s="31" t="s">
        <v>26</v>
      </c>
      <c r="Q248" s="17" t="s">
        <v>26</v>
      </c>
      <c r="R248" s="38" t="s">
        <v>778</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428</v>
      </c>
      <c r="D249" s="16" t="s">
        <v>429</v>
      </c>
      <c r="E249" s="16">
        <v>0</v>
      </c>
      <c r="F249" s="15">
        <v>13.86</v>
      </c>
      <c r="G249" s="15">
        <v>12.52</v>
      </c>
      <c r="H249" s="15">
        <v>11.18</v>
      </c>
      <c r="I249" s="14"/>
      <c r="J249" s="15">
        <v>14.18</v>
      </c>
      <c r="K249" s="15">
        <v>16.850000000000001</v>
      </c>
      <c r="L249" s="15">
        <v>21.18</v>
      </c>
      <c r="M249" s="54"/>
      <c r="N249" s="15">
        <v>45.407535705000001</v>
      </c>
      <c r="O249" s="15">
        <v>12.948737714</v>
      </c>
      <c r="P249" s="15" t="s">
        <v>26</v>
      </c>
      <c r="Q249" s="16" t="s">
        <v>26</v>
      </c>
      <c r="R249" s="37" t="s">
        <v>779</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430</v>
      </c>
      <c r="D250" s="17" t="s">
        <v>431</v>
      </c>
      <c r="E250" s="17">
        <v>4</v>
      </c>
      <c r="F250" s="14">
        <v>34.93</v>
      </c>
      <c r="G250" s="14">
        <v>33.47</v>
      </c>
      <c r="H250" s="14">
        <v>32.01</v>
      </c>
      <c r="I250" s="14"/>
      <c r="J250" s="14">
        <v>36.07</v>
      </c>
      <c r="K250" s="14">
        <v>38.979999999999997</v>
      </c>
      <c r="L250" s="14">
        <v>43.71</v>
      </c>
      <c r="M250" s="54"/>
      <c r="N250" s="14">
        <v>63.509365561000003</v>
      </c>
      <c r="O250" s="31">
        <v>2.9106488952</v>
      </c>
      <c r="P250" s="31" t="s">
        <v>26</v>
      </c>
      <c r="Q250" s="17" t="s">
        <v>29</v>
      </c>
      <c r="R250" s="38" t="s">
        <v>780</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432</v>
      </c>
      <c r="D251" s="16" t="s">
        <v>433</v>
      </c>
      <c r="E251" s="16">
        <v>7</v>
      </c>
      <c r="F251" s="15">
        <v>47.47</v>
      </c>
      <c r="G251" s="15">
        <v>43.75</v>
      </c>
      <c r="H251" s="15">
        <v>40.04</v>
      </c>
      <c r="I251" s="14"/>
      <c r="J251" s="15">
        <v>53.21</v>
      </c>
      <c r="K251" s="15">
        <v>60.63</v>
      </c>
      <c r="L251" s="15">
        <v>72.66</v>
      </c>
      <c r="M251" s="54"/>
      <c r="N251" s="15">
        <v>55.745707809999999</v>
      </c>
      <c r="O251" s="15">
        <v>404.19859137999998</v>
      </c>
      <c r="P251" s="15" t="s">
        <v>29</v>
      </c>
      <c r="Q251" s="16" t="s">
        <v>29</v>
      </c>
      <c r="R251" s="37" t="s">
        <v>781</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434</v>
      </c>
      <c r="D252" s="17" t="s">
        <v>435</v>
      </c>
      <c r="E252" s="17">
        <v>5</v>
      </c>
      <c r="F252" s="14">
        <v>2164.3200000000002</v>
      </c>
      <c r="G252" s="14">
        <v>1365.13</v>
      </c>
      <c r="H252" s="14">
        <v>565.94000000000005</v>
      </c>
      <c r="I252" s="14"/>
      <c r="J252" s="14">
        <v>2286.9299999999998</v>
      </c>
      <c r="K252" s="14">
        <v>3885.3</v>
      </c>
      <c r="L252" s="14">
        <v>6471.68</v>
      </c>
      <c r="M252" s="54"/>
      <c r="N252" s="14">
        <v>37.901700018</v>
      </c>
      <c r="O252" s="31">
        <v>6.6303821638000002</v>
      </c>
      <c r="P252" s="31" t="s">
        <v>29</v>
      </c>
      <c r="Q252" s="17" t="s">
        <v>26</v>
      </c>
      <c r="R252" s="38" t="s">
        <v>782</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436</v>
      </c>
      <c r="D253" s="16" t="s">
        <v>437</v>
      </c>
      <c r="E253" s="16">
        <v>0</v>
      </c>
      <c r="F253" s="15">
        <v>7.56</v>
      </c>
      <c r="G253" s="15">
        <v>6.93</v>
      </c>
      <c r="H253" s="15">
        <v>6.3</v>
      </c>
      <c r="I253" s="14"/>
      <c r="J253" s="15">
        <v>7.99</v>
      </c>
      <c r="K253" s="15">
        <v>9.24</v>
      </c>
      <c r="L253" s="15">
        <v>11.28</v>
      </c>
      <c r="M253" s="54"/>
      <c r="N253" s="15">
        <v>26.369903955000002</v>
      </c>
      <c r="O253" s="15">
        <v>2.2331218095000001</v>
      </c>
      <c r="P253" s="15" t="s">
        <v>26</v>
      </c>
      <c r="Q253" s="16" t="s">
        <v>26</v>
      </c>
      <c r="R253" s="37" t="s">
        <v>783</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438</v>
      </c>
      <c r="D254" s="17" t="s">
        <v>439</v>
      </c>
      <c r="E254" s="17">
        <v>0</v>
      </c>
      <c r="F254" s="14" t="s">
        <v>129</v>
      </c>
      <c r="G254" s="14" t="s">
        <v>129</v>
      </c>
      <c r="H254" s="14" t="s">
        <v>129</v>
      </c>
      <c r="I254" s="14"/>
      <c r="J254" s="14" t="s">
        <v>129</v>
      </c>
      <c r="K254" s="14" t="s">
        <v>129</v>
      </c>
      <c r="L254" s="14" t="s">
        <v>129</v>
      </c>
      <c r="M254" s="54"/>
      <c r="N254" s="14" t="s">
        <v>129</v>
      </c>
      <c r="O254" s="31" t="s">
        <v>129</v>
      </c>
      <c r="P254" s="31" t="s">
        <v>129</v>
      </c>
      <c r="Q254" s="17" t="s">
        <v>129</v>
      </c>
      <c r="R254" s="38" t="s">
        <v>130</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440</v>
      </c>
      <c r="D255" s="16" t="s">
        <v>441</v>
      </c>
      <c r="E255" s="16">
        <v>0</v>
      </c>
      <c r="F255" s="15">
        <v>7.52</v>
      </c>
      <c r="G255" s="15">
        <v>5.89</v>
      </c>
      <c r="H255" s="15">
        <v>4.26</v>
      </c>
      <c r="I255" s="14"/>
      <c r="J255" s="15">
        <v>7.96</v>
      </c>
      <c r="K255" s="15">
        <v>11.21</v>
      </c>
      <c r="L255" s="15">
        <v>16.47</v>
      </c>
      <c r="M255" s="54"/>
      <c r="N255" s="15">
        <v>27.966165377999999</v>
      </c>
      <c r="O255" s="15">
        <v>30.659700524000002</v>
      </c>
      <c r="P255" s="15" t="s">
        <v>26</v>
      </c>
      <c r="Q255" s="16" t="s">
        <v>26</v>
      </c>
      <c r="R255" s="37" t="s">
        <v>784</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785</v>
      </c>
      <c r="D256" s="17" t="s">
        <v>786</v>
      </c>
      <c r="E256" s="17">
        <v>7</v>
      </c>
      <c r="F256" s="14">
        <v>122.46</v>
      </c>
      <c r="G256" s="14">
        <v>115.88</v>
      </c>
      <c r="H256" s="14">
        <v>109.31</v>
      </c>
      <c r="I256" s="14"/>
      <c r="J256" s="14">
        <v>122.88</v>
      </c>
      <c r="K256" s="14">
        <v>136.02000000000001</v>
      </c>
      <c r="L256" s="14">
        <v>157.29</v>
      </c>
      <c r="M256" s="54"/>
      <c r="N256" s="14">
        <v>71.904320884000001</v>
      </c>
      <c r="O256" s="31">
        <v>1.6471977886</v>
      </c>
      <c r="P256" s="31" t="s">
        <v>26</v>
      </c>
      <c r="Q256" s="17" t="s">
        <v>29</v>
      </c>
      <c r="R256" s="38" t="s">
        <v>787</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788</v>
      </c>
      <c r="D257" s="16" t="s">
        <v>789</v>
      </c>
      <c r="E257" s="16">
        <v>0</v>
      </c>
      <c r="F257" s="15">
        <v>175.69</v>
      </c>
      <c r="G257" s="15">
        <v>165.75</v>
      </c>
      <c r="H257" s="15">
        <v>155.82</v>
      </c>
      <c r="I257" s="14"/>
      <c r="J257" s="15">
        <v>176.98</v>
      </c>
      <c r="K257" s="15">
        <v>196.84</v>
      </c>
      <c r="L257" s="15">
        <v>228.99</v>
      </c>
      <c r="M257" s="54"/>
      <c r="N257" s="15">
        <v>36.895935612999999</v>
      </c>
      <c r="O257" s="15">
        <v>3.8513297499999997</v>
      </c>
      <c r="P257" s="15" t="s">
        <v>26</v>
      </c>
      <c r="Q257" s="16" t="s">
        <v>26</v>
      </c>
      <c r="R257" s="37" t="s">
        <v>790</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442</v>
      </c>
      <c r="D258" s="17" t="s">
        <v>443</v>
      </c>
      <c r="E258" s="17">
        <v>4</v>
      </c>
      <c r="F258" s="14">
        <v>38.39</v>
      </c>
      <c r="G258" s="14">
        <v>34.92</v>
      </c>
      <c r="H258" s="14">
        <v>31.45</v>
      </c>
      <c r="I258" s="14"/>
      <c r="J258" s="14">
        <v>46.78</v>
      </c>
      <c r="K258" s="14">
        <v>53.71</v>
      </c>
      <c r="L258" s="14">
        <v>64.94</v>
      </c>
      <c r="M258" s="54"/>
      <c r="N258" s="14">
        <v>51.234366559999998</v>
      </c>
      <c r="O258" s="31">
        <v>1.6856238638000001</v>
      </c>
      <c r="P258" s="31" t="s">
        <v>26</v>
      </c>
      <c r="Q258" s="17" t="s">
        <v>29</v>
      </c>
      <c r="R258" s="38" t="s">
        <v>791</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517</v>
      </c>
      <c r="D259" s="16" t="s">
        <v>518</v>
      </c>
      <c r="E259" s="16">
        <v>10</v>
      </c>
      <c r="F259" s="15">
        <v>108.52</v>
      </c>
      <c r="G259" s="15">
        <v>104.64</v>
      </c>
      <c r="H259" s="15">
        <v>100.76</v>
      </c>
      <c r="I259" s="14"/>
      <c r="J259" s="15">
        <v>109.78</v>
      </c>
      <c r="K259" s="15">
        <v>117.53</v>
      </c>
      <c r="L259" s="15">
        <v>130.08000000000001</v>
      </c>
      <c r="M259" s="54"/>
      <c r="N259" s="15">
        <v>68.439981117000002</v>
      </c>
      <c r="O259" s="15">
        <v>1.1324760967</v>
      </c>
      <c r="P259" s="15" t="s">
        <v>29</v>
      </c>
      <c r="Q259" s="16" t="s">
        <v>29</v>
      </c>
      <c r="R259" s="37" t="s">
        <v>792</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793</v>
      </c>
      <c r="D260" s="17" t="s">
        <v>794</v>
      </c>
      <c r="E260" s="17">
        <v>9</v>
      </c>
      <c r="F260" s="14">
        <v>95.76</v>
      </c>
      <c r="G260" s="14">
        <v>91.01</v>
      </c>
      <c r="H260" s="14">
        <v>86.27</v>
      </c>
      <c r="I260" s="14"/>
      <c r="J260" s="14">
        <v>99.88</v>
      </c>
      <c r="K260" s="14">
        <v>109.36</v>
      </c>
      <c r="L260" s="14">
        <v>124.71</v>
      </c>
      <c r="M260" s="54"/>
      <c r="N260" s="14">
        <v>61.345681661</v>
      </c>
      <c r="O260" s="31">
        <v>1.7892631914000001</v>
      </c>
      <c r="P260" s="31" t="s">
        <v>29</v>
      </c>
      <c r="Q260" s="17" t="s">
        <v>29</v>
      </c>
      <c r="R260" s="38" t="s">
        <v>795</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444</v>
      </c>
      <c r="D261" s="16" t="s">
        <v>445</v>
      </c>
      <c r="E261" s="16">
        <v>10</v>
      </c>
      <c r="F261" s="15">
        <v>44.9</v>
      </c>
      <c r="G261" s="15">
        <v>41.74</v>
      </c>
      <c r="H261" s="15">
        <v>38.590000000000003</v>
      </c>
      <c r="I261" s="14"/>
      <c r="J261" s="15">
        <v>46.82</v>
      </c>
      <c r="K261" s="15">
        <v>53.12</v>
      </c>
      <c r="L261" s="15">
        <v>63.31</v>
      </c>
      <c r="M261" s="54"/>
      <c r="N261" s="15">
        <v>77.432702117000005</v>
      </c>
      <c r="O261" s="15">
        <v>1.3806957967</v>
      </c>
      <c r="P261" s="15" t="s">
        <v>29</v>
      </c>
      <c r="Q261" s="16" t="s">
        <v>29</v>
      </c>
      <c r="R261" s="37" t="s">
        <v>796</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446</v>
      </c>
      <c r="D262" s="17" t="s">
        <v>447</v>
      </c>
      <c r="E262" s="17">
        <v>10</v>
      </c>
      <c r="F262" s="14">
        <v>44.64</v>
      </c>
      <c r="G262" s="14">
        <v>39.799999999999997</v>
      </c>
      <c r="H262" s="14">
        <v>34.96</v>
      </c>
      <c r="I262" s="14"/>
      <c r="J262" s="14">
        <v>51.46</v>
      </c>
      <c r="K262" s="14">
        <v>61.13</v>
      </c>
      <c r="L262" s="14">
        <v>76.790000000000006</v>
      </c>
      <c r="M262" s="54"/>
      <c r="N262" s="14">
        <v>75.457029116000001</v>
      </c>
      <c r="O262" s="31">
        <v>1.2070192433</v>
      </c>
      <c r="P262" s="31" t="s">
        <v>29</v>
      </c>
      <c r="Q262" s="17" t="s">
        <v>29</v>
      </c>
      <c r="R262" s="38" t="s">
        <v>797</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448</v>
      </c>
      <c r="D263" s="16" t="s">
        <v>449</v>
      </c>
      <c r="E263" s="16">
        <v>1</v>
      </c>
      <c r="F263" s="15">
        <v>73.13</v>
      </c>
      <c r="G263" s="15">
        <v>65.55</v>
      </c>
      <c r="H263" s="15">
        <v>57.98</v>
      </c>
      <c r="I263" s="14"/>
      <c r="J263" s="15">
        <v>74.31</v>
      </c>
      <c r="K263" s="15">
        <v>89.45</v>
      </c>
      <c r="L263" s="15">
        <v>113.95</v>
      </c>
      <c r="M263" s="54"/>
      <c r="N263" s="15">
        <v>49.870655122000002</v>
      </c>
      <c r="O263" s="15">
        <v>6.6995255291000007</v>
      </c>
      <c r="P263" s="15" t="s">
        <v>26</v>
      </c>
      <c r="Q263" s="16" t="s">
        <v>26</v>
      </c>
      <c r="R263" s="37" t="s">
        <v>798</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450</v>
      </c>
      <c r="D264" s="17" t="s">
        <v>451</v>
      </c>
      <c r="E264" s="17">
        <v>1</v>
      </c>
      <c r="F264" s="14">
        <v>27.5</v>
      </c>
      <c r="G264" s="14">
        <v>23.56</v>
      </c>
      <c r="H264" s="14">
        <v>19.62</v>
      </c>
      <c r="I264" s="14"/>
      <c r="J264" s="14">
        <v>28.2</v>
      </c>
      <c r="K264" s="14">
        <v>36.07</v>
      </c>
      <c r="L264" s="14">
        <v>48.81</v>
      </c>
      <c r="M264" s="54"/>
      <c r="N264" s="14">
        <v>48.650049715999998</v>
      </c>
      <c r="O264" s="31">
        <v>4.0569511872000001</v>
      </c>
      <c r="P264" s="31" t="s">
        <v>26</v>
      </c>
      <c r="Q264" s="17" t="s">
        <v>26</v>
      </c>
      <c r="R264" s="38" t="s">
        <v>799</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452</v>
      </c>
      <c r="D265" s="16" t="s">
        <v>453</v>
      </c>
      <c r="E265" s="16">
        <v>0</v>
      </c>
      <c r="F265" s="15">
        <v>41.98</v>
      </c>
      <c r="G265" s="15">
        <v>37.590000000000003</v>
      </c>
      <c r="H265" s="15">
        <v>33.200000000000003</v>
      </c>
      <c r="I265" s="14"/>
      <c r="J265" s="15">
        <v>42.9</v>
      </c>
      <c r="K265" s="15">
        <v>51.67</v>
      </c>
      <c r="L265" s="15">
        <v>65.87</v>
      </c>
      <c r="M265" s="54"/>
      <c r="N265" s="15">
        <v>48.537891215999998</v>
      </c>
      <c r="O265" s="15">
        <v>8.3195073575999992</v>
      </c>
      <c r="P265" s="15" t="s">
        <v>26</v>
      </c>
      <c r="Q265" s="16" t="s">
        <v>26</v>
      </c>
      <c r="R265" s="37" t="s">
        <v>800</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454</v>
      </c>
      <c r="D266" s="17" t="s">
        <v>455</v>
      </c>
      <c r="E266" s="17">
        <v>7</v>
      </c>
      <c r="F266" s="14">
        <v>35.78</v>
      </c>
      <c r="G266" s="14">
        <v>29.96</v>
      </c>
      <c r="H266" s="14">
        <v>24.14</v>
      </c>
      <c r="I266" s="14"/>
      <c r="J266" s="14">
        <v>43.67</v>
      </c>
      <c r="K266" s="14">
        <v>55.3</v>
      </c>
      <c r="L266" s="14">
        <v>74.13</v>
      </c>
      <c r="M266" s="54"/>
      <c r="N266" s="14">
        <v>51.670580792000003</v>
      </c>
      <c r="O266" s="31">
        <v>2.5373846033</v>
      </c>
      <c r="P266" s="31" t="s">
        <v>29</v>
      </c>
      <c r="Q266" s="17" t="s">
        <v>29</v>
      </c>
      <c r="R266" s="38" t="s">
        <v>801</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456</v>
      </c>
      <c r="D267" s="16" t="s">
        <v>457</v>
      </c>
      <c r="E267" s="16">
        <v>10</v>
      </c>
      <c r="F267" s="15">
        <v>148.12</v>
      </c>
      <c r="G267" s="15">
        <v>141.81</v>
      </c>
      <c r="H267" s="15">
        <v>135.5</v>
      </c>
      <c r="I267" s="14"/>
      <c r="J267" s="15">
        <v>149.55000000000001</v>
      </c>
      <c r="K267" s="15">
        <v>162.16</v>
      </c>
      <c r="L267" s="15">
        <v>182.57</v>
      </c>
      <c r="M267" s="54"/>
      <c r="N267" s="15">
        <v>69.761907152000006</v>
      </c>
      <c r="O267" s="15">
        <v>5.8796329824000004</v>
      </c>
      <c r="P267" s="15" t="s">
        <v>29</v>
      </c>
      <c r="Q267" s="16" t="s">
        <v>29</v>
      </c>
      <c r="R267" s="37" t="s">
        <v>802</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519</v>
      </c>
      <c r="D268" s="17" t="s">
        <v>520</v>
      </c>
      <c r="E268" s="17">
        <v>0</v>
      </c>
      <c r="F268" s="14">
        <v>19.940000000000001</v>
      </c>
      <c r="G268" s="14">
        <v>18.96</v>
      </c>
      <c r="H268" s="14">
        <v>17.98</v>
      </c>
      <c r="I268" s="14"/>
      <c r="J268" s="14">
        <v>20.329999999999998</v>
      </c>
      <c r="K268" s="14">
        <v>22.28</v>
      </c>
      <c r="L268" s="14">
        <v>25.44</v>
      </c>
      <c r="M268" s="54"/>
      <c r="N268" s="14">
        <v>26.225003811000001</v>
      </c>
      <c r="O268" s="31">
        <v>1.4097282285999999</v>
      </c>
      <c r="P268" s="31" t="s">
        <v>26</v>
      </c>
      <c r="Q268" s="17" t="s">
        <v>26</v>
      </c>
      <c r="R268" s="38" t="s">
        <v>803</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458</v>
      </c>
      <c r="D269" s="16" t="s">
        <v>459</v>
      </c>
      <c r="E269" s="16">
        <v>0</v>
      </c>
      <c r="F269" s="15">
        <v>117.22</v>
      </c>
      <c r="G269" s="15">
        <v>108.99</v>
      </c>
      <c r="H269" s="15">
        <v>100.76</v>
      </c>
      <c r="I269" s="14"/>
      <c r="J269" s="15">
        <v>120.91</v>
      </c>
      <c r="K269" s="15">
        <v>137.36000000000001</v>
      </c>
      <c r="L269" s="15">
        <v>164</v>
      </c>
      <c r="M269" s="54"/>
      <c r="N269" s="15">
        <v>32.385469993999997</v>
      </c>
      <c r="O269" s="15">
        <v>4.0015966238000003</v>
      </c>
      <c r="P269" s="15" t="s">
        <v>26</v>
      </c>
      <c r="Q269" s="16" t="s">
        <v>26</v>
      </c>
      <c r="R269" s="37" t="s">
        <v>804</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460</v>
      </c>
      <c r="D270" s="17" t="s">
        <v>461</v>
      </c>
      <c r="E270" s="17">
        <v>0</v>
      </c>
      <c r="F270" s="14">
        <v>168.63</v>
      </c>
      <c r="G270" s="14">
        <v>159.01</v>
      </c>
      <c r="H270" s="14">
        <v>149.38999999999999</v>
      </c>
      <c r="I270" s="14"/>
      <c r="J270" s="14">
        <v>170.11</v>
      </c>
      <c r="K270" s="14">
        <v>189.34</v>
      </c>
      <c r="L270" s="14">
        <v>220.46</v>
      </c>
      <c r="M270" s="54"/>
      <c r="N270" s="14">
        <v>37.650508793999997</v>
      </c>
      <c r="O270" s="31">
        <v>455.91633575000003</v>
      </c>
      <c r="P270" s="31" t="s">
        <v>26</v>
      </c>
      <c r="Q270" s="17" t="s">
        <v>26</v>
      </c>
      <c r="R270" s="38" t="s">
        <v>805</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521</v>
      </c>
      <c r="D271" s="16" t="s">
        <v>522</v>
      </c>
      <c r="E271" s="16">
        <v>10</v>
      </c>
      <c r="F271" s="15">
        <v>98.91</v>
      </c>
      <c r="G271" s="15">
        <v>94.17</v>
      </c>
      <c r="H271" s="15">
        <v>89.43</v>
      </c>
      <c r="I271" s="14"/>
      <c r="J271" s="15">
        <v>99.83</v>
      </c>
      <c r="K271" s="15">
        <v>109.3</v>
      </c>
      <c r="L271" s="15">
        <v>124.64</v>
      </c>
      <c r="M271" s="54"/>
      <c r="N271" s="15">
        <v>66.450587153000001</v>
      </c>
      <c r="O271" s="15">
        <v>1.7377644132999999</v>
      </c>
      <c r="P271" s="15" t="s">
        <v>29</v>
      </c>
      <c r="Q271" s="16" t="s">
        <v>29</v>
      </c>
      <c r="R271" s="37" t="s">
        <v>806</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807</v>
      </c>
      <c r="D272" s="17" t="s">
        <v>808</v>
      </c>
      <c r="E272" s="17">
        <v>9</v>
      </c>
      <c r="F272" s="14">
        <v>55.45</v>
      </c>
      <c r="G272" s="14">
        <v>51.05</v>
      </c>
      <c r="H272" s="14">
        <v>46.65</v>
      </c>
      <c r="I272" s="14"/>
      <c r="J272" s="14">
        <v>62.57</v>
      </c>
      <c r="K272" s="14">
        <v>71.36</v>
      </c>
      <c r="L272" s="14">
        <v>85.59</v>
      </c>
      <c r="M272" s="54"/>
      <c r="N272" s="14">
        <v>54.370766934999999</v>
      </c>
      <c r="O272" s="31">
        <v>1.3838765971</v>
      </c>
      <c r="P272" s="31" t="s">
        <v>29</v>
      </c>
      <c r="Q272" s="17" t="s">
        <v>29</v>
      </c>
      <c r="R272" s="38" t="s">
        <v>809</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462</v>
      </c>
      <c r="D273" s="16" t="s">
        <v>463</v>
      </c>
      <c r="E273" s="16">
        <v>8</v>
      </c>
      <c r="F273" s="15">
        <v>103.56</v>
      </c>
      <c r="G273" s="15">
        <v>83.13</v>
      </c>
      <c r="H273" s="15">
        <v>62.71</v>
      </c>
      <c r="I273" s="14"/>
      <c r="J273" s="15">
        <v>145.44</v>
      </c>
      <c r="K273" s="15">
        <v>186.28</v>
      </c>
      <c r="L273" s="15">
        <v>252.37</v>
      </c>
      <c r="M273" s="54"/>
      <c r="N273" s="15">
        <v>50.441812939999998</v>
      </c>
      <c r="O273" s="15">
        <v>3.0180599909999999</v>
      </c>
      <c r="P273" s="15" t="s">
        <v>29</v>
      </c>
      <c r="Q273" s="16" t="s">
        <v>29</v>
      </c>
      <c r="R273" s="37" t="s">
        <v>810</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464</v>
      </c>
      <c r="D274" s="17" t="s">
        <v>465</v>
      </c>
      <c r="E274" s="17">
        <v>10</v>
      </c>
      <c r="F274" s="14">
        <v>444.8</v>
      </c>
      <c r="G274" s="14">
        <v>423.29</v>
      </c>
      <c r="H274" s="14">
        <v>401.78</v>
      </c>
      <c r="I274" s="14"/>
      <c r="J274" s="14">
        <v>450</v>
      </c>
      <c r="K274" s="14">
        <v>493.01</v>
      </c>
      <c r="L274" s="14">
        <v>562.61</v>
      </c>
      <c r="M274" s="54"/>
      <c r="N274" s="14">
        <v>69.575509627000002</v>
      </c>
      <c r="O274" s="31">
        <v>51.930530584000003</v>
      </c>
      <c r="P274" s="31" t="s">
        <v>29</v>
      </c>
      <c r="Q274" s="17" t="s">
        <v>29</v>
      </c>
      <c r="R274" s="38" t="s">
        <v>811</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812</v>
      </c>
      <c r="D275" s="16" t="s">
        <v>813</v>
      </c>
      <c r="E275" s="16">
        <v>7</v>
      </c>
      <c r="F275" s="15">
        <v>68.17</v>
      </c>
      <c r="G275" s="15">
        <v>54.98</v>
      </c>
      <c r="H275" s="15">
        <v>41.79</v>
      </c>
      <c r="I275" s="14"/>
      <c r="J275" s="15">
        <v>86.51</v>
      </c>
      <c r="K275" s="15">
        <v>112.88</v>
      </c>
      <c r="L275" s="15">
        <v>155.55000000000001</v>
      </c>
      <c r="M275" s="54"/>
      <c r="N275" s="15">
        <v>50.336525404</v>
      </c>
      <c r="O275" s="15">
        <v>1.24642663</v>
      </c>
      <c r="P275" s="15" t="s">
        <v>29</v>
      </c>
      <c r="Q275" s="16" t="s">
        <v>29</v>
      </c>
      <c r="R275" s="37" t="s">
        <v>814</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466</v>
      </c>
      <c r="D276" s="17" t="s">
        <v>467</v>
      </c>
      <c r="E276" s="17">
        <v>7</v>
      </c>
      <c r="F276" s="14">
        <v>97.4</v>
      </c>
      <c r="G276" s="14">
        <v>82.58</v>
      </c>
      <c r="H276" s="14">
        <v>67.77</v>
      </c>
      <c r="I276" s="14"/>
      <c r="J276" s="14">
        <v>132.85</v>
      </c>
      <c r="K276" s="14">
        <v>162.47</v>
      </c>
      <c r="L276" s="14">
        <v>210.4</v>
      </c>
      <c r="M276" s="54"/>
      <c r="N276" s="14">
        <v>74.269683013000005</v>
      </c>
      <c r="O276" s="31">
        <v>3.2800094281000001</v>
      </c>
      <c r="P276" s="31" t="s">
        <v>26</v>
      </c>
      <c r="Q276" s="17" t="s">
        <v>29</v>
      </c>
      <c r="R276" s="38" t="s">
        <v>815</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468</v>
      </c>
      <c r="D277" s="16" t="s">
        <v>469</v>
      </c>
      <c r="E277" s="16">
        <v>0</v>
      </c>
      <c r="F277" s="15">
        <v>103.52</v>
      </c>
      <c r="G277" s="15">
        <v>96.45</v>
      </c>
      <c r="H277" s="15">
        <v>89.38</v>
      </c>
      <c r="I277" s="14"/>
      <c r="J277" s="15">
        <v>105.46</v>
      </c>
      <c r="K277" s="15">
        <v>119.59</v>
      </c>
      <c r="L277" s="15">
        <v>142.47</v>
      </c>
      <c r="M277" s="54"/>
      <c r="N277" s="15">
        <v>33.320883297000002</v>
      </c>
      <c r="O277" s="15">
        <v>146.49200704</v>
      </c>
      <c r="P277" s="15" t="s">
        <v>26</v>
      </c>
      <c r="Q277" s="16" t="s">
        <v>26</v>
      </c>
      <c r="R277" s="37" t="s">
        <v>816</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470</v>
      </c>
      <c r="D278" s="17" t="s">
        <v>471</v>
      </c>
      <c r="E278" s="17">
        <v>0</v>
      </c>
      <c r="F278" s="14">
        <v>176.98</v>
      </c>
      <c r="G278" s="14">
        <v>166.94</v>
      </c>
      <c r="H278" s="14">
        <v>156.9</v>
      </c>
      <c r="I278" s="14"/>
      <c r="J278" s="14">
        <v>178.34</v>
      </c>
      <c r="K278" s="14">
        <v>198.41</v>
      </c>
      <c r="L278" s="14">
        <v>230.89</v>
      </c>
      <c r="M278" s="54"/>
      <c r="N278" s="14">
        <v>36.433996194999999</v>
      </c>
      <c r="O278" s="31">
        <v>80.191443633999995</v>
      </c>
      <c r="P278" s="31" t="s">
        <v>26</v>
      </c>
      <c r="Q278" s="17" t="s">
        <v>26</v>
      </c>
      <c r="R278" s="38" t="s">
        <v>817</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472</v>
      </c>
      <c r="D279" s="16" t="s">
        <v>473</v>
      </c>
      <c r="E279" s="16">
        <v>0</v>
      </c>
      <c r="F279" s="15">
        <v>123.18</v>
      </c>
      <c r="G279" s="15">
        <v>116.21</v>
      </c>
      <c r="H279" s="15">
        <v>109.25</v>
      </c>
      <c r="I279" s="14"/>
      <c r="J279" s="15">
        <v>124.44</v>
      </c>
      <c r="K279" s="15">
        <v>138.36000000000001</v>
      </c>
      <c r="L279" s="15">
        <v>160.88999999999999</v>
      </c>
      <c r="M279" s="54"/>
      <c r="N279" s="15">
        <v>32.176044705999999</v>
      </c>
      <c r="O279" s="15">
        <v>20.130916930999998</v>
      </c>
      <c r="P279" s="15" t="s">
        <v>26</v>
      </c>
      <c r="Q279" s="16" t="s">
        <v>26</v>
      </c>
      <c r="R279" s="37" t="s">
        <v>818</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523</v>
      </c>
      <c r="D280" s="17" t="s">
        <v>524</v>
      </c>
      <c r="E280" s="17">
        <v>0</v>
      </c>
      <c r="F280" s="14">
        <v>171.7</v>
      </c>
      <c r="G280" s="14">
        <v>159</v>
      </c>
      <c r="H280" s="14">
        <v>146.31</v>
      </c>
      <c r="I280" s="14"/>
      <c r="J280" s="14">
        <v>173.5</v>
      </c>
      <c r="K280" s="14">
        <v>198.88</v>
      </c>
      <c r="L280" s="14">
        <v>239.95</v>
      </c>
      <c r="M280" s="54"/>
      <c r="N280" s="14">
        <v>30.04468134</v>
      </c>
      <c r="O280" s="31">
        <v>5.7473452248000001</v>
      </c>
      <c r="P280" s="31" t="s">
        <v>26</v>
      </c>
      <c r="Q280" s="17" t="s">
        <v>26</v>
      </c>
      <c r="R280" s="38" t="s">
        <v>819</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820</v>
      </c>
      <c r="D281" s="16" t="s">
        <v>821</v>
      </c>
      <c r="E281" s="16">
        <v>8</v>
      </c>
      <c r="F281" s="15">
        <v>61.78</v>
      </c>
      <c r="G281" s="15">
        <v>59.14</v>
      </c>
      <c r="H281" s="15">
        <v>56.5</v>
      </c>
      <c r="I281" s="14"/>
      <c r="J281" s="15">
        <v>65.459999999999994</v>
      </c>
      <c r="K281" s="15">
        <v>70.73</v>
      </c>
      <c r="L281" s="15">
        <v>79.27</v>
      </c>
      <c r="M281" s="54"/>
      <c r="N281" s="15">
        <v>47.835119820000003</v>
      </c>
      <c r="O281" s="15">
        <v>2.6096077362000001</v>
      </c>
      <c r="P281" s="15" t="s">
        <v>29</v>
      </c>
      <c r="Q281" s="16" t="s">
        <v>29</v>
      </c>
      <c r="R281" s="37" t="s">
        <v>822</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823</v>
      </c>
      <c r="D282" s="17" t="s">
        <v>824</v>
      </c>
      <c r="E282" s="17">
        <v>0</v>
      </c>
      <c r="F282" s="14">
        <v>53.99</v>
      </c>
      <c r="G282" s="14">
        <v>50.29</v>
      </c>
      <c r="H282" s="14">
        <v>46.59</v>
      </c>
      <c r="I282" s="14"/>
      <c r="J282" s="14">
        <v>54.45</v>
      </c>
      <c r="K282" s="14">
        <v>61.84</v>
      </c>
      <c r="L282" s="14">
        <v>73.81</v>
      </c>
      <c r="M282" s="54"/>
      <c r="N282" s="14">
        <v>34.202159835000003</v>
      </c>
      <c r="O282" s="31">
        <v>3.1551867633000001</v>
      </c>
      <c r="P282" s="31" t="s">
        <v>26</v>
      </c>
      <c r="Q282" s="17" t="s">
        <v>26</v>
      </c>
      <c r="R282" s="38" t="s">
        <v>825</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474</v>
      </c>
      <c r="D283" s="16" t="s">
        <v>475</v>
      </c>
      <c r="E283" s="16">
        <v>7</v>
      </c>
      <c r="F283" s="15">
        <v>75.400000000000006</v>
      </c>
      <c r="G283" s="15">
        <v>71.010000000000005</v>
      </c>
      <c r="H283" s="15">
        <v>66.62</v>
      </c>
      <c r="I283" s="14"/>
      <c r="J283" s="15">
        <v>76</v>
      </c>
      <c r="K283" s="15">
        <v>84.77</v>
      </c>
      <c r="L283" s="15">
        <v>98.97</v>
      </c>
      <c r="M283" s="54"/>
      <c r="N283" s="15">
        <v>72.981458481000004</v>
      </c>
      <c r="O283" s="15">
        <v>21.217019291</v>
      </c>
      <c r="P283" s="15" t="s">
        <v>29</v>
      </c>
      <c r="Q283" s="16" t="s">
        <v>29</v>
      </c>
      <c r="R283" s="37" t="s">
        <v>826</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476</v>
      </c>
      <c r="D284" s="17" t="s">
        <v>477</v>
      </c>
      <c r="E284" s="17">
        <v>9</v>
      </c>
      <c r="F284" s="14">
        <v>54.11</v>
      </c>
      <c r="G284" s="14">
        <v>51.44</v>
      </c>
      <c r="H284" s="14">
        <v>48.77</v>
      </c>
      <c r="I284" s="14"/>
      <c r="J284" s="14">
        <v>54.89</v>
      </c>
      <c r="K284" s="14">
        <v>60.22</v>
      </c>
      <c r="L284" s="14">
        <v>68.86</v>
      </c>
      <c r="M284" s="54"/>
      <c r="N284" s="14">
        <v>67.010870564000001</v>
      </c>
      <c r="O284" s="31">
        <v>5.7419775804999995</v>
      </c>
      <c r="P284" s="31" t="s">
        <v>29</v>
      </c>
      <c r="Q284" s="17" t="s">
        <v>29</v>
      </c>
      <c r="R284" s="38" t="s">
        <v>827</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478</v>
      </c>
      <c r="D285" s="16" t="s">
        <v>479</v>
      </c>
      <c r="E285" s="16">
        <v>9</v>
      </c>
      <c r="F285" s="15">
        <v>123.21</v>
      </c>
      <c r="G285" s="15">
        <v>113.64</v>
      </c>
      <c r="H285" s="15">
        <v>104.07</v>
      </c>
      <c r="I285" s="14"/>
      <c r="J285" s="15">
        <v>125</v>
      </c>
      <c r="K285" s="15">
        <v>144.13</v>
      </c>
      <c r="L285" s="15">
        <v>175.1</v>
      </c>
      <c r="M285" s="54"/>
      <c r="N285" s="15">
        <v>74.428734418999994</v>
      </c>
      <c r="O285" s="15">
        <v>9.1262141575999998</v>
      </c>
      <c r="P285" s="15" t="s">
        <v>29</v>
      </c>
      <c r="Q285" s="16" t="s">
        <v>29</v>
      </c>
      <c r="R285" s="37" t="s">
        <v>828</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525</v>
      </c>
      <c r="D286" s="17" t="s">
        <v>526</v>
      </c>
      <c r="E286" s="17">
        <v>0</v>
      </c>
      <c r="F286" s="14">
        <v>76.42</v>
      </c>
      <c r="G286" s="14">
        <v>68.2</v>
      </c>
      <c r="H286" s="14">
        <v>59.99</v>
      </c>
      <c r="I286" s="14"/>
      <c r="J286" s="14">
        <v>78.010000000000005</v>
      </c>
      <c r="K286" s="14">
        <v>94.43</v>
      </c>
      <c r="L286" s="14">
        <v>121.01</v>
      </c>
      <c r="M286" s="54"/>
      <c r="N286" s="14">
        <v>27.474165137</v>
      </c>
      <c r="O286" s="31">
        <v>1.1562530067000001</v>
      </c>
      <c r="P286" s="31" t="s">
        <v>26</v>
      </c>
      <c r="Q286" s="17" t="s">
        <v>26</v>
      </c>
      <c r="R286" s="38" t="s">
        <v>829</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527</v>
      </c>
      <c r="D287" s="16" t="s">
        <v>528</v>
      </c>
      <c r="E287" s="16">
        <v>0</v>
      </c>
      <c r="F287" s="15">
        <v>141.35</v>
      </c>
      <c r="G287" s="15">
        <v>133.25</v>
      </c>
      <c r="H287" s="15">
        <v>125.15</v>
      </c>
      <c r="I287" s="14"/>
      <c r="J287" s="15">
        <v>143</v>
      </c>
      <c r="K287" s="15">
        <v>159.19</v>
      </c>
      <c r="L287" s="15">
        <v>185.39</v>
      </c>
      <c r="M287" s="54"/>
      <c r="N287" s="15">
        <v>36.528284212000003</v>
      </c>
      <c r="O287" s="15">
        <v>3.3732183343000002</v>
      </c>
      <c r="P287" s="15" t="s">
        <v>26</v>
      </c>
      <c r="Q287" s="16" t="s">
        <v>26</v>
      </c>
      <c r="R287" s="37" t="s">
        <v>830</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831</v>
      </c>
      <c r="D288" s="17" t="s">
        <v>832</v>
      </c>
      <c r="E288" s="17">
        <v>7</v>
      </c>
      <c r="F288" s="14">
        <v>7.46</v>
      </c>
      <c r="G288" s="14">
        <v>7.11</v>
      </c>
      <c r="H288" s="14">
        <v>6.77</v>
      </c>
      <c r="I288" s="14"/>
      <c r="J288" s="14">
        <v>7.76</v>
      </c>
      <c r="K288" s="14">
        <v>8.44</v>
      </c>
      <c r="L288" s="14">
        <v>9.5500000000000007</v>
      </c>
      <c r="M288" s="54"/>
      <c r="N288" s="14">
        <v>71.410607971000005</v>
      </c>
      <c r="O288" s="31">
        <v>1.1824611671</v>
      </c>
      <c r="P288" s="31" t="s">
        <v>26</v>
      </c>
      <c r="Q288" s="17" t="s">
        <v>29</v>
      </c>
      <c r="R288" s="38" t="s">
        <v>833</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480</v>
      </c>
      <c r="D289" s="16" t="s">
        <v>481</v>
      </c>
      <c r="E289" s="16">
        <v>7</v>
      </c>
      <c r="F289" s="15" t="s">
        <v>129</v>
      </c>
      <c r="G289" s="15" t="s">
        <v>129</v>
      </c>
      <c r="H289" s="15" t="s">
        <v>129</v>
      </c>
      <c r="I289" s="14"/>
      <c r="J289" s="15" t="s">
        <v>129</v>
      </c>
      <c r="K289" s="15" t="s">
        <v>129</v>
      </c>
      <c r="L289" s="15" t="s">
        <v>129</v>
      </c>
      <c r="M289" s="54"/>
      <c r="N289" s="15" t="s">
        <v>129</v>
      </c>
      <c r="O289" s="15" t="s">
        <v>129</v>
      </c>
      <c r="P289" s="15" t="s">
        <v>129</v>
      </c>
      <c r="Q289" s="16" t="s">
        <v>129</v>
      </c>
      <c r="R289" s="37" t="s">
        <v>130</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482</v>
      </c>
      <c r="D290" s="17" t="s">
        <v>483</v>
      </c>
      <c r="E290" s="17">
        <v>0</v>
      </c>
      <c r="F290" s="14">
        <v>17.62</v>
      </c>
      <c r="G290" s="14">
        <v>16.600000000000001</v>
      </c>
      <c r="H290" s="14">
        <v>15.58</v>
      </c>
      <c r="I290" s="14"/>
      <c r="J290" s="14">
        <v>17.760000000000002</v>
      </c>
      <c r="K290" s="14">
        <v>19.79</v>
      </c>
      <c r="L290" s="14">
        <v>23.08</v>
      </c>
      <c r="M290" s="54"/>
      <c r="N290" s="14">
        <v>37.372845425000001</v>
      </c>
      <c r="O290" s="31">
        <v>9.0319909033000005</v>
      </c>
      <c r="P290" s="31" t="s">
        <v>26</v>
      </c>
      <c r="Q290" s="17" t="s">
        <v>26</v>
      </c>
      <c r="R290" s="38" t="s">
        <v>834</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484</v>
      </c>
      <c r="D291" s="16" t="s">
        <v>485</v>
      </c>
      <c r="E291" s="16">
        <v>9</v>
      </c>
      <c r="F291" s="15">
        <v>21.02</v>
      </c>
      <c r="G291" s="15">
        <v>19.5</v>
      </c>
      <c r="H291" s="15">
        <v>17.989999999999998</v>
      </c>
      <c r="I291" s="14"/>
      <c r="J291" s="15">
        <v>22.04</v>
      </c>
      <c r="K291" s="15">
        <v>25.06</v>
      </c>
      <c r="L291" s="15">
        <v>29.95</v>
      </c>
      <c r="M291" s="54"/>
      <c r="N291" s="15">
        <v>62.282366037000003</v>
      </c>
      <c r="O291" s="15">
        <v>17.732723869000001</v>
      </c>
      <c r="P291" s="15" t="s">
        <v>29</v>
      </c>
      <c r="Q291" s="16" t="s">
        <v>29</v>
      </c>
      <c r="R291" s="37" t="s">
        <v>835</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486</v>
      </c>
      <c r="D292" s="17" t="s">
        <v>487</v>
      </c>
      <c r="E292" s="17">
        <v>7</v>
      </c>
      <c r="F292" s="14">
        <v>22.87</v>
      </c>
      <c r="G292" s="14">
        <v>21.5</v>
      </c>
      <c r="H292" s="14">
        <v>20.13</v>
      </c>
      <c r="I292" s="14"/>
      <c r="J292" s="14">
        <v>25.43</v>
      </c>
      <c r="K292" s="14">
        <v>28.16</v>
      </c>
      <c r="L292" s="14">
        <v>32.58</v>
      </c>
      <c r="M292" s="54"/>
      <c r="N292" s="14">
        <v>76.015655288000005</v>
      </c>
      <c r="O292" s="31">
        <v>23.422828386000003</v>
      </c>
      <c r="P292" s="31" t="s">
        <v>26</v>
      </c>
      <c r="Q292" s="17" t="s">
        <v>29</v>
      </c>
      <c r="R292" s="38" t="s">
        <v>836</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488</v>
      </c>
      <c r="D293" s="16" t="s">
        <v>489</v>
      </c>
      <c r="E293" s="16">
        <v>7</v>
      </c>
      <c r="F293" s="15">
        <v>50.76</v>
      </c>
      <c r="G293" s="15">
        <v>47.37</v>
      </c>
      <c r="H293" s="15">
        <v>43.99</v>
      </c>
      <c r="I293" s="14"/>
      <c r="J293" s="15">
        <v>56.95</v>
      </c>
      <c r="K293" s="15">
        <v>63.71</v>
      </c>
      <c r="L293" s="15">
        <v>74.66</v>
      </c>
      <c r="M293" s="54"/>
      <c r="N293" s="15">
        <v>76.778038266999999</v>
      </c>
      <c r="O293" s="15">
        <v>5.6859458186000005</v>
      </c>
      <c r="P293" s="15" t="s">
        <v>26</v>
      </c>
      <c r="Q293" s="16" t="s">
        <v>29</v>
      </c>
      <c r="R293" s="37" t="s">
        <v>837</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490</v>
      </c>
      <c r="D294" s="17" t="s">
        <v>491</v>
      </c>
      <c r="E294" s="17">
        <v>7</v>
      </c>
      <c r="F294" s="14">
        <v>29.1</v>
      </c>
      <c r="G294" s="14">
        <v>26.39</v>
      </c>
      <c r="H294" s="14">
        <v>23.68</v>
      </c>
      <c r="I294" s="14"/>
      <c r="J294" s="14">
        <v>30.35</v>
      </c>
      <c r="K294" s="14">
        <v>35.76</v>
      </c>
      <c r="L294" s="14">
        <v>44.53</v>
      </c>
      <c r="M294" s="54"/>
      <c r="N294" s="14">
        <v>64.206260737999997</v>
      </c>
      <c r="O294" s="31">
        <v>2.3949254086000002</v>
      </c>
      <c r="P294" s="31" t="s">
        <v>29</v>
      </c>
      <c r="Q294" s="17" t="s">
        <v>29</v>
      </c>
      <c r="R294" s="38" t="s">
        <v>838</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492</v>
      </c>
      <c r="D295" s="16" t="s">
        <v>493</v>
      </c>
      <c r="E295" s="16">
        <v>9</v>
      </c>
      <c r="F295" s="15">
        <v>148.96</v>
      </c>
      <c r="G295" s="15">
        <v>130.41999999999999</v>
      </c>
      <c r="H295" s="15">
        <v>111.88</v>
      </c>
      <c r="I295" s="14"/>
      <c r="J295" s="15">
        <v>179.8</v>
      </c>
      <c r="K295" s="15">
        <v>216.88</v>
      </c>
      <c r="L295" s="15">
        <v>276.88</v>
      </c>
      <c r="M295" s="54"/>
      <c r="N295" s="15">
        <v>79.511038627000005</v>
      </c>
      <c r="O295" s="15">
        <v>2.4984528842999998</v>
      </c>
      <c r="P295" s="15" t="s">
        <v>29</v>
      </c>
      <c r="Q295" s="16" t="s">
        <v>29</v>
      </c>
      <c r="R295" s="37" t="s">
        <v>839</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apesar de estar em tendência de baixa no longo prazo pela média de 200 dias, no curto prazo está com sinal de recuperação favorecendo repiques de alta. Acima dos 77,07 pode seguir repique altista na direção resistências nos 80,46 ou 85,96. Caso perca os 74,7 teria sinal de baixa projetando de 71,57 a 69,87. O padrão de volume favorece a alta.</v>
      </c>
      <c r="F7" s="57">
        <f>_xlfn.XLOOKUP($E5,Tendencias!$D$17:$D$352,Tendencias!$E$17:$E$352)</f>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2026-08-10T22:43:45Z</cp:lastPrinted>
  <dcterms:created xsi:type="dcterms:W3CDTF">2020-05-21T15:06:06Z</dcterms:created>
  <dcterms:modified xsi:type="dcterms:W3CDTF">2026-08-10T22:46:06Z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