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5" documentId="8_{FD2ACD16-2B29-48D9-A9B2-71C40D758A54}" xr6:coauthVersionLast="47" xr6:coauthVersionMax="47" xr10:uidLastSave="{6F3DAFCF-6D14-4AC3-BBE4-D235D3DBAB0A}"/>
  <bookViews>
    <workbookView xWindow="900" yWindow="20190" windowWidth="25815" windowHeight="1450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<sst xmlns="http://schemas.openxmlformats.org/spreadsheetml/2006/main" count="1415" uniqueCount="814">
  <si>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</si>
  <si>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</si>
  <si>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</si>
  <si>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</si>
  <si>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</si>
  <si>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</si>
  <si>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</si>
  <si>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</si>
  <si>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</si>
  <si>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</si>
  <si>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</si>
  <si>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</si>
  <si>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</si>
  <si>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</si>
  <si>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</si>
  <si>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</si>
  <si>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</si>
  <si>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</si>
  <si>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</si>
  <si>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</si>
  <si>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</si>
  <si>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</si>
  <si>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</si>
  <si>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</si>
  <si>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</si>
  <si>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</si>
  <si>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</si>
  <si>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</si>
  <si>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</si>
  <si>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</si>
  <si>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</si>
  <si>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</si>
  <si>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</si>
  <si>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</si>
  <si>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</si>
  <si>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</si>
  <si>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</si>
  <si>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</si>
  <si>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</si>
  <si>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</si>
  <si>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</si>
  <si>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</si>
  <si>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</si>
  <si>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</si>
  <si>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</si>
  <si>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</si>
  <si>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</si>
  <si>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</si>
  <si>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</si>
  <si>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</si>
  <si>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</si>
  <si>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</si>
  <si>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</si>
  <si>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</si>
  <si>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</si>
  <si>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</si>
  <si>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</si>
  <si>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</si>
  <si>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</si>
  <si>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</si>
  <si>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</si>
  <si>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</si>
  <si>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</si>
  <si>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</si>
  <si>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</si>
  <si>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</si>
  <si>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</si>
  <si>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</si>
  <si>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</si>
  <si>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</si>
  <si>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</si>
  <si>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</si>
  <si>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</si>
  <si>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</si>
  <si>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</si>
  <si>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</si>
  <si>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</si>
  <si>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</si>
  <si>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</si>
  <si>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</si>
  <si>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</si>
  <si>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</si>
  <si>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</si>
  <si>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</si>
  <si>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</si>
  <si>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</si>
  <si>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</si>
  <si>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</si>
  <si>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</si>
  <si>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</si>
  <si>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</si>
  <si>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</si>
  <si>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</si>
  <si>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</si>
  <si>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</si>
  <si>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</si>
  <si>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</si>
  <si>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</si>
  <si>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</si>
  <si>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</si>
  <si>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</si>
  <si>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</si>
  <si>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</si>
  <si>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</si>
  <si>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</si>
  <si>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</si>
  <si>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</si>
  <si>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</si>
  <si>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</si>
  <si>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</si>
  <si>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</si>
  <si>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</si>
  <si>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</si>
  <si>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</si>
  <si>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</si>
  <si>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</si>
  <si>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</si>
  <si>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</si>
  <si>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</si>
  <si>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</si>
  <si>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</si>
  <si>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</si>
  <si>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</si>
  <si>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</si>
  <si>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</si>
  <si>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</si>
  <si>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</si>
  <si>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</si>
  <si>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</si>
  <si>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</si>
  <si>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</si>
  <si>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</si>
  <si>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</si>
  <si>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</si>
  <si>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</si>
  <si>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</si>
  <si>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</si>
  <si>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</si>
  <si>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</si>
  <si>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</si>
  <si>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</si>
  <si>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</si>
  <si>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</si>
  <si>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</si>
  <si>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</si>
  <si>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</si>
  <si>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</si>
  <si>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</si>
  <si>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</si>
  <si>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</si>
  <si>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</si>
  <si>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</si>
  <si>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</si>
  <si>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</si>
  <si>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</si>
  <si>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</si>
  <si>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</si>
  <si>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</si>
  <si>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</si>
  <si>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</si>
  <si>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</si>
  <si>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</si>
  <si>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</si>
  <si>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</si>
  <si>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</si>
  <si>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</si>
  <si>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</si>
  <si>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</si>
  <si>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</si>
  <si>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</si>
  <si>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</si>
  <si>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</si>
  <si>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</si>
  <si>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</si>
  <si>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</si>
  <si>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</si>
  <si>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</si>
  <si>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</si>
  <si>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</si>
  <si>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</si>
  <si>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</si>
  <si>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</si>
  <si>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</si>
  <si>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</si>
  <si>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</si>
  <si>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</si>
  <si>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</si>
  <si>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</si>
  <si>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</si>
  <si>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</si>
  <si>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</si>
  <si>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</si>
  <si>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</si>
  <si>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</si>
  <si>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</si>
  <si>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</si>
  <si>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</si>
  <si>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</si>
  <si>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</si>
  <si>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</si>
  <si>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</si>
  <si>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</si>
  <si>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</si>
  <si>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</si>
  <si>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</si>
  <si>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</si>
  <si>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</si>
  <si>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</si>
  <si>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</si>
  <si>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</si>
  <si>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</si>
  <si>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</si>
  <si>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</si>
  <si>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</si>
  <si>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</si>
  <si>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</si>
  <si>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</si>
  <si>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</si>
  <si>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</si>
  <si>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</si>
  <si>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</si>
  <si>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</si>
  <si>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</si>
  <si>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</si>
  <si>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</si>
  <si>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</si>
  <si>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</si>
  <si>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</si>
  <si>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</si>
  <si>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</si>
  <si>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</si>
  <si>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</si>
  <si>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</si>
  <si>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</si>
  <si>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</si>
  <si>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</si>
  <si>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</si>
  <si>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</si>
  <si>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</si>
  <si>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</si>
  <si>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</si>
  <si>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</si>
  <si>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</si>
  <si>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</si>
  <si>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</si>
  <si>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</si>
  <si>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</si>
  <si>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</si>
  <si>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</si>
  <si>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</si>
  <si>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</si>
  <si>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</si>
  <si>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</si>
  <si>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</si>
  <si>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</si>
  <si>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</si>
  <si>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</si>
  <si>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</si>
  <si>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</si>
  <si>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</si>
  <si>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</si>
  <si>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</si>
  <si>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</si>
  <si>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</si>
  <si>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</si>
  <si>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</si>
  <si>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</si>
  <si>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</si>
  <si>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</si>
  <si>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</si>
  <si>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</si>
  <si>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</si>
  <si>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</si>
  <si>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</si>
  <si>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</si>
  <si>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</si>
  <si>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</si>
  <si>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</si>
  <si>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</si>
  <si>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</si>
  <si>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</si>
  <si>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</si>
  <si>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</si>
  <si>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</si>
  <si>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</si>
  <si>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</si>
  <si>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</si>
  <si>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</si>
  <si>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</si>
  <si>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</si>
  <si>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</si>
  <si>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</si>
  <si>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</si>
  <si>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</si>
  <si>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</si>
  <si>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</si>
  <si>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</si>
  <si>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</si>
  <si>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</si>
  <si>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</si>
  <si>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</si>
  <si>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</si>
  <si>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</si>
  <si>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</si>
  <si>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</si>
  <si>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</si>
  <si>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</si>
  <si>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</si>
  <si>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</si>
  <si>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</si>
  <si>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</si>
  <si>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</si>
  <si>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</si>
  <si>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</si>
  <si>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</si>
  <si>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</si>
  <si>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</si>
  <si>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</si>
  <si>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</si>
  <si>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</si>
  <si>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</si>
  <si>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</si>
  <si>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</si>
  <si>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</si>
  <si>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</si>
  <si>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</si>
  <si>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</si>
  <si>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</si>
  <si>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</si>
  <si>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</si>
  <si>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</si>
  <si>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</si>
  <si>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</si>
  <si>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</si>
  <si>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</si>
  <si>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Priner</t>
  </si>
  <si>
    <t>PRNR3</t>
  </si>
  <si>
    <t>Qualcomm Inc</t>
  </si>
  <si>
    <t>QCOM34</t>
  </si>
  <si>
    <t>Qualicorp</t>
  </si>
  <si>
    <t>QUAL3</t>
  </si>
  <si>
    <t>Quero-Quero</t>
  </si>
  <si>
    <t>LJQQ3</t>
  </si>
  <si>
    <t>RaiaDrogasil</t>
  </si>
  <si>
    <t>RADL3</t>
  </si>
  <si>
    <t>Raizen</t>
  </si>
  <si>
    <t>RAIZ4</t>
  </si>
  <si>
    <t>RAPT4</t>
  </si>
  <si>
    <t>Recrusul</t>
  </si>
  <si>
    <t>RCSL4</t>
  </si>
  <si>
    <t>Rede D Or</t>
  </si>
  <si>
    <t>RDOR3</t>
  </si>
  <si>
    <t>RIAA3</t>
  </si>
  <si>
    <t>Rumo S.A.</t>
  </si>
  <si>
    <t>RAIL3</t>
  </si>
  <si>
    <t>Paypal</t>
  </si>
  <si>
    <t>SBSP3</t>
  </si>
  <si>
    <t>Sanepar</t>
  </si>
  <si>
    <t>SAPR4</t>
  </si>
  <si>
    <t>SAPR11</t>
  </si>
  <si>
    <t>Santander BR</t>
  </si>
  <si>
    <t>SANB3</t>
  </si>
  <si>
    <t>SANB4</t>
  </si>
  <si>
    <t>SANB11</t>
  </si>
  <si>
    <t>Sao Martinho</t>
  </si>
  <si>
    <t>SMTO3</t>
  </si>
  <si>
    <t>Schulz</t>
  </si>
  <si>
    <t>SHUL4</t>
  </si>
  <si>
    <t>Seagate Technology Holdings Plc</t>
  </si>
  <si>
    <t>S1TX34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</si>
  <si>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</si>
  <si>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</si>
  <si>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</si>
  <si>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</si>
  <si>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</si>
  <si>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</si>
  <si>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</si>
  <si>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</si>
  <si>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</si>
  <si>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</si>
  <si>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</si>
  <si>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</si>
  <si>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</si>
  <si>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</si>
  <si>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</si>
  <si>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</si>
  <si>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</si>
  <si>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</si>
  <si>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</si>
  <si>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</si>
  <si>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</si>
  <si>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</si>
  <si>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</si>
  <si>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</si>
  <si>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</si>
  <si>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</si>
  <si>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</si>
  <si>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</si>
  <si>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</si>
  <si>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</si>
  <si>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</si>
  <si>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</si>
  <si>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The Goldman Sachs Group, Inc</t>
  </si>
  <si>
    <t>GSGI34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</si>
  <si>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</si>
  <si>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</si>
  <si>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</si>
  <si>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</si>
  <si>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</si>
  <si>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</si>
  <si>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</si>
  <si>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</si>
  <si>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</si>
  <si>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</si>
  <si>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</si>
  <si>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</si>
  <si>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</si>
  <si>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</si>
  <si>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</si>
  <si>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</si>
  <si>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</si>
  <si>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</si>
  <si>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</si>
  <si>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</si>
  <si>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</si>
  <si>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</si>
  <si>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</si>
  <si>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</si>
  <si>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</si>
  <si>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</si>
  <si>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</si>
  <si>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</si>
  <si>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</si>
  <si>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</si>
  <si>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</si>
  <si>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</si>
  <si>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</si>
  <si>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</si>
  <si>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</si>
  <si>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</si>
  <si>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</si>
  <si>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</si>
  <si>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</si>
  <si>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</si>
  <si>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</si>
  <si>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</si>
  <si>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</si>
  <si>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BV Coin</t>
  </si>
  <si>
    <t>COIN11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</si>
  <si>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</si>
  <si>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</si>
  <si>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</si>
  <si>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</si>
  <si>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</si>
  <si>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</si>
  <si>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</si>
  <si>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</si>
  <si>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</si>
  <si>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</si>
  <si>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</si>
  <si>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</si>
  <si>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</si>
  <si>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</si>
  <si>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</si>
  <si>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</si>
  <si>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</si>
  <si>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</si>
  <si>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</si>
  <si>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</si>
  <si>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</si>
  <si>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</si>
  <si>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</si>
  <si>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</si>
  <si>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</si>
  <si>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</si>
  <si>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</si>
  <si>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</si>
  <si>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</si>
  <si>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</si>
  <si>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</si>
  <si>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</si>
  <si>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</si>
  <si>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</si>
  <si>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</si>
  <si>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</si>
  <si>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</si>
  <si>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</si>
  <si>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Trd Spx Usd Ci</t>
  </si>
  <si>
    <t>SPXU11</t>
  </si>
  <si>
    <t>Trend Europa</t>
  </si>
  <si>
    <t>EURP11</t>
  </si>
  <si>
    <t>Trend Ibovx</t>
  </si>
  <si>
    <t>BOVX11</t>
  </si>
  <si>
    <t>Trend Nasdaq</t>
  </si>
  <si>
    <t>NASD11</t>
  </si>
  <si>
    <t>Trend Ouro</t>
  </si>
  <si>
    <t>GOLD11</t>
  </si>
  <si>
    <t>Trend Ouro H</t>
  </si>
  <si>
    <t>GOLX11</t>
  </si>
  <si>
    <t>Trend Us Tec</t>
  </si>
  <si>
    <t>UTEC11</t>
  </si>
  <si>
    <t>Vaneck Gold Miners ETF</t>
  </si>
  <si>
    <t>GDXB39</t>
  </si>
  <si>
    <t>Advanced Micro Devices, Inc</t>
  </si>
  <si>
    <t>Sabesp</t>
  </si>
  <si>
    <t>Uber Technologies, Inc</t>
  </si>
  <si>
    <t>U1BE34</t>
  </si>
  <si>
    <t>TTEN3 está em clara tendência de baixa pelas médias de 21 e 200 dias e segue em movimento de baixa. Abaixo dos 11,35 pode buscar suportes 9,94 ou 8,53. Teria sinal de repique altista fechando acima dos 11,64 mirando resistências em 15,91 ou 18,72. O IFR sobrevendido alerta para recuperações se superar 11,64</t>
  </si>
  <si>
    <t>ABCB4 apesar de estar em tendência de alta no longo prazo pela média de 200 dias, no curto prazo está em realização. Abaixo dos 23,42 pode seguir em baixa no curto prazo mirando suportes em 22,91 ou 22,41. Teria sinal de retomada altista fechando acima dos 23,79 mirando resistências em 25,05 ou 26,05.</t>
  </si>
  <si>
    <t>A1MD34 apesar de estar em tendência de alta no longo prazo pela média de 200 dias, no curto prazo está em realização. Abaixo dos 303 pode seguir em baixa no curto prazo mirando suportes em 272,5 ou 244,53. Teria sinal de retomada altista fechando acima dos 319,93 mirando resistências em 363 ou 418,92.</t>
  </si>
  <si>
    <t>BABA34 apesar de estar em tendência de baixa no longo prazo pela média de 200 dias, no curto prazo está com sinal de recuperação favorecendo repiques de alta. Acima dos 23,38 pode seguir repique altista na direção resistências nos 23,93 ou 26,25. Caso perca os 22,96 teria sinal de baixa projetando de 20,17 a 19. O IFR sobrecomprado alerta realizações se perder 22,96.</t>
  </si>
  <si>
    <t>ALOS3 está em clara tendência de baixa pelas médias de 21 e 200 dias e segue em movimento de baixa. Abaixo dos 26,19 pode buscar suportes 25,47 ou 24,76. Teria sinal de repique altista fechando acima dos 27,6 mirando resistências em 28,5 ou 29,92.</t>
  </si>
  <si>
    <t>ALPA4 está em tendência de alta pelas médias de 21 e 200 dias e vai mantendo sinal de força altista. Acima dos 14,03 pode buscar projeções nos 16,02 ou 19,25. Teria sinal de realização na perda dos 13,22 mirando os 10,8 ou 9,8. O padrão de volume favorece a alta. O IFR sobrecomprado alerta realizações se perder 13,22.</t>
  </si>
  <si>
    <t>GOGL34 está em tendência de alta pelas médias de 21 e 200 dias, mas começa a dar sinal de possível realização. Abaixo dos 149,86 poderia realizar na direção dos suportes 133,39 ou 123,99. Caso supere os 152,17 retomaria sinal de alta com projeções nos 163,81 ou 182,6.</t>
  </si>
  <si>
    <t>ALUP11 está em clara tendência de baixa pelas médias de 21 e 200 dias e segue em movimento de baixa. Abaixo dos 31,61 pode buscar suportes 30,78 ou 29,96. Teria sinal de repique altista fechando acima dos 32,62 mirando resistências em 34,27 ou 35,91.</t>
  </si>
  <si>
    <t>AMZO34 está em tendência de alta pelas médias de 21 e 200 dias e vai mantendo sinal de força altista. Acima dos 70,8 pode buscar projeções nos 72,85 ou 82,02. Teria sinal de realização na perda dos 69,26 mirando os 58,01 ou 53,42.</t>
  </si>
  <si>
    <t>ABEV3 apesar de estar em tendência de alta no longo prazo pela média de 200 dias, no curto prazo está em realização. Abaixo dos 15,12 pode seguir em baixa no curto prazo mirando suportes em 14,73 ou 14,34. Teria sinal de retomada altista fechando acima dos 15,68 mirando resistências em 16,37 ou 17,14.</t>
  </si>
  <si>
    <t>AMER3 está em clara tendência de baixa pelas médias de 21 e 200 dias e segue em movimento de baixa. Abaixo dos 4,15 pode buscar suportes 3,58 ou 3,17. Teria sinal de repique altista fechando acima dos 4,9 mirando resistências em 5,71 ou 7,03.</t>
  </si>
  <si>
    <t>ANIM3 está em tendência de baixa pelas médias de 21 e 200 dias, mas começa a dar sinais de repiques de alta. Acima dos 2,21 teria sinal de repique altista mirando resistências nos 2,92 ou 3,53. Já uma perda dos 2,1 traria de volta o sinal de baixa projetando de 1,92 a 1,61.</t>
  </si>
  <si>
    <t>AAPL34 apesar de estar em tendência de alta no longo prazo pela média de 200 dias, no curto prazo está em realização. Abaixo dos 78,93 pode seguir em baixa no curto prazo mirando suportes em 76,1 ou 72,42. Teria sinal de retomada altista fechando acima dos 80,18 mirando resistências em 87,99 ou 95,33.</t>
  </si>
  <si>
    <t>ARML3 apesar de estar em tendência de baixa no longo prazo pela média de 200 dias, no curto prazo está com sinal de recuperação favorecendo repiques de alta. Acima dos 3,72 pode seguir repique altista na direção resistências nos 4,1 ou 4,73. Caso perca os 3,29 teria sinal de baixa projetando de 3,09 a 2,89. O padrão de volume favorece a alta.</t>
  </si>
  <si>
    <t>ASML34 está em tendência de alta pelas médias de 21 e 200 dias e vai mantendo sinal de força altista. Acima dos 163,49 pode buscar projeções nos 171,32 ou 188,82. Teria sinal de realização na perda dos 159,5 mirando os 143 ou 134,24.</t>
  </si>
  <si>
    <t>ASAI3 está em clara tendência de baixa pelas médias de 21 e 200 dias e segue em movimento de baixa. Abaixo dos 7,72 pode buscar suportes 7,32 ou 6,93. Teria sinal de repique altista fechando acima dos 8,63 mirando resistências em 8,99 ou 9,77.</t>
  </si>
  <si>
    <t>AURA33 está em tendência de alta pelas médias de 21 e 200 dias e vai mantendo sinal de força altista. Acima dos 125,69 pode buscar projeções nos 152,35 ou 195,49. Teria sinal de realização na perda dos 117,35 mirando os 82,55 ou 69,21. O padrão de volume favorece a alta. O IFR sobrecomprado alerta realizações se perder 117,35.</t>
  </si>
  <si>
    <t>AURE3 está em clara tendência de baixa pelas médias de 21 e 200 dias e segue em movimento de baixa. Abaixo dos 10,55 pode buscar suportes 9,78 ou 9,01. Teria sinal de repique altista fechando acima dos 10,98 mirando resistências em 13,03 ou 14,56.</t>
  </si>
  <si>
    <t>AXIA3 está em tendência de baixa pela média de 200 dias, a parece ter completado movimento de repique de alta de curto prazo e pode estar retomando o movimento baixista. Abaixo dos 52,6 pode seguir em queda na direção dos suportes 49,27 ou 47,47. Teria sinal de repique altista fechando acima dos 53,76 mirando resistências em 55,09 ou 58,68.</t>
  </si>
  <si>
    <t>AXIA7 apesar de estar em tendência de baixa no longo prazo pela média de 200 dias, no curto prazo está com sinal de recuperação favorecendo repiques de alta. Acima dos 54,31 pode seguir repique altista na direção resistências nos 58,18 ou 64,45. Caso perca os 52,13 teria sinal de baixa projetando de 48,04 a 46,1.</t>
  </si>
  <si>
    <t>AZEV3 está em tendência de baixa pela média de 200 dias, a parece ter completado movimento de repique de alta de curto prazo e pode estar retomando o movimento baixista. Abaixo dos 2,73 pode seguir em queda na direção dos suportes 1,23 ou -0,14. Teria sinal de repique altista fechando acima dos 3,75 mirando resistências em 5,69 ou 8,44.</t>
  </si>
  <si>
    <t>AZEV4 está em tendência de baixa pela média de 200 dias, a parece ter completado movimento de repique de alta de curto prazo e pode estar retomando o movimento baixista. Abaixo dos 1,15 pode seguir em queda na direção dos suportes 0,63 ou 0,11. Teria sinal de repique altista fechando acima dos 1,99 mirando resistências em 2,82 ou 3,85.</t>
  </si>
  <si>
    <t>AZTE3 está em tendência de baixa pela média de 200 dias, a parece ter completado movimento de repique de alta de curto prazo e pode estar retomando o movimento baixista. Abaixo dos 1,36 pode seguir em queda na direção dos suportes 1,05 ou 0,76. Teria sinal de repique altista fechando acima dos 1,49 mirando resistências em 1,98 ou 2,55.</t>
  </si>
  <si>
    <t>AZUL3 está em clara tendência de baixa pelas médias de 21 e 200 dias e segue em movimento de baixa. Abaixo dos 20,9 pode buscar suportes 19,7 ou 18,5. Teria sinal de repique altista fechando acima dos 22,34 mirando resistências em 24,77 ou 27,16.</t>
  </si>
  <si>
    <t>AZZA3 está em tendência de baixa pelas médias de 21 e 200 dias, mas começa a dar sinais de repiques de alta. Acima dos 17,25 teria sinal de repique altista mirando resistências nos 19,39 ou 21,83. Já uma perda dos 15,43 traria de volta o sinal de baixa projetando de 14,2 a 12,98.</t>
  </si>
  <si>
    <t>B3SA3 está em clara tendência de baixa pelas médias de 21 e 200 dias e segue em movimento de baixa. Abaixo dos 14,84 pode buscar suportes 14,41 ou 13,98. Teria sinal de repique altista fechando acima dos 15,5 mirando resistências em 16,22 ou 17,07.</t>
  </si>
  <si>
    <t>BMGB4 apesar de estar em tendência de alta no longo prazo pela média de 200 dias, no curto prazo está em realização. Abaixo dos 5,13 pode seguir em baixa no curto prazo mirando suportes em 4,98 ou 4,84. Teria sinal de retomada altista fechando acima dos 5,59 mirando resistências em 5,87 ou 6,33.</t>
  </si>
  <si>
    <t>BRSR6 está em clara tendência de baixa pelas médias de 21 e 200 dias e segue em movimento de baixa. Abaixo dos 13,62 pode buscar suportes 13,28 ou 12,95. Teria sinal de repique altista fechando acima dos 14,09 mirando resistências em 14,69 ou 15,35.</t>
  </si>
  <si>
    <t>BBSE3 apesar de estar em tendência de alta no longo prazo pela média de 200 dias, no curto prazo está em realização. Abaixo dos 37,57 pode seguir em baixa no curto prazo mirando suportes em 36,58 ou 35,59. Teria sinal de retomada altista fechando acima dos 38,81 mirando resistências em 40,76 ou 42,73.</t>
  </si>
  <si>
    <t>BMOB3 está em clara tendência de baixa pelas médias de 21 e 200 dias e segue em movimento de baixa. Abaixo dos 22,48 pode buscar suportes 21,86 ou 21,24. Teria sinal de repique altista fechando acima dos 23,46 mirando resistências em 24,48 ou 25,71.</t>
  </si>
  <si>
    <t>BERK34 está em tendência de alta pelas médias de 21 e 200 dias, mas começa a dar sinal de possível realização. Abaixo dos 131,81 poderia realizar na direção dos suportes 123,11 ou 119,72. Caso supere os 134,07 retomaria sinal de alta com projeções nos 140,84 ou 151,8.</t>
  </si>
  <si>
    <t>BLAU3 está em clara tendência de baixa pelas médias de 21 e 200 dias e segue em movimento de baixa. Abaixo dos 8,72 pode buscar suportes 8,35 ou 7,64. Teria sinal de repique altista fechando acima dos 8,95 mirando resistências em 10,63 ou 12,03.</t>
  </si>
  <si>
    <t>SOJA3 está em clara tendência de baixa pelas médias de 21 e 200 dias e segue em movimento de baixa. Abaixo dos 5,32 pode buscar suportes 5,04 ou 4,76. Teria sinal de repique altista fechando acima dos 5,56 mirando resistências em 6,22 ou 6,77.</t>
  </si>
  <si>
    <t>BRBI11 está em clara tendência de baixa pelas médias de 21 e 200 dias e segue em movimento de baixa. Abaixo dos 12,87 pode buscar suportes 12,03 ou 11,2. Teria sinal de repique altista fechando acima dos 13,67 mirando resistências em 15,57 ou 17,23. O IFR sobrevendido alerta para recuperações se superar 13,67</t>
  </si>
  <si>
    <t>BBDC3 está em clara tendência de baixa pelas médias de 21 e 200 dias e segue em movimento de baixa. Abaixo dos 15,06 pode buscar suportes 14,55 ou 14,05. Teria sinal de repique altista fechando acima dos 15,54 mirando resistências em 16,69 ou 17,69. O IFR sobrevendido alerta para recuperações se superar 15,54</t>
  </si>
  <si>
    <t>BBDC4 está em clara tendência de baixa pelas médias de 21 e 200 dias e segue em movimento de baixa. Abaixo dos 17,25 pode buscar suportes 16,67 ou 16,1. Teria sinal de repique altista fechando acima dos 17,82 mirando resistências em 19,1 ou 20,24. O IFR sobrevendido alerta para recuperações se superar 17,82</t>
  </si>
  <si>
    <t>BRAP4 está em clara tendência de baixa pelas médias de 21 e 200 dias e segue em movimento de baixa. Abaixo dos 21,16 pode buscar suportes 20,61 ou 20,11. Teria sinal de repique altista fechando acima dos 22,22 mirando resistências em 23,21 ou 24,82.</t>
  </si>
  <si>
    <t>SAUD3 está em tendência de alta no longo prazo, teve uma correção no curto prazo, mas pode estar retomando sinal de altas. Acima dos 14,33 pode buscar 16,29 ou 17,76. Abaixo dos 13,91 retomaria sinal de realização mirando suportes em 13,17 ou 12,43.</t>
  </si>
  <si>
    <t>BBAS3 está em clara tendência de baixa pelas médias de 21 e 200 dias e segue em movimento de baixa. Abaixo dos 19,95 pode buscar suportes 19,44 ou 18,93. Teria sinal de repique altista fechando acima dos 20,4 mirando resistências em 21,59 ou 22,6.</t>
  </si>
  <si>
    <t>AGRO3 está em clara tendência de baixa pelas médias de 21 e 200 dias e segue em movimento de baixa. Abaixo dos 18 pode buscar suportes 17,46 ou 16,93. Teria sinal de repique altista fechando acima dos 18,24 mirando resistências em 19,72 ou 20,78. O IFR sobrevendido alerta para recuperações se superar 18,24</t>
  </si>
  <si>
    <t>BRKM5 está em clara tendência de baixa pelas médias de 21 e 200 dias e segue em movimento de baixa. Abaixo dos 5,6 pode buscar suportes 5,15 ou 4,71. Teria sinal de repique altista fechando acima dos 6,08 mirando resistências em 7,04 ou 7,92.</t>
  </si>
  <si>
    <t>BRAV3 apesar de estar em tendência de alta no longo prazo pela média de 200 dias, no curto prazo está em realização. Abaixo dos 17,86 pode seguir em baixa no curto prazo mirando suportes em 16,75 ou 15,65. Teria sinal de retomada altista fechando acima dos 18,58 mirando resistências em 21,43 ou 23,63. O IFR sobrevendido alerta para recuperações se superar 18,58</t>
  </si>
  <si>
    <t>AVGO34 está em tendência de alta pelas médias de 21 e 200 dias e vai mantendo sinal de força altista. Acima dos 31,32 pode buscar projeções nos 34,44 ou 39,5. Teria sinal de realização na perda dos 30,68 mirando os 26,26 ou 24,69.</t>
  </si>
  <si>
    <t>BPAC11 está em clara tendência de baixa pelas médias de 21 e 200 dias e segue em movimento de baixa. Abaixo dos 53,85 pode buscar suportes 52,22 ou 50,6. Teria sinal de repique altista fechando acima dos 56,69 mirando resistências em 59,1 ou 62,34.</t>
  </si>
  <si>
    <t>CXSE3 apesar de estar em tendência de alta no longo prazo pela média de 200 dias, no curto prazo está em realização. Abaixo dos 19,12 pode seguir em baixa no curto prazo mirando suportes em 18,18 ou 17,25. Teria sinal de retomada altista fechando acima dos 19,63 mirando resistências em 22,14 ou 24.</t>
  </si>
  <si>
    <t>CAML3 está em clara tendência de baixa pelas médias de 21 e 200 dias e segue em movimento de baixa. Abaixo dos 4,56 pode buscar suportes 4,1 ou 3,67. Teria sinal de repique altista fechando acima dos 4,73 mirando resistências em 5,48 ou 6,33.</t>
  </si>
  <si>
    <t>BHIA3 está em clara tendência de baixa pelas médias de 21 e 200 dias e segue em movimento de baixa. Abaixo dos 0,71 pode buscar suportes 0,56 ou 0,41. Teria sinal de repique altista fechando acima dos 0,8 mirando resistências em 1,19 ou 1,48. O IFR sobrevendido alerta para recuperações se superar 0,8</t>
  </si>
  <si>
    <t>CBAV3 está em tendência de alta pelas médias de 21 e 200 dias, mas começa a dar sinal de possível realização. Abaixo dos 11,09 poderia realizar na direção dos suportes 10,76 ou 10,63. Caso supere os 11,18 retomaria sinal de alta com projeções nos 11,43 ou 11,85. O IFR sobrecomprado alerta realizações se perder 11,09.</t>
  </si>
  <si>
    <t>CEAB3 está em clara tendência de baixa pelas médias de 21 e 200 dias e segue em movimento de baixa. Abaixo dos 8,88 pode buscar suportes 8,24 ou 7,6. Teria sinal de repique altista fechando acima dos 9,51 mirando resistências em 10,95 ou 12,22.</t>
  </si>
  <si>
    <t>CMIG4 está em clara tendência de baixa pelas médias de 21 e 200 dias e segue em movimento de baixa. Abaixo dos 10,88 pode buscar suportes 10,7 ou 10,52. Teria sinal de repique altista fechando acima dos 11,17 mirando resistências em 11,46 ou 11,81.</t>
  </si>
  <si>
    <t>Cloudflare, Inc</t>
  </si>
  <si>
    <t>N2ET34</t>
  </si>
  <si>
    <t>N2ET34 está em tendência de alta pelas médias de 21 e 200 dias e vai mantendo sinal de força altista. Acima dos 92,39 pode buscar projeções nos 105,24 ou 126,04. Teria sinal de realização na perda dos 83,77 mirando os 71,59 ou 65,16.</t>
  </si>
  <si>
    <t>COCA34 está em tendência de alta pelas médias de 21 e 200 dias e vai mantendo sinal de força altista. Acima dos 74 pode buscar projeções nos 77,5 ou 83,03. Teria sinal de realização na perda dos 73,11 mirando os 68,54 ou 65,77.</t>
  </si>
  <si>
    <t>COGN3 está em tendência de baixa pelas médias de 21 e 200 dias, mas começa a dar sinais de repiques de alta. Acima dos 2,3 teria sinal de repique altista mirando resistências nos 2,44 ou 2,67. Já uma perda dos 2,19 traria de volta o sinal de baixa projetando de 2,06 a 1,94.</t>
  </si>
  <si>
    <t>C2OI34 está em tendência de baixa pelas médias de 21 e 200 dias, mas começa a dar sinais de repiques de alta. Acima dos 31,64 teria sinal de repique altista mirando resistências nos 36,79 ou 41,82. Já uma perda dos 28,65 traria de volta o sinal de baixa projetando de 26,13 a 23,61.</t>
  </si>
  <si>
    <t>CSMG3 apesar de estar em tendência de alta no longo prazo pela média de 200 dias, no curto prazo está em realização. Abaixo dos 61,07 pode seguir em baixa no curto prazo mirando suportes em 58,98 ou 56,89. Teria sinal de retomada altista fechando acima dos 63,62 mirando resistências em 67,82 ou 71,99.</t>
  </si>
  <si>
    <t>CPLE3 apesar de estar em tendência de alta no longo prazo pela média de 200 dias, no curto prazo está em realização. Abaixo dos 14,59 pode seguir em baixa no curto prazo mirando suportes em 14,19 ou 13,77. Teria sinal de retomada altista fechando acima dos 14,92 mirando resistências em 15,53 ou 16,35.</t>
  </si>
  <si>
    <t>CSAN3 está em clara tendência de baixa pelas médias de 21 e 200 dias e segue em movimento de baixa. Abaixo dos 3,64 pode buscar suportes 3,47 ou 3,3. Teria sinal de repique altista fechando acima dos 3,8 mirando resistências em 4,19 ou 4,52.</t>
  </si>
  <si>
    <t>CPFE3 está em clara tendência de baixa pelas médias de 21 e 200 dias e segue em movimento de baixa. Abaixo dos 44,43 pode buscar suportes 43,36 ou 42,29. Teria sinal de repique altista fechando acima dos 45,63 mirando resistências em 47,88 ou 50,01.</t>
  </si>
  <si>
    <t>Cruzeiro Edu</t>
  </si>
  <si>
    <t>CSED3</t>
  </si>
  <si>
    <t>CSED3 está em tendência de baixa pela média de 200 dias, a parece ter completado movimento de repique de alta de curto prazo e pode estar retomando o movimento baixista. Abaixo dos 4,22 pode seguir em queda na direção dos suportes 3,75 ou 3,44. Teria sinal de repique altista fechando acima dos 4,53 mirando resistências em 4,74 ou 5,35.</t>
  </si>
  <si>
    <t>CMIN3 apesar de estar em tendência de alta no longo prazo pela média de 200 dias, no curto prazo está em realização. Abaixo dos 5,43 pode seguir em baixa no curto prazo mirando suportes em 4,92 ou 4,53. Teria sinal de retomada altista fechando acima dos 5,76 mirando resistências em 6,17 ou 6,94.</t>
  </si>
  <si>
    <t>CURY3 está em tendência de baixa pela média de 200 dias, a parece ter completado movimento de repique de alta de curto prazo e pode estar retomando o movimento baixista. Abaixo dos 30,58 pode seguir em queda na direção dos suportes 28,7 ou 26,96. Teria sinal de repique altista fechando acima dos 31,7 mirando resistências em 34,31 ou 37,77.</t>
  </si>
  <si>
    <t>CVCB3 apesar de estar em tendência de baixa no longo prazo pela média de 200 dias, no curto prazo está com sinal de recuperação favorecendo repiques de alta. Acima dos 1,55 pode seguir repique altista na direção resistências nos 1,67 ou 2,04. Caso perca os 1,4 teria sinal de baixa projetando de 1,06 a 0,87. O padrão de volume favorece a alta.</t>
  </si>
  <si>
    <t>CYRE3 está em tendência de baixa pela média de 200 dias, a parece ter completado movimento de repique de alta de curto prazo e pode estar retomando o movimento baixista. Abaixo dos 21,3 pode seguir em queda na direção dos suportes 20,4 ou 19,45. Teria sinal de repique altista fechando acima dos 22,11 mirando resistências em 23,46 ou 25,35.</t>
  </si>
  <si>
    <t>CYRE4 está em tendência de baixa pela média de 200 dias, a parece ter completado movimento de repique de alta de curto prazo e pode estar retomando o movimento baixista. Abaixo dos 20,47 pode seguir em queda na direção dos suportes 19,27 ou 18,46. Teria sinal de repique altista fechando acima dos 21,88 mirando resistências em 23,49 ou 26,1.</t>
  </si>
  <si>
    <t>DASA3 apesar de estar em tendência de baixa no longo prazo pela média de 200 dias, no curto prazo está com sinal de recuperação favorecendo repiques de alta. Acima dos 2,98 pode seguir repique altista na direção resistências nos 3,2 ou 3,63. Caso perca os 2,84 teria sinal de baixa projetando de 2,5 a 2,28. O padrão de volume favorece a alta.</t>
  </si>
  <si>
    <t>D1EL34 está em tendência de alta pelas médias de 21 e 200 dias e vai mantendo sinal de força altista. Acima dos 2471,64 pode buscar projeções nos 2861,99 ou 3493,63. Teria sinal de realização na perda dos 2121,47 mirando os 1840 ou 1644,82. O padrão de volume favorece a alta.</t>
  </si>
  <si>
    <t>DESK3 está em tendência de alta pelas médias de 21 e 200 dias, mas começa a dar sinal de possível realização. Abaixo dos 18,52 poderia realizar na direção dos suportes 17,63 ou 17,14. Caso supere os 18,65 retomaria sinal de alta com projeções nos 19,19 ou 20,15. O IFR sobrecomprado alerta realizações se perder 18,52.</t>
  </si>
  <si>
    <t>DXCO3 está em tendência de alta pelas médias de 21 e 200 dias e vai mantendo sinal de força altista. Acima dos 5,39 pode buscar projeções nos 5,71 ou 6,23. Teria sinal de realização na perda dos 5,09 mirando os 4,87 ou 4,7. O padrão de volume favorece a alta.</t>
  </si>
  <si>
    <t>PNVL3 está em tendência de alta pelas médias de 21 e 200 dias, mas começa a dar sinal de possível realização. Abaixo dos 11,96 poderia realizar na direção dos suportes 10,71 ou 10,03. Caso supere os 12,9 retomaria sinal de alta com projeções nos 14,25 ou 16,44.</t>
  </si>
  <si>
    <t>DIRR3 está em clara tendência de baixa pelas médias de 21 e 200 dias e segue em movimento de baixa. Abaixo dos 11,05 pode buscar suportes 10,31 ou 9,58. Teria sinal de repique altista fechando acima dos 11,83 mirando resistências em 13,42 ou 14,88.</t>
  </si>
  <si>
    <t>ECOR3 está em clara tendência de baixa pelas médias de 21 e 200 dias e segue em movimento de baixa. Abaixo dos 6,43 pode buscar suportes 5,98 ou 5,54. Teria sinal de repique altista fechando acima dos 6,88 mirando resistências em 7,86 ou 8,74.</t>
  </si>
  <si>
    <t>LILY34 está em tendência de alta pelas médias de 21 e 200 dias, mas começa a dar sinal de possível realização. Abaixo dos 197,6 poderia realizar na direção dos suportes 187,85 ou 181. Caso supere os 210 retomaria sinal de alta com projeções nos 223,68 ou 245,83.</t>
  </si>
  <si>
    <t>EMBJ3 está em tendência de alta pelas médias de 21 e 200 dias e vai mantendo sinal de força altista. Acima dos 93,5 pode buscar projeções nos 101,37 ou 114,11. Teria sinal de realização na perda dos 91,55 mirando os 80,76 ou 76,82. O padrão de volume favorece a alta. O IFR sobrecomprado alerta realizações se perder 91,55.</t>
  </si>
  <si>
    <t>ENGI11 está em clara tendência de baixa pelas médias de 21 e 200 dias e segue em movimento de baixa. Abaixo dos 46,44 pode buscar suportes 44,62 ou 42,81. Teria sinal de repique altista fechando acima dos 48,32 mirando resistências em 52,3 ou 55,92.</t>
  </si>
  <si>
    <t>ENEV3 apesar de estar em tendência de alta no longo prazo pela média de 200 dias, no curto prazo está em realização. Abaixo dos 25,95 pode seguir em baixa no curto prazo mirando suportes em 24,87 ou 23,91. Teria sinal de retomada altista fechando acima dos 26,69 mirando resistências em 27,95 ou 29,85.</t>
  </si>
  <si>
    <t>EGIE3 está em clara tendência de baixa pelas médias de 21 e 200 dias e segue em movimento de baixa. Abaixo dos 29,2 pode buscar suportes 27,77 ou 26,35. Teria sinal de repique altista fechando acima dos 30,2 mirando resistências em 33,81 ou 36,65.</t>
  </si>
  <si>
    <t>EQTL3 está em clara tendência de baixa pelas médias de 21 e 200 dias e segue em movimento de baixa. Abaixo dos 37 pode buscar suportes 35,73 ou 34,47. Teria sinal de repique altista fechando acima dos 38,52 mirando resistências em 41,09 ou 43,61.</t>
  </si>
  <si>
    <t>Eucatex</t>
  </si>
  <si>
    <t>EUCA4</t>
  </si>
  <si>
    <t>EUCA4 está em tendência de alta no longo prazo, teve uma correção no curto prazo, mas pode estar retomando sinal de altas. Acima dos 22,84 pode buscar 23,7 ou 25,05. Abaixo dos 22,36 retomaria sinal de realização mirando suportes em 21,5 ou 20,82.</t>
  </si>
  <si>
    <t>EVEN3 está em clara tendência de baixa pelas médias de 21 e 200 dias e segue em movimento de baixa. Abaixo dos 4,47 pode buscar suportes 4,06 ou 3,66. Teria sinal de repique altista fechando acima dos 4,67 mirando resistências em 5,77 ou 6,57. O IFR sobrevendido alerta para recuperações se superar 4,67</t>
  </si>
  <si>
    <t>EZTC3 está em clara tendência de baixa pelas médias de 21 e 200 dias e segue em movimento de baixa. Abaixo dos 10,55 pode buscar suportes 9,65 ou 8,75. Teria sinal de repique altista fechando acima dos 11,15 mirando resistências em 13,46 ou 15,25.</t>
  </si>
  <si>
    <t>FESA4 está em clara tendência de baixa pelas médias de 21 e 200 dias e segue em movimento de baixa. Abaixo dos 5,6 pode buscar suportes 5,41 ou 5,22. Teria sinal de repique altista fechando acima dos 5,75 mirando resistências em 6,21 ou 6,58.</t>
  </si>
  <si>
    <t>FLRY3 está em tendência de alta pelas médias de 21 e 200 dias e vai mantendo sinal de força altista. Acima dos 19,73 pode buscar projeções nos 22,09 ou 25,92. Teria sinal de realização na perda dos 18,42 mirando os 15,9 ou 14,71. O padrão de volume favorece a alta. O IFR sobrecomprado alerta realizações se perder 18,42.</t>
  </si>
  <si>
    <t>FRAS3 está em tendência de baixa pelas médias de 21 e 200 dias, mas começa a dar sinais de repiques de alta. Acima dos 20,7 teria sinal de repique altista mirando resistências nos 21,4 ou 22,65. Já uma perda dos 20,11 traria de volta o sinal de baixa projetando de 19,37 a 18,74.</t>
  </si>
  <si>
    <t>Freeport-Mcmoran Inc</t>
  </si>
  <si>
    <t>FCXO34</t>
  </si>
  <si>
    <t>FCXO34 está em tendência de alta pelas médias de 21 e 200 dias e vai mantendo sinal de força altista. Acima dos 120,23 pode buscar projeções nos 133,93 ou 156,1. Teria sinal de realização na perda dos 116,67 mirando os 98,06 ou 91,2. O padrão de volume favorece a alta.</t>
  </si>
  <si>
    <t>Gafisa</t>
  </si>
  <si>
    <t>GFSA3</t>
  </si>
  <si>
    <t>GFSA3 está em clara tendência de baixa pelas médias de 21 e 200 dias e segue em movimento de baixa. Abaixo dos 0,21 pode buscar suportes 0,07 ou -0,06. Teria sinal de repique altista fechando acima dos 0,25 mirando resistências em 0,65 ou 0,92. O IFR sobrevendido alerta para recuperações se superar 0,25</t>
  </si>
  <si>
    <t>GGBR4 está em tendência de alta pelas médias de 21 e 200 dias, mas começa a dar sinal de possível realização. Abaixo dos 24,79 poderia realizar na direção dos suportes 22,58 ou 21,38. Caso supere os 26,44 retomaria sinal de alta com projeções nos 28,82 ou 32,68.</t>
  </si>
  <si>
    <t>GOAU4 está em tendência de alta pelas médias de 21 e 200 dias, mas começa a dar sinal de possível realização. Abaixo dos 10,89 poderia realizar na direção dos suportes 9,95 ou 9,45. Caso supere os 11,56 retomaria sinal de alta com projeções nos 12,55 ou 14,16.</t>
  </si>
  <si>
    <t>GGPS3 está em tendência de baixa pelas médias de 21 e 200 dias, mas começa a dar sinais de repiques de alta. Acima dos 11,65 teria sinal de repique altista mirando resistências nos 13,28 ou 14,49. Já uma perda dos 11,32 traria de volta o sinal de baixa projetando de 10,71 a 10,1.</t>
  </si>
  <si>
    <t>GRND3 está em tendência de baixa pelas médias de 21 e 200 dias, mas começa a dar sinais de repiques de alta. Acima dos 3,58 teria sinal de repique altista mirando resistências nos 3,99 ou 4,35. Já uma perda dos 3,4 traria de volta o sinal de baixa projetando de 3,21 a 3,03. O IFR sobrevendido alerta para recuperações se superar 3,58</t>
  </si>
  <si>
    <t>GMAT3 está em clara tendência de baixa pelas médias de 21 e 200 dias e segue em movimento de baixa. Abaixo dos 3,67 pode buscar suportes 3,54 ou 3,42. Teria sinal de repique altista fechando acima dos 3,85 mirando resistências em 4,07 ou 4,31.</t>
  </si>
  <si>
    <t>SBFG3 está em tendência de baixa pelas médias de 21 e 200 dias, mas começa a dar sinais de repiques de alta. Acima dos 9,2 teria sinal de repique altista mirando resistências nos 10,37 ou 11,33. Já uma perda dos 8,81 traria de volta o sinal de baixa projetando de 8,32 a 7,84.</t>
  </si>
  <si>
    <t>Hbr Realty</t>
  </si>
  <si>
    <t>HBRE3</t>
  </si>
  <si>
    <t>HBRE3 apesar de estar em tendência de baixa no longo prazo pela média de 200 dias, no curto prazo está com sinal de recuperação favorecendo repiques de alta. Acima dos 2,22 pode seguir repique altista na direção resistências nos 2,4 ou 2,64. Caso perca os 2,13 teria sinal de baixa projetando de 2,01 a 1,88.</t>
  </si>
  <si>
    <t>HBSA3 está em clara tendência de baixa pelas médias de 21 e 200 dias e segue em movimento de baixa. Abaixo dos 3,04 pode buscar suportes 2,88 ou 2,73. Teria sinal de repique altista fechando acima dos 3,13 mirando resistências em 3,54 ou 3,84.</t>
  </si>
  <si>
    <t>HYPE3 apesar de estar em tendência de baixa no longo prazo pela média de 200 dias, no curto prazo está com sinal de recuperação favorecendo repiques de alta. Acima dos 22,33 pode seguir repique altista na direção resistências nos 23,83 ou 26,26. Caso perca os 21,25 teria sinal de baixa projetando de 19,9 a 19,14. O padrão de volume favorece a alta.</t>
  </si>
  <si>
    <t>IGTI11 está em tendência de baixa pelas médias de 21 e 200 dias, mas começa a dar sinais de repiques de alta. Acima dos 24,57 teria sinal de repique altista mirando resistências nos 26,63 ou 28,22. Já uma perda dos 24,05 traria de volta o sinal de baixa projetando de 23,25 a 22,45.</t>
  </si>
  <si>
    <t>ITLC34 está em tendência de alta pelas médias de 21 e 200 dias e vai mantendo sinal de força altista. Acima dos 88 pode buscar projeções nos 94,33 ou 109,43. Teria sinal de realização na perda dos 83,4 mirando os 69,89 ou 62,33.</t>
  </si>
  <si>
    <t>INTB3 está em tendência de alta pelas médias de 21 e 200 dias e vai mantendo sinal de força altista. Acima dos 15,24 pode buscar projeções nos 16,85 ou 19,46. Teria sinal de realização na perda dos 14,57 mirando os 12,63 ou 11,82.</t>
  </si>
  <si>
    <t>INBR32 está em clara tendência de baixa pelas médias de 21 e 200 dias e segue em movimento de baixa. Abaixo dos 26,5 pode buscar suportes 25,35 ou 24,2. Teria sinal de repique altista fechando acima dos 30,22 mirando resistências em 32,51 ou 36,23.</t>
  </si>
  <si>
    <t>MYPK3 está em clara tendência de baixa pelas médias de 21 e 200 dias e segue em movimento de baixa. Abaixo dos 9,06 pode buscar suportes 8,84 ou 8,62. Teria sinal de repique altista fechando acima dos 9,76 mirando resistências em 10,19 ou 10,89.</t>
  </si>
  <si>
    <t>RANI3 está em tendência de baixa pela média de 200 dias, a parece ter completado movimento de repique de alta de curto prazo e pode estar retomando o movimento baixista. Abaixo dos 8,19 pode seguir em queda na direção dos suportes 7,82 ou 7,56. Teria sinal de repique altista fechando acima dos 8,41 mirando resistências em 8,64 ou 9,14.</t>
  </si>
  <si>
    <t>IRBR3 está em clara tendência de baixa pelas médias de 21 e 200 dias e segue em movimento de baixa. Abaixo dos 51,34 pode buscar suportes 49,27 ou 47,21. Teria sinal de repique altista fechando acima dos 53,2 mirando resistências em 58,02 ou 62,14.</t>
  </si>
  <si>
    <t>ISAE4 está em clara tendência de baixa pelas médias de 21 e 200 dias e segue em movimento de baixa. Abaixo dos 26,08 pode buscar suportes 24,77 ou 23,47. Teria sinal de repique altista fechando acima dos 26,85 mirando resistências em 30,29 ou 32,89.</t>
  </si>
  <si>
    <t>ITSA3</t>
  </si>
  <si>
    <t>ITSA3 apesar de estar em tendência de alta no longo prazo pela média de 200 dias, no curto prazo está em realização. Abaixo dos 13,26 pode seguir em baixa no curto prazo mirando suportes em 12,95 ou 12,65. Teria sinal de retomada altista fechando acima dos 13,67 mirando resistências em 14,24 ou 14,84.</t>
  </si>
  <si>
    <t>ITSA4 apesar de estar em tendência de alta no longo prazo pela média de 200 dias, no curto prazo está em realização. Abaixo dos 13,19 pode seguir em baixa no curto prazo mirando suportes em 12,87 ou 12,55. Teria sinal de retomada altista fechando acima dos 13,55 mirando resistências em 14,22 ou 14,85.</t>
  </si>
  <si>
    <t>ITUB3 apesar de estar em tendência de alta no longo prazo pela média de 200 dias, no curto prazo está em realização. Abaixo dos 43,55 pode seguir em baixa no curto prazo mirando suportes em 42,53 ou 41,52. Teria sinal de retomada altista fechando acima dos 45,08 mirando resistências em 46,82 ou 48,84.</t>
  </si>
  <si>
    <t>ITUB4 está em clara tendência de baixa pelas médias de 21 e 200 dias e segue em movimento de baixa. Abaixo dos 40,5 pode buscar suportes 39,22 ou 37,95. Teria sinal de repique altista fechando acima dos 42,13 mirando resistências em 44,62 ou 47,16.</t>
  </si>
  <si>
    <t>JALL3 apesar de estar em tendência de baixa no longo prazo pela média de 200 dias, no curto prazo está com sinal de recuperação favorecendo repiques de alta. Acima dos 2,03 pode seguir repique altista na direção resistências nos 2,16 ou 2,28. Caso perca os 1,95 teria sinal de baixa projetando de 1,88 a 1,82.</t>
  </si>
  <si>
    <t>JBSS32 está em tendência de alta pelas médias de 21 e 200 dias e vai mantendo sinal de força altista. Acima dos 73,01 pode buscar projeções nos 81,5 ou 95,25. Teria sinal de realização na perda dos 70,6 mirando os 59,26 ou 55,01. O padrão de volume favorece a alta. O IFR sobrecomprado alerta realizações se perder 70,6.</t>
  </si>
  <si>
    <t>JHSF3 está em tendência de alta no longo prazo, teve uma correção no curto prazo, mas pode estar retomando sinal de altas. Acima dos 10,85 pode buscar 11,37 ou 11,95. Abaixo dos 10,43 retomaria sinal de realização mirando suportes em 10,13 ou 9,84.</t>
  </si>
  <si>
    <t>JPMC34 está em tendência de alta pelas médias de 21 e 200 dias e vai mantendo sinal de força altista. Acima dos 185,45 pode buscar projeções nos 197,59 ou 217,24. Teria sinal de realização na perda dos 179,94 mirando os 165,8 ou 159,72.</t>
  </si>
  <si>
    <t>JSLG3 está em clara tendência de baixa pelas médias de 21 e 200 dias e segue em movimento de baixa. Abaixo dos 5,35 pode buscar suportes 5,16 ou 4,98. Teria sinal de repique altista fechando acima dos 5,67 mirando resistências em 5,94 ou 6,3.</t>
  </si>
  <si>
    <t>KEPL3 está em tendência de baixa pelas médias de 21 e 200 dias, mas começa a dar sinais de repiques de alta. Acima dos 6,16 teria sinal de repique altista mirando resistências nos 6,66 ou 7,04. Já uma perda dos 6,04 traria de volta o sinal de baixa projetando de 5,84 a 5,65. O IFR sobrevendido alerta para recuperações se superar 6,16</t>
  </si>
  <si>
    <t>KLBN3 está em tendência de alta pelas médias de 21 e 200 dias, mas começa a dar sinal de possível realização. Abaixo dos 3,61 poderia realizar na direção dos suportes 3,47 ou 3,38. Caso supere os 3,67 retomaria sinal de alta com projeções nos 3,76 ou 3,93.</t>
  </si>
  <si>
    <t>KLBN4 está em tendência de baixa pela média de 200 dias, a parece ter completado movimento de repique de alta de curto prazo e pode estar retomando o movimento baixista. Abaixo dos 3,57 pode seguir em queda na direção dos suportes 3,45 ou 3,36. Teria sinal de repique altista fechando acima dos 3,62 mirando resistências em 3,73 ou 3,9.</t>
  </si>
  <si>
    <t>KLBN11 está em tendência de baixa pela média de 200 dias, a parece ter completado movimento de repique de alta de curto prazo e pode estar retomando o movimento baixista. Abaixo dos 17,88 pode seguir em queda na direção dos suportes 17,2 ou 16,72. Teria sinal de repique altista fechando acima dos 18,13 mirando resistências em 18,73 ou 19,67.</t>
  </si>
  <si>
    <t>LAVV3 está em clara tendência de baixa pelas médias de 21 e 200 dias e segue em movimento de baixa. Abaixo dos 9,34 pode buscar suportes 8,7 ou 8,06. Teria sinal de repique altista fechando acima dos 10,13 mirando resistências em 11,4 ou 12,67. O IFR sobrevendido alerta para recuperações se superar 10,13</t>
  </si>
  <si>
    <t>LIGT3 está em clara tendência de baixa pelas médias de 21 e 200 dias e segue em movimento de baixa. Abaixo dos 2,92 pode buscar suportes 2,71 ou 2,51. Teria sinal de repique altista fechando acima dos 3,21 mirando resistências em 3,58 ou 3,98.</t>
  </si>
  <si>
    <t>RENT3 está em clara tendência de baixa pelas médias de 21 e 200 dias e segue em movimento de baixa. Abaixo dos 36,03 pode buscar suportes 34,39 ou 32,76. Teria sinal de repique altista fechando acima dos 39 mirando resistências em 41,32 ou 44,58.</t>
  </si>
  <si>
    <t>RENT4 está em tendência de baixa pela média de 200 dias, a parece ter completado movimento de repique de alta de curto prazo e pode estar retomando o movimento baixista. Abaixo dos 35,14 pode seguir em queda na direção dos suportes 33,57 ou 32. Teria sinal de repique altista fechando acima dos 37,99 mirando resistências em 40,22 ou 43,35.</t>
  </si>
  <si>
    <t>LOGG3 apesar de estar em tendência de alta no longo prazo pela média de 200 dias, no curto prazo está em realização. Abaixo dos 24,14 pode seguir em baixa no curto prazo mirando suportes em 23,08 ou 22,03. Teria sinal de retomada altista fechando acima dos 25,51 mirando resistências em 27,55 ou 29,65.</t>
  </si>
  <si>
    <t>LREN3 está em clara tendência de baixa pelas médias de 21 e 200 dias e segue em movimento de baixa. Abaixo dos 11,43 pode buscar suportes 10,37 ou 9,32. Teria sinal de repique altista fechando acima dos 12,68 mirando resistências em 14,84 ou 16,94. O IFR sobrevendido alerta para recuperações se superar 12,68</t>
  </si>
  <si>
    <t>LWSA3 está em tendência de baixa pela média de 200 dias, a parece ter completado movimento de repique de alta de curto prazo e pode estar retomando o movimento baixista. Abaixo dos 3,83 pode seguir em queda na direção dos suportes 3,6 ou 3,43. Teria sinal de repique altista fechando acima dos 3,92 mirando resistências em 4,13 ou 4,45.</t>
  </si>
  <si>
    <t>MDIA3 está em tendência de baixa pelas médias de 21 e 200 dias, mas começa a dar sinais de repiques de alta. Acima dos 17,58 teria sinal de repique altista mirando resistências nos 18,21 ou 18,98. Já uma perda dos 16,95 traria de volta o sinal de baixa projetando de 16,56 a 16,17.</t>
  </si>
  <si>
    <t>MGLU3 está em clara tendência de baixa pelas médias de 21 e 200 dias e segue em movimento de baixa. Abaixo dos 4,16 pode buscar suportes 3,8 ou 3,45. Teria sinal de repique altista fechando acima dos 4,51 mirando resistências em 5,3 ou 6.</t>
  </si>
  <si>
    <t>POMO3 está em clara tendência de baixa pelas médias de 21 e 200 dias e segue em movimento de baixa. Abaixo dos 4,17 pode buscar suportes 3,78 ou 3,39. Teria sinal de repique altista fechando acima dos 4,29 mirando resistências em 5,43 ou 6,2. O IFR sobrevendido alerta para recuperações se superar 4,29</t>
  </si>
  <si>
    <t>POMO4 está em clara tendência de baixa pelas médias de 21 e 200 dias e segue em movimento de baixa. Abaixo dos 4,49 pode buscar suportes 4,07 ou 3,65. Teria sinal de repique altista fechando acima dos 4,62 mirando resistências em 5,84 ou 6,67. O IFR sobrevendido alerta para recuperações se superar 4,62</t>
  </si>
  <si>
    <t>MBRF3 está em tendência de baixa pela média de 200 dias, a parece ter completado movimento de repique de alta de curto prazo e pode estar retomando o movimento baixista. Abaixo dos 16,07 pode seguir em queda na direção dos suportes 14,49 ou 13,4. Teria sinal de repique altista fechando acima dos 16,62 mirando resistências em 18,01 ou 20,18.</t>
  </si>
  <si>
    <t>M2RV34 está em tendência de alta pelas médias de 21 e 200 dias e vai mantendo sinal de força altista. Acima dos 113 pode buscar projeções nos 123,35 ou 147,82. Teria sinal de realização na perda dos 105 mirando os 83,75 ou 71,51.</t>
  </si>
  <si>
    <t>Mastercard Inc</t>
  </si>
  <si>
    <t>MSCD34</t>
  </si>
  <si>
    <t>MSCD34 está em tendência de alta pelas médias de 21 e 200 dias, mas começa a dar sinal de possível realização. Abaixo dos 91,61 poderia realizar na direção dos suportes 85,03 ou 81,85. Caso supere os 95,32 retomaria sinal de alta com projeções nos 101,67 ou 111,96.</t>
  </si>
  <si>
    <t>CASH3 está em tendência de alta pelas médias de 21 e 200 dias e vai mantendo sinal de força altista. Acima dos 5,3 pode buscar projeções nos 6,08 ou 7,35. Teria sinal de realização na perda dos 4,66 mirando os 4,03 ou 3,63. O padrão de volume favorece a alta. O IFR sobrecomprado alerta realizações se perder 4,66.</t>
  </si>
  <si>
    <t>MELI34 está em clara tendência de baixa pelas médias de 21 e 200 dias e segue em movimento de baixa. Abaixo dos 74,93 pode buscar suportes 72,51 ou 70,09. Teria sinal de repique altista fechando acima dos 78,45 mirando resistências em 82,75 ou 87,58.</t>
  </si>
  <si>
    <t>BMEB4 apesar de estar em tendência de baixa no longo prazo pela média de 200 dias, no curto prazo está com sinal de recuperação favorecendo repiques de alta. Acima dos 60,2 pode seguir repique altista na direção resistências nos 64,18 ou 69,79. Caso perca os 58,51 teria sinal de baixa projetando de 55,1 a 52,29.</t>
  </si>
  <si>
    <t>M1TA34 está em clara tendência de baixa pelas médias de 21 e 200 dias e segue em movimento de baixa. Abaixo dos 106,38 pode buscar suportes 95,26 ou 86,22. Teria sinal de repique altista fechando acima dos 108,89 mirando resistências em 124,5 ou 142,57.</t>
  </si>
  <si>
    <t>LEVE3 está em tendência de alta pelas médias de 21 e 200 dias, mas começa a dar sinal de possível realização. Abaixo dos 31,79 poderia realizar na direção dos suportes 31,14 ou 30,56. Caso supere os 32,29 retomaria sinal de alta com projeções nos 33 ou 34,14.</t>
  </si>
  <si>
    <t>MUTC34 apesar de estar em tendência de alta no longo prazo pela média de 200 dias, no curto prazo está em realização. Abaixo dos 720,01 pode seguir em baixa no curto prazo mirando suportes em 631,16 ou 561,73. Teria sinal de retomada altista fechando acima dos 772,5 mirando resistências em 855,84 ou 994,69.</t>
  </si>
  <si>
    <t>MSFT34 está em tendência de alta pelas médias de 21 e 200 dias, mas começa a dar sinal de possível realização. Abaixo dos 105,1 poderia realizar na direção dos suportes 79,96 ou 71,54. Caso supere os 107,2 retomaria sinal de alta com projeções nos 124,03 ou 151,27. O IFR sobrecomprado alerta realizações se perder 105,1.</t>
  </si>
  <si>
    <t>MILS3 está em tendência de alta pelas médias de 21 e 200 dias, mas começa a dar sinal de possível realização. Abaixo dos 15,47 poderia realizar na direção dos suportes 15,28 ou 15,07. Caso supere os 15,66 retomaria sinal de alta com projeções nos 15,94 ou 16,34.</t>
  </si>
  <si>
    <t>BEEF3 está em clara tendência de baixa pelas médias de 21 e 200 dias e segue em movimento de baixa. Abaixo dos 3,39 pode buscar suportes 3,26 ou 3,14. Teria sinal de repique altista fechando acima dos 3,52 mirando resistências em 3,78 ou 4,02.</t>
  </si>
  <si>
    <t>MTRE3 está em tendência de baixa pelas médias de 21 e 200 dias, mas começa a dar sinais de repiques de alta. Acima dos 3,01 teria sinal de repique altista mirando resistências nos 3,31 ou 3,61. Já uma perda dos 2,81 traria de volta o sinal de baixa projetando de 2,65 a 2,5.</t>
  </si>
  <si>
    <t>MOTV3 está em clara tendência de baixa pelas médias de 21 e 200 dias e segue em movimento de baixa. Abaixo dos 14,08 pode buscar suportes 13,69 ou 13,3. Teria sinal de repique altista fechando acima dos 14,75 mirando resistências em 15,34 ou 16,11.</t>
  </si>
  <si>
    <t>MDNE3 está em clara tendência de baixa pelas médias de 21 e 200 dias e segue em movimento de baixa. Abaixo dos 24,5 pode buscar suportes 23,54 ou 22,39. Teria sinal de repique altista fechando acima dos 25,08 mirando resistências em 27,25 ou 29,54.</t>
  </si>
  <si>
    <t>MOVI3 está em tendência de baixa pelas médias de 21 e 200 dias, mas começa a dar sinais de repiques de alta. Acima dos 7,85 teria sinal de repique altista mirando resistências nos 9,22 ou 10,3. Já uma perda dos 7,47 traria de volta o sinal de baixa projetando de 6,92 a 6,38.</t>
  </si>
  <si>
    <t>MRVE3 está em clara tendência de baixa pelas médias de 21 e 200 dias e segue em movimento de baixa. Abaixo dos 4,36 pode buscar suportes 4,07 ou 3,79. Teria sinal de repique altista fechando acima dos 4,65 mirando resistências em 5,28 ou 5,84.</t>
  </si>
  <si>
    <t>MLAS3 apesar de estar em tendência de alta no longo prazo pela média de 200 dias, no curto prazo está em realização. Abaixo dos 1,65 pode seguir em baixa no curto prazo mirando suportes em 1,59 ou 1,53. Teria sinal de retomada altista fechando acima dos 1,73 mirando resistências em 1,83 ou 1,94.</t>
  </si>
  <si>
    <t>MULT3 está em clara tendência de baixa pelas médias de 21 e 200 dias e segue em movimento de baixa. Abaixo dos 27,54 pode buscar suportes 26,62 ou 25,71. Teria sinal de repique altista fechando acima dos 28,01 mirando resistências em 30,5 ou 32,32.</t>
  </si>
  <si>
    <t>NATU3 está em tendência de baixa pelas médias de 21 e 200 dias, mas começa a dar sinais de repiques de alta. Acima dos 8,28 teria sinal de repique altista mirando resistências nos 8,84 ou 9,29. Já uma perda dos 8,1 traria de volta o sinal de baixa projetando de 7,87 a 7,64.</t>
  </si>
  <si>
    <t>NFLX34 está em tendência de baixa pela média de 200 dias, a parece ter completado movimento de repique de alta de curto prazo e pode estar retomando o movimento baixista. Abaixo dos 7,42 pode seguir em queda na direção dos suportes 6,68 ou 6,34. Teria sinal de repique altista fechando acima dos 7,77 mirando resistências em 8,44 ou 9,53.</t>
  </si>
  <si>
    <t>ROXO34 está em clara tendência de baixa pelas médias de 21 e 200 dias e segue em movimento de baixa. Abaixo dos 11,38 pode buscar suportes 10,99 ou 10,61. Teria sinal de repique altista fechando acima dos 12,13 mirando resistências em 12,61 ou 13,37.</t>
  </si>
  <si>
    <t>NVDC34 está em tendência de alta pelas médias de 21 e 200 dias e vai mantendo sinal de força altista. Acima dos 23,83 pode buscar projeções nos 26,03 ou 29,6. Teria sinal de realização na perda dos 23,4 mirando os 20,26 ou 19,15. O IFR sobrecomprado alerta realizações se perder 23,4.</t>
  </si>
  <si>
    <t>OPCT3 apesar de estar em tendência de alta no longo prazo pela média de 200 dias, no curto prazo está em realização. Abaixo dos 10,59 pode seguir em baixa no curto prazo mirando suportes em 9,85 ou 9,35. Teria sinal de retomada altista fechando acima dos 11,46 mirando resistências em 12,45 ou 14,06.</t>
  </si>
  <si>
    <t>ONCO3 está em tendência de baixa pelas médias de 21 e 200 dias, mas começa a dar sinais de repiques de alta. Acima dos 0,63 teria sinal de repique altista mirando resistências nos 1,05 ou 1,36. Já uma perda dos 0,54 traria de volta o sinal de baixa projetando de 0,38 a 0,22.</t>
  </si>
  <si>
    <t>ORCL34 apesar de estar em tendência de baixa no longo prazo pela média de 200 dias, no curto prazo está com sinal de recuperação favorecendo repiques de alta. Acima dos 127,04 pode seguir repique altista na direção resistências nos 145,38 ou 175,07. Caso perca os 121,1 teria sinal de baixa projetando de 97,35 a 88,17. O padrão de volume favorece a alta.</t>
  </si>
  <si>
    <t>Oranjebtc</t>
  </si>
  <si>
    <t>OBTC3</t>
  </si>
  <si>
    <t>OBTC3 apesar de estar em tendência de baixa no longo prazo pela média de 200 dias, no curto prazo está com sinal de recuperação favorecendo repiques de alta. Acima dos 6,48 pode seguir repique altista na direção resistências nos 6,77 ou 7,25. Caso perca os 6 teria sinal de baixa projetando de 5,85 a 5,7.</t>
  </si>
  <si>
    <t>ORVR3 está em clara tendência de baixa pelas médias de 21 e 200 dias e segue em movimento de baixa. Abaixo dos 67,26 pode buscar suportes 63,7 ou 60,15. Teria sinal de repique altista fechando acima dos 71,37 mirando resistências em 78,75 ou 85,85.</t>
  </si>
  <si>
    <t>PCAR3 apesar de estar em tendência de baixa no longo prazo pela média de 200 dias, no curto prazo está com sinal de recuperação favorecendo repiques de alta. Acima dos 3,08 pode seguir repique altista na direção resistências nos 3,56 ou 4,35. Caso perca os 2,78 teria sinal de baixa projetando de 2,29 a 2,04.</t>
  </si>
  <si>
    <t>PGMN3 apesar de estar em tendência de baixa no longo prazo pela média de 200 dias, no curto prazo está com sinal de recuperação favorecendo repiques de alta. Acima dos 3,48 pode seguir repique altista na direção resistências nos 3,85 ou 4,31. Caso perca os 3,31 teria sinal de baixa projetando de 3,09 a 2,85.</t>
  </si>
  <si>
    <t>P2LT34 está em tendência de alta pelas médias de 21 e 200 dias e vai mantendo sinal de força altista. Acima dos 291,5 pode buscar projeções nos 347,05 ou 436,95. Teria sinal de realização na perda dos 267,1 mirando os 201,6 ou 173,82. O padrão de volume favorece a alta. O IFR sobrecomprado alerta realizações se perder 267,1.</t>
  </si>
  <si>
    <t>PETR3 apesar de estar em tendência de alta no longo prazo pela média de 200 dias, no curto prazo está em realização. Abaixo dos 45,69 pode seguir em baixa no curto prazo mirando suportes em 43,67 ou 41,89. Teria sinal de retomada altista fechando acima dos 49,43 mirando resistências em 52,98 ou 58,74.</t>
  </si>
  <si>
    <t>PETR4 apesar de estar em tendência de alta no longo prazo pela média de 200 dias, no curto prazo está em realização. Abaixo dos 40,83 pode seguir em baixa no curto prazo mirando suportes em 39,34 ou 38,03. Teria sinal de retomada altista fechando acima dos 43,55 mirando resistências em 46,15 ou 50,36.</t>
  </si>
  <si>
    <t>RECV3 está em tendência de baixa pelas médias de 21 e 200 dias, mas começa a dar sinais de repiques de alta. Acima dos 10,37 teria sinal de repique altista mirando resistências nos 11,04 ou 11,67. Já uma perda dos 10,01 traria de volta o sinal de baixa projetando de 9,69 a 9,37.</t>
  </si>
  <si>
    <t>PRIO3 apesar de estar em tendência de alta no longo prazo pela média de 200 dias, no curto prazo está em realização. Abaixo dos 57,35 pode seguir em baixa no curto prazo mirando suportes em 55,04 ou 53,09. Teria sinal de retomada altista fechando acima dos 58,93 mirando resistências em 61,35 ou 65,24.</t>
  </si>
  <si>
    <t>AUAU3 está em tendência de alta pelas médias de 21 e 200 dias, mas começa a dar sinal de possível realização. Abaixo dos 3,44 poderia realizar na direção dos suportes 3,06 ou 2,83. Caso supere os 3,6 retomaria sinal de alta com projeções nos 3,78 ou 4,22.</t>
  </si>
  <si>
    <t>PINE4 está em clara tendência de baixa pelas médias de 21 e 200 dias e segue em movimento de baixa. Abaixo dos 11,81 pode buscar suportes 10,85 ou 9,9. Teria sinal de repique altista fechando acima dos 12,75 mirando resistências em 13,92 ou 15,81.</t>
  </si>
  <si>
    <t>PLPL3 está em clara tendência de baixa pelas médias de 21 e 200 dias e segue em movimento de baixa. Abaixo dos 6,78 pode buscar suportes 6,2 ou 5,62. Teria sinal de repique altista fechando acima dos 7,23 mirando resistências em 8,65 ou 9,8.</t>
  </si>
  <si>
    <t>PSSA3 apesar de estar em tendência de alta no longo prazo pela média de 200 dias, no curto prazo está em realização. Abaixo dos 49,77 pode seguir em baixa no curto prazo mirando suportes em 47,98 ou 46,19. Teria sinal de retomada altista fechando acima dos 52,39 mirando resistências em 55,55 ou 59,12. O IFR sobrevendido alerta para recuperações se superar 52,39</t>
  </si>
  <si>
    <t>POSI3 está em tendência de baixa pelas médias de 21 e 200 dias, mas começa a dar sinais de repiques de alta. Acima dos 3,56 teria sinal de repique altista mirando resistências nos 4,04 ou 4,43. Já uma perda dos 3,4 traria de volta o sinal de baixa projetando de 3,2 a 3.</t>
  </si>
  <si>
    <t>PRNR3 apesar de estar em tendência de alta no longo prazo pela média de 200 dias, no curto prazo está em realização. Abaixo dos 17,9 pode seguir em baixa no curto prazo mirando suportes em 17,26 ou 16,62. Teria sinal de retomada altista fechando acima dos 18,6 mirando resistências em 19,96 ou 21,23.</t>
  </si>
  <si>
    <t>QCOM34 está em tendência de baixa pelas médias de 21 e 200 dias, mas começa a dar sinais de repiques de alta. Acima dos 71,04 teria sinal de repique altista mirando resistências nos 81,07 ou 93,84. Já uma perda dos 69,03 traria de volta o sinal de baixa projetando de 60,4 a 54,01.</t>
  </si>
  <si>
    <t>QUAL3 apesar de estar em tendência de baixa no longo prazo pela média de 200 dias, no curto prazo está com sinal de recuperação favorecendo repiques de alta. Acima dos 1,61 pode seguir repique altista na direção resistências nos 1,72 ou 1,93. Caso perca os 1,51 teria sinal de baixa projetando de 1,37 a 1,26.</t>
  </si>
  <si>
    <t>LJQQ3 está em clara tendência de baixa pelas médias de 21 e 200 dias e segue em movimento de baixa. Abaixo dos 1,03 pode buscar suportes 0,93 ou 0,83. Teria sinal de repique altista fechando acima dos 1,22 mirando resistências em 1,34 ou 1,53. O IFR sobrevendido alerta para recuperações se superar 1,22</t>
  </si>
  <si>
    <t>RADL3 apesar de estar em tendência de baixa no longo prazo pela média de 200 dias, no curto prazo está com sinal de recuperação favorecendo repiques de alta. Acima dos 20,84 pode seguir repique altista na direção resistências nos 22,78 ou 25,92. Caso perca os 19,91 teria sinal de baixa projetando de 17,7 a 16,72. O IFR sobrecomprado alerta realizações se perder 19,91.</t>
  </si>
  <si>
    <t>RAIZ4 está em clara tendência de baixa pelas médias de 21 e 200 dias e segue em movimento de baixa. Abaixo dos 0,25 pode buscar suportes 0,21 ou 0,17. Teria sinal de repique altista fechando acima dos 0,27 mirando resistências em 0,37 ou 0,44.</t>
  </si>
  <si>
    <t>RAPT4 está em tendência de baixa pela média de 200 dias, a parece ter completado movimento de repique de alta de curto prazo e pode estar retomando o movimento baixista. Abaixo dos 4,83 pode seguir em queda na direção dos suportes 4,61 ou 4,41. Teria sinal de repique altista fechando acima dos 5,06 mirando resistências em 5,24 ou 5,62.</t>
  </si>
  <si>
    <t>RCSL4 está em clara tendência de baixa pelas médias de 21 e 200 dias e segue em movimento de baixa. Abaixo dos 0,5 pode buscar suportes 0,42 ou 0,3. Teria sinal de repique altista fechando acima dos 0,7 mirando resistências em 0,8 ou 1,03.</t>
  </si>
  <si>
    <t>RDOR3 está em clara tendência de baixa pelas médias de 21 e 200 dias e segue em movimento de baixa. Abaixo dos 32,94 pode buscar suportes 31,83 ou 30,73. Teria sinal de repique altista fechando acima dos 34,25 mirando resistências em 36,5 ou 38,7.</t>
  </si>
  <si>
    <t>Riachuelo</t>
  </si>
  <si>
    <t>RIAA3 está em clara tendência de baixa pelas médias de 21 e 200 dias e segue em movimento de baixa. Abaixo dos 7,53 pode buscar suportes 7,02 ou 6,51. Teria sinal de repique altista fechando acima dos 8,01 mirando resistências em 9,17 ou 10,18.</t>
  </si>
  <si>
    <t>RAIL3 está em clara tendência de baixa pelas médias de 21 e 200 dias e segue em movimento de baixa. Abaixo dos 13,2 pode buscar suportes 12,73 ou 12,27. Teria sinal de repique altista fechando acima dos 13,8 mirando resistências em 14,69 ou 15,61.</t>
  </si>
  <si>
    <t>SBSP3 está em clara tendência de baixa pelas médias de 21 e 200 dias e segue em movimento de baixa. Abaixo dos 26,61 pode buscar suportes 25,19 ou 23,78. Teria sinal de repique altista fechando acima dos 27,68 mirando resistências em 31,18 ou 34.</t>
  </si>
  <si>
    <t>SAPR4 está em clara tendência de baixa pelas médias de 21 e 200 dias e segue em movimento de baixa. Abaixo dos 6,7 pode buscar suportes 6,5 ou 6,31. Teria sinal de repique altista fechando acima dos 6,86 mirando resistências em 7,33 ou 7,71. O IFR sobrevendido alerta para recuperações se superar 6,86</t>
  </si>
  <si>
    <t>SAPR11 está em clara tendência de baixa pelas médias de 21 e 200 dias e segue em movimento de baixa. Abaixo dos 33,99 pode buscar suportes 32,75 ou 31,51. Teria sinal de repique altista fechando acima dos 34,97 mirando resistências em 38 ou 40,47. O IFR sobrevendido alerta para recuperações se superar 34,97</t>
  </si>
  <si>
    <t>SANB3 está em tendência de alta pelas médias de 21 e 200 dias e vai mantendo sinal de força altista. Acima dos 14,94 pode buscar projeções nos 16,53 ou 19,11. Teria sinal de realização na perda dos 14,5 mirando os 12,36 ou 11,56.</t>
  </si>
  <si>
    <t>SANB4 apesar de estar em tendência de baixa no longo prazo pela média de 200 dias, no curto prazo está com sinal de recuperação favorecendo repiques de alta. Acima dos 14,86 pode seguir repique altista na direção resistências nos 16,1 ou 18,11. Caso perca os 14,52 teria sinal de baixa projetando de 12,85 a 12,22. O padrão de volume favorece a alta.</t>
  </si>
  <si>
    <t>SANB11 está em tendência de baixa pela média de 200 dias, a parece ter completado movimento de repique de alta de curto prazo e pode estar retomando o movimento baixista. Abaixo dos 29,15 pode seguir em queda na direção dos suportes 25,18 ou 23,72. Teria sinal de repique altista fechando acima dos 29,89 mirando resistências em 32,8 ou 37,51.</t>
  </si>
  <si>
    <t>SMTO3 está em tendência de baixa pelas médias de 21 e 200 dias, mas começa a dar sinais de repiques de alta. Acima dos 14,9 teria sinal de repique altista mirando resistências nos 16,85 ou 18,76. Já uma perda dos 14,53 traria de volta o sinal de baixa projetando de 13,75 a 12,79.</t>
  </si>
  <si>
    <t>SHUL4 está em clara tendência de baixa pelas médias de 21 e 200 dias e segue em movimento de baixa. Abaixo dos 4,28 pode buscar suportes 4,16 ou 4,05. Teria sinal de repique altista fechando acima dos 4,5 mirando resistências em 4,65 ou 4,87.</t>
  </si>
  <si>
    <t>S1TX34 apesar de estar em tendência de alta no longo prazo pela média de 200 dias, no curto prazo está em realização. Abaixo dos 3633 pode seguir em baixa no curto prazo mirando suportes em 3285,19 ou 2937,39. Teria sinal de retomada altista fechando acima dos 4758,58 mirando resistências em 5454,18 ou 6579,76.</t>
  </si>
  <si>
    <t>SEER3 está em tendência de alta pelas médias de 21 e 200 dias, mas começa a dar sinal de possível realização. Abaixo dos 11,95 poderia realizar na direção dos suportes 11,22 ou 10,78. Caso supere os 12,62 retomaria sinal de alta com projeções nos 13,48 ou 14,88.</t>
  </si>
  <si>
    <t>Servicenow, Inc</t>
  </si>
  <si>
    <t>N1OW34</t>
  </si>
  <si>
    <t>N1OW34 apesar de estar em tendência de baixa no longo prazo pela média de 200 dias, no curto prazo está com sinal de recuperação favorecendo repiques de alta. Acima dos 12,8 pode seguir repique altista na direção resistências nos 14,95 ou 18,43. Caso perca os 12,01 teria sinal de baixa projetando de 9,32 a 8,24. O padrão de volume favorece a alta.</t>
  </si>
  <si>
    <t>CSNA3 está em clara tendência de baixa pelas médias de 21 e 200 dias e segue em movimento de baixa. Abaixo dos 4,36 pode buscar suportes 3,89 ou 3,42. Teria sinal de repique altista fechando acima dos 4,76 mirando resistências em 5,87 ou 6,8.</t>
  </si>
  <si>
    <t>SIMH3 está em clara tendência de baixa pelas médias de 21 e 200 dias e segue em movimento de baixa. Abaixo dos 6,94 pode buscar suportes 6,48 ou 6,02. Teria sinal de repique altista fechando acima dos 7,21 mirando resistências em 8,42 ou 9,33.</t>
  </si>
  <si>
    <t>SLCE3 está em tendência de baixa pelas médias de 21 e 200 dias, mas começa a dar sinais de repiques de alta. Acima dos 13,36 teria sinal de repique altista mirando resistências nos 14,25 ou 14,99. Já uma perda dos 13,04 traria de volta o sinal de baixa projetando de 12,66 a 12,29.</t>
  </si>
  <si>
    <t>SMFT3 está em clara tendência de baixa pelas médias de 21 e 200 dias e segue em movimento de baixa. Abaixo dos 17,81 pode buscar suportes 16,68 ou 15,56. Teria sinal de repique altista fechando acima dos 18,57 mirando resistências em 21,45 ou 23,69. O IFR sobrevendido alerta para recuperações se superar 18,57</t>
  </si>
  <si>
    <t>Snowflake Inc</t>
  </si>
  <si>
    <t>S2NW34</t>
  </si>
  <si>
    <t>S2NW34 está em tendência de alta pelas médias de 21 e 200 dias, mas começa a dar sinal de possível realização. Abaixo dos 40,01 poderia realizar na direção dos suportes 32,67 ou 29,62. Caso supere os 42,54 retomaria sinal de alta com projeções nos 48,63 ou 58,5. O IFR sobrecomprado alerta realizações se perder 40,01.</t>
  </si>
  <si>
    <t>SPCX34 apesar de estar em tendência de baixa no longo prazo pela média de 200 dias, no curto prazo está com sinal de recuperação favorecendo repiques de alta. Acima dos 44,83 pode seguir repique altista na direção resistências nos 52 ou 62,2. Caso perca os 38,91 teria sinal de baixa projetando de 35,49 a 30,38. O padrão de volume favorece a alta.</t>
  </si>
  <si>
    <t>STOC34 está em clara tendência de baixa pelas médias de 21 e 200 dias e segue em movimento de baixa. Abaixo dos 53,55 pode buscar suportes 52,03 ou 50,51. Teria sinal de repique altista fechando acima dos 58,46 mirando resistências em 61,49 ou 66,4.</t>
  </si>
  <si>
    <t>M2ST34 apesar de estar em tendência de baixa no longo prazo pela média de 200 dias, no curto prazo está com sinal de recuperação favorecendo repiques de alta. Acima dos 7,68 pode seguir repique altista na direção resistências nos 8,4 ou 9,58. Caso perca os 7,04 teria sinal de baixa projetando de 6,5 a 6,13. O padrão de volume favorece a alta.</t>
  </si>
  <si>
    <t>SUZB3 está em clara tendência de baixa pelas médias de 21 e 200 dias e segue em movimento de baixa. Abaixo dos 40,77 pode buscar suportes 39,86 ou 38,95. Teria sinal de repique altista fechando acima dos 42,04 mirando resistências em 43,71 ou 45,52.</t>
  </si>
  <si>
    <t>TAEE3 está em clara tendência de baixa pelas médias de 21 e 200 dias e segue em movimento de baixa. Abaixo dos 12,85 pode buscar suportes 12,55 ou 12,25. Teria sinal de repique altista fechando acima dos 13,21 mirando resistências em 13,82 ou 14,41.</t>
  </si>
  <si>
    <t>TAEE4 está em clara tendência de baixa pelas médias de 21 e 200 dias e segue em movimento de baixa. Abaixo dos 13,1 pode buscar suportes 12,79 ou 12,49. Teria sinal de repique altista fechando acima dos 13,39 mirando resistências em 14,08 ou 14,68.</t>
  </si>
  <si>
    <t>TAEE11 está em clara tendência de baixa pelas médias de 21 e 200 dias e segue em movimento de baixa. Abaixo dos 38,95 pode buscar suportes 37,97 ou 37. Teria sinal de repique altista fechando acima dos 39,69 mirando resistências em 42,09 ou 44,03.</t>
  </si>
  <si>
    <t>TSMC34 está em tendência de alta pelas médias de 21 e 200 dias, mas começa a dar sinal de possível realização. Abaixo dos 263,17 poderia realizar na direção dos suportes 239,99 ou 227,1. Caso supere os 270,56 retomaria sinal de alta com projeções nos 281,68 ou 307,44.</t>
  </si>
  <si>
    <t>TGMA3 está em tendência de alta pelas médias de 21 e 200 dias e vai mantendo sinal de força altista. Acima dos 33,96 pode buscar projeções nos 37,37 ou 42,9. Teria sinal de realização na perda dos 32,99 mirando os 28,43 ou 26,72. O padrão de volume favorece a alta. O IFR sobrecomprado alerta realizações se perder 32,99.</t>
  </si>
  <si>
    <t>VIVT3 está em clara tendência de baixa pelas médias de 21 e 200 dias e segue em movimento de baixa. Abaixo dos 30,4 pode buscar suportes 28,51 ou 26,63. Teria sinal de repique altista fechando acima dos 31,03 mirando resistências em 36,5 ou 40,26. O IFR sobrevendido alerta para recuperações se superar 31,03</t>
  </si>
  <si>
    <t>TEND3 está em tendência de alta pelas médias de 21 e 200 dias e vai mantendo sinal de força altista. Acima dos 33,94 pode buscar projeções nos 36,5 ou 41,5. Teria sinal de realização na perda dos 32,54 mirando os 28,4 ou 25,89. O padrão de volume favorece a alta.</t>
  </si>
  <si>
    <t>TSLA34 está em tendência de baixa pelas médias de 21 e 200 dias, mas começa a dar sinais de repiques de alta. Acima dos 53,1 teria sinal de repique altista mirando resistências nos 65,89 ou 77,36. Já uma perda dos 51,11 traria de volta o sinal de baixa projetando de 47,33 a 41,59.</t>
  </si>
  <si>
    <t>GSGI34 está em tendência de alta no longo prazo, teve uma correção no curto prazo, mas pode estar retomando sinal de altas. Acima dos 177,28 pode buscar 196,06 ou 214,32. Abaixo dos 175,17 retomaria sinal de realização mirando suportes em 166,51 ou 157,37.</t>
  </si>
  <si>
    <t>TIMS3 está em clara tendência de baixa pelas médias de 21 e 200 dias e segue em movimento de baixa. Abaixo dos 18,55 pode buscar suportes 17,12 ou 15,69. Teria sinal de repique altista fechando acima dos 19 mirando resistências em 23,17 ou 26,02. O IFR sobrevendido alerta para recuperações se superar 19</t>
  </si>
  <si>
    <t>TOTS3 está em tendência de baixa pela média de 200 dias, a parece ter completado movimento de repique de alta de curto prazo e pode estar retomando o movimento baixista. Abaixo dos 31,2 pode seguir em queda na direção dos suportes 26,76 ou 24,86. Teria sinal de repique altista fechando acima dos 32,88 mirando resistências em 36,66 ou 42,78.</t>
  </si>
  <si>
    <t>TFCO4 está em tendência de baixa pela média de 200 dias, a parece ter completado movimento de repique de alta de curto prazo e pode estar retomando o movimento baixista. Abaixo dos 14,37 pode seguir em queda na direção dos suportes 13,72 ou 13,24. Teria sinal de repique altista fechando acima dos 15,26 mirando resistências em 16,21 ou 17,75.</t>
  </si>
  <si>
    <t>Trisul</t>
  </si>
  <si>
    <t>TRIS3</t>
  </si>
  <si>
    <t>TRIS3 está em clara tendência de baixa pelas médias de 21 e 200 dias e segue em movimento de baixa. Abaixo dos 3,99 pode buscar suportes 3,8 ou 3,61. Teria sinal de repique altista fechando acima dos 4,34 mirando resistências em 4,6 ou 4,97.</t>
  </si>
  <si>
    <t>TUPY3 apesar de estar em tendência de alta no longo prazo pela média de 200 dias, no curto prazo está em realização. Abaixo dos 13,53 pode seguir em baixa no curto prazo mirando suportes em 12,61 ou 11,69. Teria sinal de retomada altista fechando acima dos 15,06 mirando resistências em 16,5 ou 18,33. O IFR sobrevendido alerta para recuperações se superar 15,06</t>
  </si>
  <si>
    <t>U1BE34 apesar de estar em tendência de baixa no longo prazo pela média de 200 dias, no curto prazo está com sinal de recuperação favorecendo repiques de alta. Acima dos 97,7 pode seguir repique altista na direção resistências nos 106,57 ou 120,93. Caso perca os 90,25 teria sinal de baixa projetando de 83,34 a 78,9.</t>
  </si>
  <si>
    <t>UGPA3 apesar de estar em tendência de alta no longo prazo pela média de 200 dias, no curto prazo está em realização. Abaixo dos 31,2 pode seguir em baixa no curto prazo mirando suportes em 29,11 ou 27,78. Teria sinal de retomada altista fechando acima dos 33,39 mirando resistências em 36,03 ou 40,31.</t>
  </si>
  <si>
    <t>FIQE3 está em clara tendência de baixa pelas médias de 21 e 200 dias e segue em movimento de baixa. Abaixo dos 5,16 pode buscar suportes 4,93 ou 4,71. Teria sinal de repique altista fechando acima dos 5,3 mirando resistências em 5,88 ou 6,32. O IFR sobrevendido alerta para recuperações se superar 5,3</t>
  </si>
  <si>
    <t>UNIP6 está em clara tendência de baixa pelas médias de 21 e 200 dias e segue em movimento de baixa. Abaixo dos 59,5 pode buscar suportes 57,86 ou 56,23. Teria sinal de repique altista fechando acima dos 62 mirando resistências em 64,79 ou 68,05.</t>
  </si>
  <si>
    <t>USIM3 está em clara tendência de baixa pelas médias de 21 e 200 dias e segue em movimento de baixa. Abaixo dos 6,1 pode buscar suportes 5,56 ou 5,03. Teria sinal de repique altista fechando acima dos 6,31 mirando resistências em 7,82 ou 8,88. O IFR sobrevendido alerta para recuperações se superar 6,31</t>
  </si>
  <si>
    <t>USIM5 está em clara tendência de baixa pelas médias de 21 e 200 dias e segue em movimento de baixa. Abaixo dos 6,99 pode buscar suportes 6,43 ou 5,87. Teria sinal de repique altista fechando acima dos 7,2 mirando resistências em 8,8 ou 9,91. O IFR sobrevendido alerta para recuperações se superar 7,2</t>
  </si>
  <si>
    <t>VALE3 está em tendência de baixa pela média de 200 dias, a parece ter completado movimento de repique de alta de curto prazo e pode estar retomando o movimento baixista. Abaixo dos 74,52 pode seguir em queda na direção dos suportes 71,57 ou 69,87. Teria sinal de repique altista fechando acima dos 77,07 mirando resistências em 80,46 ou 85,96.</t>
  </si>
  <si>
    <t>VLID3 está em clara tendência de baixa pelas médias de 21 e 200 dias e segue em movimento de baixa. Abaixo dos 16,88 pode buscar suportes 16,24 ou 15,6. Teria sinal de repique altista fechando acima dos 17,67 mirando resistências em 18,95 ou 20,22.</t>
  </si>
  <si>
    <t>VAMO3 está em clara tendência de baixa pelas médias de 21 e 200 dias e segue em movimento de baixa. Abaixo dos 2,99 pode buscar suportes 2,84 ou 2,7. Teria sinal de repique altista fechando acima dos 3,13 mirando resistências em 3,45 ou 3,73.</t>
  </si>
  <si>
    <t>VBBR3 apesar de estar em tendência de alta no longo prazo pela média de 200 dias, no curto prazo está em realização. Abaixo dos 34 pode seguir em baixa no curto prazo mirando suportes em 31,98 ou 30,54. Teria sinal de retomada altista fechando acima dos 35,53 mirando resistências em 36,63 ou 39,5.</t>
  </si>
  <si>
    <t>VTRU3 está em tendência de baixa pela média de 200 dias, a parece ter completado movimento de repique de alta de curto prazo e pode estar retomando o movimento baixista. Abaixo dos 12,5 pode seguir em queda na direção dos suportes 11,75 ou 11,16. Teria sinal de repique altista fechando acima dos 12,91 mirando resistências em 13,65 ou 14,82.</t>
  </si>
  <si>
    <t>VIVA3 está em clara tendência de baixa pelas médias de 21 e 200 dias e segue em movimento de baixa. Abaixo dos 20,86 pode buscar suportes 19,9 ou 18,95. Teria sinal de repique altista fechando acima dos 21,78 mirando resistências em 23,94 ou 25,84.</t>
  </si>
  <si>
    <t>VULC3 está em tendência de baixa pelas médias de 21 e 200 dias, mas começa a dar sinais de repiques de alta. Acima dos 14,12 teria sinal de repique altista mirando resistências nos 14,72 ou 15,39. Já uma perda dos 13,63 traria de volta o sinal de baixa projetando de 13,29 a 12,95.</t>
  </si>
  <si>
    <t>DISB34 apesar de estar em tendência de baixa no longo prazo pela média de 200 dias, no curto prazo está com sinal de recuperação favorecendo repiques de alta. Acima dos 35,62 pode seguir repique altista na direção resistências nos 38,25 ou 42,52. Caso perca os 35,12 teria sinal de baixa projetando de 31,35 a 30,03. O padrão de volume favorece a alta.</t>
  </si>
  <si>
    <t>WEGE3 está em tendência de alta pelas médias de 21 e 200 dias, mas começa a dar sinal de possível realização. Abaixo dos 47,66 poderia realizar na direção dos suportes 42,46 ou 40,14. Caso supere os 48,4 retomaria sinal de alta com projeções nos 49,96 ou 54,59.</t>
  </si>
  <si>
    <t>W1DC34 apesar de estar em tendência de alta no longo prazo pela média de 200 dias, no curto prazo está em realização. Abaixo dos 2098,53 pode seguir em baixa no curto prazo mirando suportes em 1815,24 ou 1531,95. Teria sinal de retomada altista fechando acima dos 2375,62 mirando resistências em 3015,31 ou 3581,88.</t>
  </si>
  <si>
    <t>WIZC3 está em clara tendência de baixa pelas médias de 21 e 200 dias e segue em movimento de baixa. Abaixo dos 7,76 pode buscar suportes 7,5 ou 7,24. Teria sinal de repique altista fechando acima dos 8,33 mirando resistências em 8,59 ou 9,1. O IFR sobrevendido alerta para recuperações se superar 8,33</t>
  </si>
  <si>
    <t>YDUQ3 está em clara tendência de baixa pelas médias de 21 e 200 dias e segue em movimento de baixa. Abaixo dos 7,93 pode buscar suportes 7,41 ou 6,88. Teria sinal de repique altista fechando acima dos 8,27 mirando resistências em 9,12 ou 10,17.</t>
  </si>
  <si>
    <t>COIN11 apesar de estar em tendência de baixa no longo prazo pela média de 200 dias, no curto prazo está com sinal de recuperação favorecendo repiques de alta. Acima dos 38,89 pode seguir repique altista na direção resistências nos 39,57 ou 40,91. Caso perca os 38,5 teria sinal de baixa projetando de 37,4 a 36,72.</t>
  </si>
  <si>
    <t>Etf BV Spyi</t>
  </si>
  <si>
    <t>SPYI11</t>
  </si>
  <si>
    <t>SPYI11 está em tendência de alta pelas médias de 21 e 200 dias, mas começa a dar sinal de possível realização. Abaixo dos 108,35 poderia realizar na direção dos suportes 104,1 ou 102,34. Caso supere os 109,78 retomaria sinal de alta com projeções nos 113,29 ou 118,97.</t>
  </si>
  <si>
    <t>BCPX39 está em tendência de alta pelas médias de 21 e 200 dias e vai mantendo sinal de força altista. Acima dos 45 pode buscar projeções nos 50,04 ou 58,2. Teria sinal de realização na perda dos 44,38 mirando os 36,84 ou 34,31. O padrão de volume favorece a alta. O IFR sobrecomprado alerta realizações se perder 44,38.</t>
  </si>
  <si>
    <t>BSIL39 está em tendência de alta pelas médias de 21 e 200 dias e vai mantendo sinal de força altista. Acima dos 45,4 pode buscar projeções nos 51,33 ou 60,93. Teria sinal de realização na perda dos 44 mirando os 35,8 ou 32,83. O padrão de volume favorece a alta. O IFR sobrecomprado alerta realizações se perder 44.</t>
  </si>
  <si>
    <t>BITH11 apesar de estar em tendência de baixa no longo prazo pela média de 200 dias, no curto prazo está com sinal de recuperação favorecendo repiques de alta. Acima dos 74,75 pode seguir repique altista na direção resistências nos 76,63 ou 80,05. Caso perca os 73,3 teria sinal de baixa projetando de 71,08 a 69,36.</t>
  </si>
  <si>
    <t>ETHE11 apesar de estar em tendência de baixa no longo prazo pela média de 200 dias, no curto prazo está com sinal de recuperação favorecendo repiques de alta. Acima dos 29,12 pode seguir repique altista na direção resistências nos 31,02 ou 34,11. Caso perca os 27,94 teria sinal de baixa projetando de 26,03 a 25,07.</t>
  </si>
  <si>
    <t>HASH11 está em clara tendência de baixa pelas médias de 21 e 200 dias e segue em movimento de baixa. Abaixo dos 42,13 pode buscar suportes 41 ou 40,06. Teria sinal de repique altista fechando acima dos 42,78 mirando resistências em 44,03 ou 45,9.</t>
  </si>
  <si>
    <t>CHIP11 está em tendência de alta pelas médias de 21 e 200 dias e vai mantendo sinal de força altista. Acima dos 36,89 pode buscar projeções nos 38,68 ou 42,98. Teria sinal de realização na perda dos 35,91 mirando os 31,71 ou 29,55.</t>
  </si>
  <si>
    <t>WRLD11 está em tendência de alta pelas médias de 21 e 200 dias e vai mantendo sinal de força altista. Acima dos 149,55 pode buscar projeções nos 155,05 ou 163,96. Teria sinal de realização na perda dos 147,75 mirando os 140,64 ou 137,88. O padrão de volume favorece a alta.</t>
  </si>
  <si>
    <t>Investobter</t>
  </si>
  <si>
    <t>BTER11</t>
  </si>
  <si>
    <t>BTER11 está em clara tendência de baixa pelas médias de 21 e 200 dias e segue em movimento de baixa. Abaixo dos 20,21 pode buscar suportes 19,67 ou 19,13. Teria sinal de repique altista fechando acima dos 20,73 mirando resistências em 21,95 ou 23,02.</t>
  </si>
  <si>
    <t>UTLL11 está em clara tendência de baixa pelas médias de 21 e 200 dias e segue em movimento de baixa. Abaixo dos 118,86 pode buscar suportes 115,21 ou 111,57. Teria sinal de repique altista fechando acima dos 123,13 mirando resistências em 130,64 ou 137,92.</t>
  </si>
  <si>
    <t>VWRA11 está em tendência de alta pelas médias de 21 e 200 dias, mas começa a dar sinal de possível realização. Abaixo dos 113,35 poderia realizar na direção dos suportes 107,81 ou 105,58. Caso supere os 115 retomaria sinal de alta com projeções nos 119,44 ou 126,63.</t>
  </si>
  <si>
    <t>BOVA11 está em clara tendência de baixa pelas médias de 21 e 200 dias e segue em movimento de baixa. Abaixo dos 169,15 pode buscar suportes 166,49 ou 163,83. Teria sinal de repique altista fechando acima dos 173,13 mirando resistências em 177,75 ou 183,06.</t>
  </si>
  <si>
    <t>iShares Core S&amp;P 500 Index</t>
  </si>
  <si>
    <t>BIVB39</t>
  </si>
  <si>
    <t>BIVB39 está em tendência de alta pelas médias de 21 e 200 dias e vai mantendo sinal de força altista. Acima dos 99,83 pode buscar projeções nos 103,66 ou 109,87. Teria sinal de realização na perda dos 98,44 mirando os 93,62 ou 91,7. O padrão de volume favorece a alta.</t>
  </si>
  <si>
    <t>iShares MSCI Acwi (All Country World Index)</t>
  </si>
  <si>
    <t>BACW39</t>
  </si>
  <si>
    <t>BACW39 está em tendência de alta pelas médias de 21 e 200 dias e vai mantendo sinal de força altista. Acima dos 82,29 pode buscar projeções nos 86,79 ou 92,13. Teria sinal de realização na perda dos 81,91 mirando os 78,14 ou 75,46. O padrão de volume favorece a alta.</t>
  </si>
  <si>
    <t>iShares MSCI Japan Index</t>
  </si>
  <si>
    <t>BEWJ39</t>
  </si>
  <si>
    <t>BEWJ39 está em tendência de alta pelas médias de 21 e 200 dias e vai mantendo sinal de força altista. Acima dos 61,81 pode buscar projeções nos 64,73 ou 69,47. Teria sinal de realização na perda dos 61,35 mirando os 57,07 ou 55,6. O padrão de volume favorece a alta. O IFR sobrecomprado alerta realizações se perder 61,35.</t>
  </si>
  <si>
    <t>BEWY39 apesar de estar em tendência de alta no longo prazo pela média de 200 dias, no curto prazo está em realização. Abaixo dos 103,23 pode seguir em baixa no curto prazo mirando suportes em 91,82 ou 83,7. Teria sinal de retomada altista fechando acima dos 107,68 mirando resistências em 118,09 ou 134,32.</t>
  </si>
  <si>
    <t>IVVB11 está em tendência de alta pelas médias de 21 e 200 dias e vai mantendo sinal de força altista. Acima dos 450 pode buscar projeções nos 467,71 ou 496,37. Teria sinal de realização na perda dos 442,96 mirando os 421,34 ou 412,48. O padrão de volume favorece a alta.</t>
  </si>
  <si>
    <t>BSLV39 apesar de estar em tendência de baixa no longo prazo pela média de 200 dias, no curto prazo está com sinal de recuperação favorecendo repiques de alta. Acima dos 98,68 pode seguir repique altista na direção resistências nos 107,18 ou 120,94. Caso perca os 96,6 teria sinal de baixa projetando de 84,92 a 80,66. O padrão de volume favorece a alta.</t>
  </si>
  <si>
    <t>SMAL11 está em clara tendência de baixa pelas médias de 21 e 200 dias e segue em movimento de baixa. Abaixo dos 103,94 pode buscar suportes 101,48 ou 99,02. Teria sinal de repique altista fechando acima dos 106,1 mirando resistências em 111,89 ou 116,8.</t>
  </si>
  <si>
    <t>BOVV11 está em clara tendência de baixa pelas médias de 21 e 200 dias e segue em movimento de baixa. Abaixo dos 177,54 pode buscar suportes 174,84 ou 172,14. Teria sinal de repique altista fechando acima dos 181,71 mirando resistências em 186,27 ou 191,66.</t>
  </si>
  <si>
    <t>DIVO11 apesar de estar em tendência de alta no longo prazo pela média de 200 dias, no curto prazo está em realização. Abaixo dos 124,11 pode seguir em baixa no curto prazo mirando suportes em 121,84 ou 119,58. Teria sinal de retomada altista fechando acima dos 127,02 mirando resistências em 131,44 ou 135,96.</t>
  </si>
  <si>
    <t>It Now Ifnc Fundo de Indice</t>
  </si>
  <si>
    <t>FIND11</t>
  </si>
  <si>
    <t>FIND11 está em clara tendência de baixa pelas médias de 21 e 200 dias e segue em movimento de baixa. Abaixo dos 173,03 pode buscar suportes 169,13 ou 165,23. Teria sinal de repique altista fechando acima dos 178,17 mirando resistências em 185,65 ou 193,44.</t>
  </si>
  <si>
    <t>SPXR11 está em tendência de alta pelas médias de 21 e 200 dias e vai mantendo sinal de força altista. Acima dos 75,82 pode buscar projeções nos 78,69 ou 83,35. Teria sinal de realização na perda dos 75,13 mirando os 71,16 ou 69,72. O IFR sobrecomprado alerta realizações se perder 75,13.</t>
  </si>
  <si>
    <t>SPXI11 está em tendência de alta pelas médias de 21 e 200 dias e vai mantendo sinal de força altista. Acima dos 54,89 pode buscar projeções nos 57,17 ou 60,86. Teria sinal de realização na perda dos 53,96 mirando os 51,2 ou 50,05.</t>
  </si>
  <si>
    <t>TECK11 está em tendência de alta pelas médias de 21 e 200 dias e vai mantendo sinal de força altista. Acima dos 124,99 pode buscar projeções nos 134,89 ou 150,91. Teria sinal de realização na perda dos 122,11 mirando os 108,97 ou 104,01. O IFR sobrecomprado alerta realizações se perder 122,11.</t>
  </si>
  <si>
    <t>Nuibovhighbt</t>
  </si>
  <si>
    <t>HIGH11</t>
  </si>
  <si>
    <t>HIGH11 está em clara tendência de baixa pelas médias de 21 e 200 dias e segue em movimento de baixa. Abaixo dos 77,23 pode buscar suportes 74,82 ou 72,42. Teria sinal de repique altista fechando acima dos 80,08 mirando resistências em 85 ou 89,8.</t>
  </si>
  <si>
    <t>Pactual Ibov</t>
  </si>
  <si>
    <t>IBOB11</t>
  </si>
  <si>
    <t>IBOB11 está em clara tendência de baixa pelas médias de 21 e 200 dias e segue em movimento de baixa. Abaixo dos 141,96 pode buscar suportes 139,94 ou 137,93. Teria sinal de repique altista fechando acima dos 145,96 mirando resistências em 148,47 ou 152,49.</t>
  </si>
  <si>
    <t>SPXU11 está em tendência de alta pelas médias de 21 e 200 dias e vai mantendo sinal de força altista. Acima dos 17,07 pode buscar projeções nos 17,4 ou 18,3. Teria sinal de realização na perda dos 16,83 mirando os 15,94 ou 15,48. O padrão de volume favorece a alta. O IFR sobrecomprado alerta realizações se perder 16,83.</t>
  </si>
  <si>
    <t>BOVX11 apesar de estar em tendência de alta no longo prazo pela média de 200 dias, no curto prazo está em realização. Abaixo dos 17,67 pode seguir em baixa no curto prazo mirando suportes em 17,39 ou 17,12. Teria sinal de retomada altista fechando acima dos 18,1 mirando resistências em 18,55 ou 19,09.</t>
  </si>
  <si>
    <t>NASD11 está em tendência de alta pelas médias de 21 e 200 dias e vai mantendo sinal de força altista. Acima dos 21,56 pode buscar projeções nos 22,89 ou 25,05. Teria sinal de realização na perda dos 20,89 mirando os 19,4 ou 18,73.</t>
  </si>
  <si>
    <t>GOLD11 apesar de estar em tendência de baixa no longo prazo pela média de 200 dias, no curto prazo está com sinal de recuperação favorecendo repiques de alta. Acima dos 23,1 pode seguir repique altista na direção resistências nos 24,39 ou 26,48. Caso perca os 22,87 teria sinal de baixa projetando de 21,01 a 20,36. O padrão de volume favorece a alta. O IFR sobrecomprado alerta realizações se perder 22,87.</t>
  </si>
  <si>
    <t>GOLX11 apesar de estar em tendência de baixa no longo prazo pela média de 200 dias, no curto prazo está com sinal de recuperação favorecendo repiques de alta. Acima dos 52,07 pode seguir repique altista na direção resistências nos 55,5 ou 61,06. Caso perca os 51,25 teria sinal de baixa projetando de 46,51 a 44,79. O IFR sobrecomprado alerta realizações se perder 51,25.</t>
  </si>
  <si>
    <t>Trend SP Brl</t>
  </si>
  <si>
    <t>SPXH11</t>
  </si>
  <si>
    <t>SPXH11 apesar de estar em tendência de baixa no longo prazo pela média de 200 dias, no curto prazo está com sinal de recuperação favorecendo repiques de alta. Acima dos 59,07 pode seguir repique altista na direção resistências nos 74,94 ou 87,18. Caso perca os 58,84 teria sinal de baixa projetando de 55,12 a 48,99.</t>
  </si>
  <si>
    <t>UTEC11 está em tendência de alta pelas médias de 21 e 200 dias e vai mantendo sinal de força altista. Acima dos 29,71 pode buscar projeções nos 31,95 ou 35,58. Teria sinal de realização na perda dos 29,02 mirando os 26,08 ou 24,95.</t>
  </si>
  <si>
    <t>GDXB39 apesar de estar em tendência de baixa no longo prazo pela média de 200 dias, no curto prazo está com sinal de recuperação favorecendo repiques de alta. Acima dos 153,66 pode seguir repique altista na direção resistências nos 174,58 ou 208,44. Caso perca os 149,64 teria sinal de baixa projetando de 119,8 a 109,33. O padrão de volume favorece a alta. O IFR sobrecomprado alerta realizações se perder 149,64.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</si>
</sst>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Normal="100" workbookViewId="0">
      <selection activeCell="C17" sqref="C17:R286"/>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81</v>
      </c>
      <c r="X3" s="50">
        <f>X7-X10</f>
        <v>145</v>
      </c>
      <c r="Y3" s="51">
        <f>W3/(X3+W3)</f>
        <v>0.3584070796460177</v>
      </c>
      <c r="Z3" s="35" t="s">
        <v>11</v>
      </c>
    </row>
    <row r="4" spans="2:28" ht="15" customHeight="1" x14ac:dyDescent="0.25">
      <c r="B4" s="3"/>
      <c r="C4" s="26"/>
      <c r="D4" s="27"/>
      <c r="E4" s="27"/>
      <c r="F4" s="27"/>
      <c r="G4" s="27"/>
      <c r="H4" s="27"/>
      <c r="I4" s="27"/>
      <c r="J4" s="27"/>
      <c r="K4" s="27"/>
      <c r="L4" s="27"/>
      <c r="M4" s="27"/>
      <c r="N4" s="27"/>
      <c r="O4" s="28"/>
      <c r="P4" s="53"/>
      <c r="Q4" s="27"/>
      <c r="R4" s="29"/>
      <c r="S4" s="20"/>
      <c r="Y4" s="52">
        <f>U10</f>
        <v>0.67500000000000004</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108</v>
      </c>
      <c r="X7" s="33">
        <f>COUNTIF($Q$17:$Q$352,"Baixa")</f>
        <v>158</v>
      </c>
      <c r="Y7" s="33"/>
      <c r="Z7" s="33">
        <f>W7+X7</f>
        <v>266</v>
      </c>
    </row>
    <row r="8" spans="2:28" ht="15" customHeight="1" x14ac:dyDescent="0.25">
      <c r="B8" s="3"/>
      <c r="C8" s="26"/>
      <c r="D8" s="27"/>
      <c r="E8" s="27"/>
      <c r="F8" s="27"/>
      <c r="G8" s="27"/>
      <c r="H8" s="27"/>
      <c r="I8" s="27"/>
      <c r="J8" s="27"/>
      <c r="K8" s="27"/>
      <c r="L8" s="27"/>
      <c r="M8" s="27"/>
      <c r="N8" s="27"/>
      <c r="O8" s="28"/>
      <c r="P8" s="53"/>
      <c r="Q8" s="27"/>
      <c r="R8" s="29"/>
      <c r="S8" s="20"/>
      <c r="W8" s="34">
        <f>W7/Z7</f>
        <v>0.40601503759398494</v>
      </c>
      <c r="X8" s="34">
        <f>X7/Z7</f>
        <v>0.59398496240601506</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40</v>
      </c>
      <c r="V9" s="49" t="s">
        <v>14</v>
      </c>
      <c r="W9" s="45">
        <f>SUMIF(D17:D352,"=*34*",E17:E352)/U9</f>
        <v>5.95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0.67500000000000004</v>
      </c>
      <c r="V10" s="44" t="s">
        <v>9</v>
      </c>
      <c r="W10" s="47">
        <f>COUNTIFS(D17:D352,"=*34*",Q17:Q352,"Alta")</f>
        <v>27</v>
      </c>
      <c r="X10" s="48">
        <f>U9-W10</f>
        <v>13</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46244</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baixa pela média de 200 dias, a parece ter completado movimento de repique de alta de curto prazo e pode estar retomando o movimento baixista. Abaixo dos 16,07 pode seguir em queda na direção dos suportes 14,49 ou 13,4. Teria sinal de repique altista fechando acima dos 16,62 mirando resistências em 18,01 ou 20,18.</v>
      </c>
    </row>
    <row r="17" spans="2:260" s="12" customFormat="1" ht="65.099999999999994" customHeight="1" x14ac:dyDescent="0.25">
      <c r="B17" s="3"/>
      <c r="C17" s="9" t="s">
        <v>24</v>
      </c>
      <c r="D17" s="16" t="s">
        <v>25</v>
      </c>
      <c r="E17" s="16">
        <v>0</v>
      </c>
      <c r="F17" s="15">
        <v>11.35</v>
      </c>
      <c r="G17" s="15">
        <v>9.4600000000000009</v>
      </c>
      <c r="H17" s="15">
        <v>7.58</v>
      </c>
      <c r="I17" s="14"/>
      <c r="J17" s="15">
        <v>11.64</v>
      </c>
      <c r="K17" s="15">
        <v>15.4</v>
      </c>
      <c r="L17" s="15">
        <v>21.5</v>
      </c>
      <c r="M17" s="54"/>
      <c r="N17" s="15">
        <v>20.181022115000001</v>
      </c>
      <c r="O17" s="15">
        <v>24.043463957</v>
      </c>
      <c r="P17" s="15" t="s">
        <v>26</v>
      </c>
      <c r="Q17" s="16" t="s">
        <v>26</v>
      </c>
      <c r="R17" s="37" t="s">
        <v>507</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3</v>
      </c>
      <c r="F18" s="14">
        <v>23.42</v>
      </c>
      <c r="G18" s="14">
        <v>22.13</v>
      </c>
      <c r="H18" s="14">
        <v>20.85</v>
      </c>
      <c r="I18" s="14"/>
      <c r="J18" s="14">
        <v>23.79</v>
      </c>
      <c r="K18" s="14">
        <v>26.35</v>
      </c>
      <c r="L18" s="14">
        <v>30.5</v>
      </c>
      <c r="M18" s="54"/>
      <c r="N18" s="14">
        <v>40.751516995000003</v>
      </c>
      <c r="O18" s="31">
        <v>11.950648565</v>
      </c>
      <c r="P18" s="31" t="s">
        <v>29</v>
      </c>
      <c r="Q18" s="17" t="s">
        <v>26</v>
      </c>
      <c r="R18" s="38" t="s">
        <v>508</v>
      </c>
      <c r="S18" s="10"/>
      <c r="T18" s="11"/>
      <c r="U18" s="11"/>
      <c r="V18" s="11"/>
      <c r="W18" s="36">
        <f>SUM(E17:E352)/X18</f>
        <v>3.5592592592592593</v>
      </c>
      <c r="X18" s="11">
        <f>COUNT(E17:E352)</f>
        <v>270</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503</v>
      </c>
      <c r="D19" s="16" t="s">
        <v>30</v>
      </c>
      <c r="E19" s="16">
        <v>3</v>
      </c>
      <c r="F19" s="15">
        <v>303</v>
      </c>
      <c r="G19" s="15">
        <v>229.24</v>
      </c>
      <c r="H19" s="15">
        <v>155.47999999999999</v>
      </c>
      <c r="I19" s="14"/>
      <c r="J19" s="15">
        <v>319.93</v>
      </c>
      <c r="K19" s="15">
        <v>467.44</v>
      </c>
      <c r="L19" s="15">
        <v>706.13</v>
      </c>
      <c r="M19" s="54"/>
      <c r="N19" s="15">
        <v>44.447638382000001</v>
      </c>
      <c r="O19" s="15">
        <v>36.788526704000006</v>
      </c>
      <c r="P19" s="15" t="s">
        <v>29</v>
      </c>
      <c r="Q19" s="16" t="s">
        <v>26</v>
      </c>
      <c r="R19" s="37" t="s">
        <v>509</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6</v>
      </c>
      <c r="F20" s="14">
        <v>22.96</v>
      </c>
      <c r="G20" s="14">
        <v>20.16</v>
      </c>
      <c r="H20" s="14">
        <v>17.36</v>
      </c>
      <c r="I20" s="14"/>
      <c r="J20" s="14">
        <v>26.05</v>
      </c>
      <c r="K20" s="14">
        <v>31.64</v>
      </c>
      <c r="L20" s="14">
        <v>40.700000000000003</v>
      </c>
      <c r="M20" s="54"/>
      <c r="N20" s="14">
        <v>72.061271961000003</v>
      </c>
      <c r="O20" s="31">
        <v>5.8988668347999997</v>
      </c>
      <c r="P20" s="31" t="s">
        <v>26</v>
      </c>
      <c r="Q20" s="17" t="s">
        <v>29</v>
      </c>
      <c r="R20" s="38" t="s">
        <v>510</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33</v>
      </c>
      <c r="D21" s="16" t="s">
        <v>34</v>
      </c>
      <c r="E21" s="16">
        <v>0</v>
      </c>
      <c r="F21" s="15">
        <v>26.64</v>
      </c>
      <c r="G21" s="15">
        <v>24.41</v>
      </c>
      <c r="H21" s="15">
        <v>22.19</v>
      </c>
      <c r="I21" s="14"/>
      <c r="J21" s="15">
        <v>27.6</v>
      </c>
      <c r="K21" s="15">
        <v>32.04</v>
      </c>
      <c r="L21" s="15">
        <v>39.22</v>
      </c>
      <c r="M21" s="54"/>
      <c r="N21" s="15">
        <v>46.151160707999999</v>
      </c>
      <c r="O21" s="15">
        <v>96.922313739000003</v>
      </c>
      <c r="P21" s="15" t="s">
        <v>26</v>
      </c>
      <c r="Q21" s="16" t="s">
        <v>26</v>
      </c>
      <c r="R21" s="37" t="s">
        <v>511</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35</v>
      </c>
      <c r="D22" s="17" t="s">
        <v>36</v>
      </c>
      <c r="E22" s="17">
        <v>10</v>
      </c>
      <c r="F22" s="14">
        <v>13.22</v>
      </c>
      <c r="G22" s="14">
        <v>12.22</v>
      </c>
      <c r="H22" s="14">
        <v>11.22</v>
      </c>
      <c r="I22" s="14"/>
      <c r="J22" s="14">
        <v>14.03</v>
      </c>
      <c r="K22" s="14">
        <v>16.02</v>
      </c>
      <c r="L22" s="14">
        <v>19.25</v>
      </c>
      <c r="M22" s="54"/>
      <c r="N22" s="14">
        <v>77.238631972999997</v>
      </c>
      <c r="O22" s="31">
        <v>16.825155696000003</v>
      </c>
      <c r="P22" s="31" t="s">
        <v>29</v>
      </c>
      <c r="Q22" s="17" t="s">
        <v>29</v>
      </c>
      <c r="R22" s="38" t="s">
        <v>512</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37</v>
      </c>
      <c r="D23" s="16" t="s">
        <v>38</v>
      </c>
      <c r="E23" s="16">
        <v>7</v>
      </c>
      <c r="F23" s="15">
        <v>149.86000000000001</v>
      </c>
      <c r="G23" s="15">
        <v>136.34</v>
      </c>
      <c r="H23" s="15">
        <v>122.82</v>
      </c>
      <c r="I23" s="14"/>
      <c r="J23" s="15">
        <v>170.57</v>
      </c>
      <c r="K23" s="15">
        <v>197.6</v>
      </c>
      <c r="L23" s="15">
        <v>241.36</v>
      </c>
      <c r="M23" s="54"/>
      <c r="N23" s="15">
        <v>50.492269737000001</v>
      </c>
      <c r="O23" s="15">
        <v>44.458601427000005</v>
      </c>
      <c r="P23" s="15" t="s">
        <v>29</v>
      </c>
      <c r="Q23" s="16" t="s">
        <v>29</v>
      </c>
      <c r="R23" s="37" t="s">
        <v>513</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39</v>
      </c>
      <c r="D24" s="17" t="s">
        <v>40</v>
      </c>
      <c r="E24" s="17">
        <v>0</v>
      </c>
      <c r="F24" s="14">
        <v>31.61</v>
      </c>
      <c r="G24" s="14">
        <v>29.78</v>
      </c>
      <c r="H24" s="14">
        <v>27.95</v>
      </c>
      <c r="I24" s="14"/>
      <c r="J24" s="14">
        <v>32.619999999999997</v>
      </c>
      <c r="K24" s="14">
        <v>36.270000000000003</v>
      </c>
      <c r="L24" s="14">
        <v>42.19</v>
      </c>
      <c r="M24" s="54"/>
      <c r="N24" s="14">
        <v>35.777624101000001</v>
      </c>
      <c r="O24" s="31">
        <v>25.401623869999998</v>
      </c>
      <c r="P24" s="31" t="s">
        <v>26</v>
      </c>
      <c r="Q24" s="17" t="s">
        <v>26</v>
      </c>
      <c r="R24" s="38" t="s">
        <v>514</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41</v>
      </c>
      <c r="D25" s="16" t="s">
        <v>42</v>
      </c>
      <c r="E25" s="16">
        <v>8</v>
      </c>
      <c r="F25" s="15">
        <v>69.260000000000005</v>
      </c>
      <c r="G25" s="15">
        <v>63.39</v>
      </c>
      <c r="H25" s="15">
        <v>57.53</v>
      </c>
      <c r="I25" s="14"/>
      <c r="J25" s="15">
        <v>72.849999999999994</v>
      </c>
      <c r="K25" s="15">
        <v>84.57</v>
      </c>
      <c r="L25" s="15">
        <v>103.55</v>
      </c>
      <c r="M25" s="54"/>
      <c r="N25" s="15">
        <v>66.304799892000005</v>
      </c>
      <c r="O25" s="15">
        <v>60.127742359999999</v>
      </c>
      <c r="P25" s="15" t="s">
        <v>29</v>
      </c>
      <c r="Q25" s="16" t="s">
        <v>29</v>
      </c>
      <c r="R25" s="37" t="s">
        <v>515</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43</v>
      </c>
      <c r="D26" s="17" t="s">
        <v>44</v>
      </c>
      <c r="E26" s="17">
        <v>3</v>
      </c>
      <c r="F26" s="14">
        <v>15.45</v>
      </c>
      <c r="G26" s="14">
        <v>14.61</v>
      </c>
      <c r="H26" s="14">
        <v>13.77</v>
      </c>
      <c r="I26" s="14"/>
      <c r="J26" s="14">
        <v>15.68</v>
      </c>
      <c r="K26" s="14">
        <v>17.350000000000001</v>
      </c>
      <c r="L26" s="14">
        <v>20.059999999999999</v>
      </c>
      <c r="M26" s="54"/>
      <c r="N26" s="14">
        <v>35.433282834000003</v>
      </c>
      <c r="O26" s="31">
        <v>460.97274777999996</v>
      </c>
      <c r="P26" s="31" t="s">
        <v>29</v>
      </c>
      <c r="Q26" s="17" t="s">
        <v>26</v>
      </c>
      <c r="R26" s="38" t="s">
        <v>516</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45</v>
      </c>
      <c r="D27" s="16" t="s">
        <v>46</v>
      </c>
      <c r="E27" s="16">
        <v>1</v>
      </c>
      <c r="F27" s="15">
        <v>4.1500000000000004</v>
      </c>
      <c r="G27" s="15">
        <v>2.75</v>
      </c>
      <c r="H27" s="15">
        <v>1.35</v>
      </c>
      <c r="I27" s="14"/>
      <c r="J27" s="15">
        <v>4.7</v>
      </c>
      <c r="K27" s="15">
        <v>7.49</v>
      </c>
      <c r="L27" s="15">
        <v>12.01</v>
      </c>
      <c r="M27" s="54"/>
      <c r="N27" s="15">
        <v>41.957661287000001</v>
      </c>
      <c r="O27" s="15">
        <v>6.2807337391000004</v>
      </c>
      <c r="P27" s="15" t="s">
        <v>26</v>
      </c>
      <c r="Q27" s="16" t="s">
        <v>26</v>
      </c>
      <c r="R27" s="37" t="s">
        <v>517</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47</v>
      </c>
      <c r="D28" s="17" t="s">
        <v>48</v>
      </c>
      <c r="E28" s="17">
        <v>2</v>
      </c>
      <c r="F28" s="14">
        <v>2.1</v>
      </c>
      <c r="G28" s="14">
        <v>1.23</v>
      </c>
      <c r="H28" s="14">
        <v>0.37</v>
      </c>
      <c r="I28" s="14"/>
      <c r="J28" s="14">
        <v>2.21</v>
      </c>
      <c r="K28" s="14">
        <v>3.93</v>
      </c>
      <c r="L28" s="14">
        <v>6.72</v>
      </c>
      <c r="M28" s="54"/>
      <c r="N28" s="14">
        <v>45.323903023</v>
      </c>
      <c r="O28" s="31">
        <v>31.911525216999998</v>
      </c>
      <c r="P28" s="31" t="s">
        <v>26</v>
      </c>
      <c r="Q28" s="17" t="s">
        <v>26</v>
      </c>
      <c r="R28" s="38" t="s">
        <v>518</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49</v>
      </c>
      <c r="D29" s="16" t="s">
        <v>50</v>
      </c>
      <c r="E29" s="16">
        <v>3</v>
      </c>
      <c r="F29" s="15">
        <v>78.930000000000007</v>
      </c>
      <c r="G29" s="15">
        <v>71.31</v>
      </c>
      <c r="H29" s="15">
        <v>63.69</v>
      </c>
      <c r="I29" s="14"/>
      <c r="J29" s="15">
        <v>80.180000000000007</v>
      </c>
      <c r="K29" s="15">
        <v>95.41</v>
      </c>
      <c r="L29" s="15">
        <v>120.07</v>
      </c>
      <c r="M29" s="54"/>
      <c r="N29" s="15">
        <v>42.099935180999999</v>
      </c>
      <c r="O29" s="15">
        <v>28.739421686999997</v>
      </c>
      <c r="P29" s="15" t="s">
        <v>29</v>
      </c>
      <c r="Q29" s="16" t="s">
        <v>26</v>
      </c>
      <c r="R29" s="37" t="s">
        <v>519</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51</v>
      </c>
      <c r="D30" s="17" t="s">
        <v>52</v>
      </c>
      <c r="E30" s="17">
        <v>7</v>
      </c>
      <c r="F30" s="14">
        <v>3.29</v>
      </c>
      <c r="G30" s="14">
        <v>2.2799999999999998</v>
      </c>
      <c r="H30" s="14">
        <v>1.27</v>
      </c>
      <c r="I30" s="14"/>
      <c r="J30" s="14">
        <v>5.97</v>
      </c>
      <c r="K30" s="14">
        <v>7.98</v>
      </c>
      <c r="L30" s="14">
        <v>11.24</v>
      </c>
      <c r="M30" s="54"/>
      <c r="N30" s="14">
        <v>65.08497869</v>
      </c>
      <c r="O30" s="31">
        <v>2.4681826086999998</v>
      </c>
      <c r="P30" s="31" t="s">
        <v>26</v>
      </c>
      <c r="Q30" s="17" t="s">
        <v>29</v>
      </c>
      <c r="R30" s="38" t="s">
        <v>520</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53</v>
      </c>
      <c r="D31" s="16" t="s">
        <v>54</v>
      </c>
      <c r="E31" s="16">
        <v>8</v>
      </c>
      <c r="F31" s="15">
        <v>159.5</v>
      </c>
      <c r="G31" s="15">
        <v>137.55000000000001</v>
      </c>
      <c r="H31" s="15">
        <v>115.61</v>
      </c>
      <c r="I31" s="14"/>
      <c r="J31" s="15">
        <v>190.3</v>
      </c>
      <c r="K31" s="15">
        <v>234.18</v>
      </c>
      <c r="L31" s="15">
        <v>305.2</v>
      </c>
      <c r="M31" s="54"/>
      <c r="N31" s="15">
        <v>53.987667102000003</v>
      </c>
      <c r="O31" s="15">
        <v>4.2211108135000002</v>
      </c>
      <c r="P31" s="15" t="s">
        <v>29</v>
      </c>
      <c r="Q31" s="16" t="s">
        <v>29</v>
      </c>
      <c r="R31" s="37" t="s">
        <v>521</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55</v>
      </c>
      <c r="D32" s="17" t="s">
        <v>56</v>
      </c>
      <c r="E32" s="17">
        <v>1</v>
      </c>
      <c r="F32" s="14">
        <v>7.93</v>
      </c>
      <c r="G32" s="14">
        <v>7.12</v>
      </c>
      <c r="H32" s="14">
        <v>6.31</v>
      </c>
      <c r="I32" s="14"/>
      <c r="J32" s="14">
        <v>8.6300000000000008</v>
      </c>
      <c r="K32" s="14">
        <v>10.24</v>
      </c>
      <c r="L32" s="14">
        <v>12.85</v>
      </c>
      <c r="M32" s="54"/>
      <c r="N32" s="14">
        <v>42.808500078999998</v>
      </c>
      <c r="O32" s="31">
        <v>70.918314434999999</v>
      </c>
      <c r="P32" s="31" t="s">
        <v>26</v>
      </c>
      <c r="Q32" s="17" t="s">
        <v>26</v>
      </c>
      <c r="R32" s="38" t="s">
        <v>522</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57</v>
      </c>
      <c r="D33" s="16" t="s">
        <v>58</v>
      </c>
      <c r="E33" s="16">
        <v>10</v>
      </c>
      <c r="F33" s="15">
        <v>117.35</v>
      </c>
      <c r="G33" s="15">
        <v>86.93</v>
      </c>
      <c r="H33" s="15">
        <v>56.51</v>
      </c>
      <c r="I33" s="14"/>
      <c r="J33" s="15">
        <v>180.99</v>
      </c>
      <c r="K33" s="15">
        <v>241.82</v>
      </c>
      <c r="L33" s="15">
        <v>340.27</v>
      </c>
      <c r="M33" s="54"/>
      <c r="N33" s="15">
        <v>80.257732419000007</v>
      </c>
      <c r="O33" s="15">
        <v>92.399678738000006</v>
      </c>
      <c r="P33" s="15" t="s">
        <v>29</v>
      </c>
      <c r="Q33" s="16" t="s">
        <v>29</v>
      </c>
      <c r="R33" s="37" t="s">
        <v>523</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59</v>
      </c>
      <c r="D34" s="17" t="s">
        <v>60</v>
      </c>
      <c r="E34" s="17">
        <v>0</v>
      </c>
      <c r="F34" s="14">
        <v>10.55</v>
      </c>
      <c r="G34" s="14">
        <v>9.2799999999999994</v>
      </c>
      <c r="H34" s="14">
        <v>8.01</v>
      </c>
      <c r="I34" s="14"/>
      <c r="J34" s="14">
        <v>10.98</v>
      </c>
      <c r="K34" s="14">
        <v>13.51</v>
      </c>
      <c r="L34" s="14">
        <v>17.62</v>
      </c>
      <c r="M34" s="54"/>
      <c r="N34" s="14">
        <v>34.819120144999999</v>
      </c>
      <c r="O34" s="31">
        <v>36.572214609</v>
      </c>
      <c r="P34" s="31" t="s">
        <v>26</v>
      </c>
      <c r="Q34" s="17" t="s">
        <v>26</v>
      </c>
      <c r="R34" s="38" t="s">
        <v>524</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61</v>
      </c>
      <c r="D35" s="16" t="s">
        <v>62</v>
      </c>
      <c r="E35" s="16">
        <v>4</v>
      </c>
      <c r="F35" s="15">
        <v>52.6</v>
      </c>
      <c r="G35" s="15">
        <v>46.86</v>
      </c>
      <c r="H35" s="15">
        <v>41.12</v>
      </c>
      <c r="I35" s="14"/>
      <c r="J35" s="15">
        <v>67.84</v>
      </c>
      <c r="K35" s="15">
        <v>79.31</v>
      </c>
      <c r="L35" s="15">
        <v>97.88</v>
      </c>
      <c r="M35" s="54"/>
      <c r="N35" s="15">
        <v>55.241684001000003</v>
      </c>
      <c r="O35" s="15">
        <v>589.50443561000009</v>
      </c>
      <c r="P35" s="15" t="s">
        <v>26</v>
      </c>
      <c r="Q35" s="16" t="s">
        <v>29</v>
      </c>
      <c r="R35" s="37" t="s">
        <v>525</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61</v>
      </c>
      <c r="D36" s="17" t="s">
        <v>63</v>
      </c>
      <c r="E36" s="17">
        <v>6</v>
      </c>
      <c r="F36" s="14">
        <v>52.13</v>
      </c>
      <c r="G36" s="14">
        <v>46.8</v>
      </c>
      <c r="H36" s="14">
        <v>41.47</v>
      </c>
      <c r="I36" s="14"/>
      <c r="J36" s="14">
        <v>65.25</v>
      </c>
      <c r="K36" s="14">
        <v>75.900000000000006</v>
      </c>
      <c r="L36" s="14">
        <v>93.14</v>
      </c>
      <c r="M36" s="54"/>
      <c r="N36" s="14">
        <v>62.480697526999997</v>
      </c>
      <c r="O36" s="31">
        <v>87.814910478000002</v>
      </c>
      <c r="P36" s="31" t="s">
        <v>26</v>
      </c>
      <c r="Q36" s="17" t="s">
        <v>29</v>
      </c>
      <c r="R36" s="38" t="s">
        <v>526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64</v>
      </c>
      <c r="D37" s="16" t="s">
        <v>65</v>
      </c>
      <c r="E37" s="16">
        <v>5</v>
      </c>
      <c r="F37" s="15">
        <v>2.73</v>
      </c>
      <c r="G37" s="15">
        <v>1.35</v>
      </c>
      <c r="H37" s="15">
        <v>-0.02</v>
      </c>
      <c r="I37" s="14"/>
      <c r="J37" s="15">
        <v>5.69</v>
      </c>
      <c r="K37" s="15">
        <v>8.44</v>
      </c>
      <c r="L37" s="15">
        <v>12.9</v>
      </c>
      <c r="M37" s="54"/>
      <c r="N37" s="15">
        <v>55.514016251999998</v>
      </c>
      <c r="O37" s="15">
        <v>3.4181239130000001</v>
      </c>
      <c r="P37" s="15" t="s">
        <v>26</v>
      </c>
      <c r="Q37" s="16" t="s">
        <v>29</v>
      </c>
      <c r="R37" s="37" t="s">
        <v>527</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66</v>
      </c>
      <c r="E38" s="17">
        <v>4</v>
      </c>
      <c r="F38" s="14">
        <v>1.47</v>
      </c>
      <c r="G38" s="14">
        <v>0.83</v>
      </c>
      <c r="H38" s="14">
        <v>0.2</v>
      </c>
      <c r="I38" s="14"/>
      <c r="J38" s="14">
        <v>3.2</v>
      </c>
      <c r="K38" s="14">
        <v>4.46</v>
      </c>
      <c r="L38" s="14">
        <v>6.51</v>
      </c>
      <c r="M38" s="54"/>
      <c r="N38" s="14">
        <v>47.837016122000001</v>
      </c>
      <c r="O38" s="31">
        <v>6.7620418696</v>
      </c>
      <c r="P38" s="31" t="s">
        <v>26</v>
      </c>
      <c r="Q38" s="17" t="s">
        <v>29</v>
      </c>
      <c r="R38" s="38" t="s">
        <v>528</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67</v>
      </c>
      <c r="D39" s="16" t="s">
        <v>68</v>
      </c>
      <c r="E39" s="16">
        <v>3</v>
      </c>
      <c r="F39" s="15">
        <v>1.36</v>
      </c>
      <c r="G39" s="15">
        <v>-7.0000000000000007E-2</v>
      </c>
      <c r="H39" s="15">
        <v>-1.51</v>
      </c>
      <c r="I39" s="14"/>
      <c r="J39" s="15">
        <v>5.7</v>
      </c>
      <c r="K39" s="15">
        <v>8.57</v>
      </c>
      <c r="L39" s="15">
        <v>13.22</v>
      </c>
      <c r="M39" s="54"/>
      <c r="N39" s="15">
        <v>47.159932028999997</v>
      </c>
      <c r="O39" s="15">
        <v>1.5434339564999999</v>
      </c>
      <c r="P39" s="15" t="s">
        <v>26</v>
      </c>
      <c r="Q39" s="16" t="s">
        <v>29</v>
      </c>
      <c r="R39" s="37" t="s">
        <v>529</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69</v>
      </c>
      <c r="D40" s="17" t="s">
        <v>70</v>
      </c>
      <c r="E40" s="17">
        <v>0</v>
      </c>
      <c r="F40" s="14">
        <v>21.39</v>
      </c>
      <c r="G40" s="14">
        <v>11.24</v>
      </c>
      <c r="H40" s="14">
        <v>1.1000000000000001</v>
      </c>
      <c r="I40" s="14"/>
      <c r="J40" s="14">
        <v>22.34</v>
      </c>
      <c r="K40" s="14">
        <v>42.62</v>
      </c>
      <c r="L40" s="14">
        <v>75.430000000000007</v>
      </c>
      <c r="M40" s="54"/>
      <c r="N40" s="14">
        <v>39.496180097</v>
      </c>
      <c r="O40" s="31">
        <v>2.6807536521999999</v>
      </c>
      <c r="P40" s="31" t="s">
        <v>26</v>
      </c>
      <c r="Q40" s="17" t="s">
        <v>26</v>
      </c>
      <c r="R40" s="38" t="s">
        <v>530</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71</v>
      </c>
      <c r="D41" s="16" t="s">
        <v>72</v>
      </c>
      <c r="E41" s="16">
        <v>3</v>
      </c>
      <c r="F41" s="15">
        <v>15.43</v>
      </c>
      <c r="G41" s="15">
        <v>12.36</v>
      </c>
      <c r="H41" s="15">
        <v>9.2899999999999991</v>
      </c>
      <c r="I41" s="14"/>
      <c r="J41" s="15">
        <v>17.25</v>
      </c>
      <c r="K41" s="15">
        <v>23.38</v>
      </c>
      <c r="L41" s="15">
        <v>33.299999999999997</v>
      </c>
      <c r="M41" s="54"/>
      <c r="N41" s="15">
        <v>52.444475146999999</v>
      </c>
      <c r="O41" s="15">
        <v>35.042057956999997</v>
      </c>
      <c r="P41" s="15" t="s">
        <v>26</v>
      </c>
      <c r="Q41" s="16" t="s">
        <v>26</v>
      </c>
      <c r="R41" s="37" t="s">
        <v>531</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73</v>
      </c>
      <c r="D42" s="17" t="s">
        <v>74</v>
      </c>
      <c r="E42" s="17">
        <v>0</v>
      </c>
      <c r="F42" s="14">
        <v>14.84</v>
      </c>
      <c r="G42" s="14">
        <v>12.97</v>
      </c>
      <c r="H42" s="14">
        <v>11.11</v>
      </c>
      <c r="I42" s="14"/>
      <c r="J42" s="14">
        <v>15.5</v>
      </c>
      <c r="K42" s="14">
        <v>19.22</v>
      </c>
      <c r="L42" s="14">
        <v>25.25</v>
      </c>
      <c r="M42" s="54"/>
      <c r="N42" s="14">
        <v>38.662519922999998</v>
      </c>
      <c r="O42" s="31">
        <v>508.30799603999998</v>
      </c>
      <c r="P42" s="31" t="s">
        <v>26</v>
      </c>
      <c r="Q42" s="17" t="s">
        <v>26</v>
      </c>
      <c r="R42" s="38" t="s">
        <v>532</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75</v>
      </c>
      <c r="D43" s="16" t="s">
        <v>76</v>
      </c>
      <c r="E43" s="16">
        <v>4</v>
      </c>
      <c r="F43" s="15">
        <v>5.16</v>
      </c>
      <c r="G43" s="15">
        <v>4.8499999999999996</v>
      </c>
      <c r="H43" s="15">
        <v>4.54</v>
      </c>
      <c r="I43" s="14"/>
      <c r="J43" s="15">
        <v>5.48</v>
      </c>
      <c r="K43" s="15">
        <v>6.09</v>
      </c>
      <c r="L43" s="15">
        <v>7.1</v>
      </c>
      <c r="M43" s="54"/>
      <c r="N43" s="15">
        <v>39.692048335999999</v>
      </c>
      <c r="O43" s="15">
        <v>4.8213210435000002</v>
      </c>
      <c r="P43" s="15" t="s">
        <v>29</v>
      </c>
      <c r="Q43" s="16" t="s">
        <v>26</v>
      </c>
      <c r="R43" s="37" t="s">
        <v>533</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77</v>
      </c>
      <c r="D44" s="17" t="s">
        <v>78</v>
      </c>
      <c r="E44" s="17">
        <v>0</v>
      </c>
      <c r="F44" s="14">
        <v>13.62</v>
      </c>
      <c r="G44" s="14">
        <v>11.92</v>
      </c>
      <c r="H44" s="14">
        <v>10.23</v>
      </c>
      <c r="I44" s="14"/>
      <c r="J44" s="14">
        <v>14.09</v>
      </c>
      <c r="K44" s="14">
        <v>17.47</v>
      </c>
      <c r="L44" s="14">
        <v>22.94</v>
      </c>
      <c r="M44" s="54"/>
      <c r="N44" s="14">
        <v>38.642633875000001</v>
      </c>
      <c r="O44" s="31">
        <v>15.173139956000002</v>
      </c>
      <c r="P44" s="31" t="s">
        <v>26</v>
      </c>
      <c r="Q44" s="17" t="s">
        <v>26</v>
      </c>
      <c r="R44" s="38" t="s">
        <v>534</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79</v>
      </c>
      <c r="D45" s="16" t="s">
        <v>80</v>
      </c>
      <c r="E45" s="16">
        <v>3</v>
      </c>
      <c r="F45" s="15">
        <v>38.049999999999997</v>
      </c>
      <c r="G45" s="15">
        <v>35.32</v>
      </c>
      <c r="H45" s="15">
        <v>32.590000000000003</v>
      </c>
      <c r="I45" s="14"/>
      <c r="J45" s="15">
        <v>38.81</v>
      </c>
      <c r="K45" s="15">
        <v>44.26</v>
      </c>
      <c r="L45" s="15">
        <v>53.08</v>
      </c>
      <c r="M45" s="54"/>
      <c r="N45" s="15">
        <v>41.933345238000001</v>
      </c>
      <c r="O45" s="15">
        <v>224.57021574000001</v>
      </c>
      <c r="P45" s="15" t="s">
        <v>29</v>
      </c>
      <c r="Q45" s="16" t="s">
        <v>26</v>
      </c>
      <c r="R45" s="37" t="s">
        <v>535</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81</v>
      </c>
      <c r="D46" s="17" t="s">
        <v>82</v>
      </c>
      <c r="E46" s="17">
        <v>0</v>
      </c>
      <c r="F46" s="14">
        <v>22.59</v>
      </c>
      <c r="G46" s="14">
        <v>20.75</v>
      </c>
      <c r="H46" s="14">
        <v>18.920000000000002</v>
      </c>
      <c r="I46" s="14"/>
      <c r="J46" s="14">
        <v>23.46</v>
      </c>
      <c r="K46" s="14">
        <v>27.12</v>
      </c>
      <c r="L46" s="14">
        <v>33.049999999999997</v>
      </c>
      <c r="M46" s="54"/>
      <c r="N46" s="14">
        <v>40.069566555000002</v>
      </c>
      <c r="O46" s="31">
        <v>5.7763133913000004</v>
      </c>
      <c r="P46" s="31" t="s">
        <v>26</v>
      </c>
      <c r="Q46" s="17" t="s">
        <v>26</v>
      </c>
      <c r="R46" s="38" t="s">
        <v>536</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83</v>
      </c>
      <c r="D47" s="16" t="s">
        <v>84</v>
      </c>
      <c r="E47" s="16">
        <v>7</v>
      </c>
      <c r="F47" s="15">
        <v>131.81</v>
      </c>
      <c r="G47" s="15">
        <v>125.65</v>
      </c>
      <c r="H47" s="15">
        <v>119.49</v>
      </c>
      <c r="I47" s="14"/>
      <c r="J47" s="15">
        <v>134.07</v>
      </c>
      <c r="K47" s="15">
        <v>146.38</v>
      </c>
      <c r="L47" s="15">
        <v>166.3</v>
      </c>
      <c r="M47" s="54"/>
      <c r="N47" s="15">
        <v>63.418711778999999</v>
      </c>
      <c r="O47" s="15">
        <v>4.0834986300000002</v>
      </c>
      <c r="P47" s="15" t="s">
        <v>29</v>
      </c>
      <c r="Q47" s="16" t="s">
        <v>29</v>
      </c>
      <c r="R47" s="37" t="s">
        <v>537</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85</v>
      </c>
      <c r="D48" s="17" t="s">
        <v>86</v>
      </c>
      <c r="E48" s="17">
        <v>0</v>
      </c>
      <c r="F48" s="14">
        <v>8.7200000000000006</v>
      </c>
      <c r="G48" s="14">
        <v>7.66</v>
      </c>
      <c r="H48" s="14">
        <v>6.61</v>
      </c>
      <c r="I48" s="14"/>
      <c r="J48" s="14">
        <v>8.9499999999999993</v>
      </c>
      <c r="K48" s="14">
        <v>11.05</v>
      </c>
      <c r="L48" s="14">
        <v>14.45</v>
      </c>
      <c r="M48" s="54"/>
      <c r="N48" s="14">
        <v>34.286485771000002</v>
      </c>
      <c r="O48" s="31">
        <v>2.3985098260999997</v>
      </c>
      <c r="P48" s="31" t="s">
        <v>26</v>
      </c>
      <c r="Q48" s="17" t="s">
        <v>26</v>
      </c>
      <c r="R48" s="38" t="s">
        <v>538</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87</v>
      </c>
      <c r="D49" s="16" t="s">
        <v>88</v>
      </c>
      <c r="E49" s="16">
        <v>0</v>
      </c>
      <c r="F49" s="15">
        <v>5.35</v>
      </c>
      <c r="G49" s="15">
        <v>4.63</v>
      </c>
      <c r="H49" s="15">
        <v>3.91</v>
      </c>
      <c r="I49" s="14"/>
      <c r="J49" s="15">
        <v>5.56</v>
      </c>
      <c r="K49" s="15">
        <v>6.99</v>
      </c>
      <c r="L49" s="15">
        <v>9.32</v>
      </c>
      <c r="M49" s="54"/>
      <c r="N49" s="15">
        <v>34.801034606000002</v>
      </c>
      <c r="O49" s="15">
        <v>3.8100716086999999</v>
      </c>
      <c r="P49" s="15" t="s">
        <v>26</v>
      </c>
      <c r="Q49" s="16" t="s">
        <v>26</v>
      </c>
      <c r="R49" s="37" t="s">
        <v>539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89</v>
      </c>
      <c r="D50" s="17" t="s">
        <v>90</v>
      </c>
      <c r="E50" s="17">
        <v>0</v>
      </c>
      <c r="F50" s="14">
        <v>12.87</v>
      </c>
      <c r="G50" s="14">
        <v>10.47</v>
      </c>
      <c r="H50" s="14">
        <v>8.07</v>
      </c>
      <c r="I50" s="14"/>
      <c r="J50" s="14">
        <v>13.67</v>
      </c>
      <c r="K50" s="14">
        <v>18.46</v>
      </c>
      <c r="L50" s="14">
        <v>26.23</v>
      </c>
      <c r="M50" s="54"/>
      <c r="N50" s="14">
        <v>18.960010162</v>
      </c>
      <c r="O50" s="31">
        <v>3.7248256956999999</v>
      </c>
      <c r="P50" s="31" t="s">
        <v>26</v>
      </c>
      <c r="Q50" s="17" t="s">
        <v>26</v>
      </c>
      <c r="R50" s="38" t="s">
        <v>540</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91</v>
      </c>
      <c r="D51" s="16" t="s">
        <v>92</v>
      </c>
      <c r="E51" s="16">
        <v>0</v>
      </c>
      <c r="F51" s="15">
        <v>15.06</v>
      </c>
      <c r="G51" s="15">
        <v>13.97</v>
      </c>
      <c r="H51" s="15">
        <v>12.89</v>
      </c>
      <c r="I51" s="14"/>
      <c r="J51" s="15">
        <v>15.54</v>
      </c>
      <c r="K51" s="15">
        <v>17.7</v>
      </c>
      <c r="L51" s="15">
        <v>21.21</v>
      </c>
      <c r="M51" s="54"/>
      <c r="N51" s="15">
        <v>28.399841453000001</v>
      </c>
      <c r="O51" s="15">
        <v>100.26491795</v>
      </c>
      <c r="P51" s="15" t="s">
        <v>26</v>
      </c>
      <c r="Q51" s="16" t="s">
        <v>26</v>
      </c>
      <c r="R51" s="37" t="s">
        <v>541</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91</v>
      </c>
      <c r="D52" s="17" t="s">
        <v>93</v>
      </c>
      <c r="E52" s="17">
        <v>0</v>
      </c>
      <c r="F52" s="14">
        <v>17.25</v>
      </c>
      <c r="G52" s="14">
        <v>15.92</v>
      </c>
      <c r="H52" s="14">
        <v>14.6</v>
      </c>
      <c r="I52" s="14"/>
      <c r="J52" s="14">
        <v>17.82</v>
      </c>
      <c r="K52" s="14">
        <v>20.46</v>
      </c>
      <c r="L52" s="14">
        <v>24.75</v>
      </c>
      <c r="M52" s="54"/>
      <c r="N52" s="14">
        <v>26.435255221999999</v>
      </c>
      <c r="O52" s="31">
        <v>542.91912477999995</v>
      </c>
      <c r="P52" s="31" t="s">
        <v>26</v>
      </c>
      <c r="Q52" s="17" t="s">
        <v>26</v>
      </c>
      <c r="R52" s="38" t="s">
        <v>542</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94</v>
      </c>
      <c r="D53" s="16" t="s">
        <v>95</v>
      </c>
      <c r="E53" s="16">
        <v>0</v>
      </c>
      <c r="F53" s="15">
        <v>21.16</v>
      </c>
      <c r="G53" s="15">
        <v>19.600000000000001</v>
      </c>
      <c r="H53" s="15">
        <v>18.05</v>
      </c>
      <c r="I53" s="14"/>
      <c r="J53" s="15">
        <v>21.86</v>
      </c>
      <c r="K53" s="15">
        <v>24.96</v>
      </c>
      <c r="L53" s="15">
        <v>29.98</v>
      </c>
      <c r="M53" s="54"/>
      <c r="N53" s="15">
        <v>42.882378097999997</v>
      </c>
      <c r="O53" s="15">
        <v>39.565886086999996</v>
      </c>
      <c r="P53" s="15" t="s">
        <v>26</v>
      </c>
      <c r="Q53" s="16" t="s">
        <v>26</v>
      </c>
      <c r="R53" s="37" t="s">
        <v>543</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96</v>
      </c>
      <c r="D54" s="17" t="s">
        <v>97</v>
      </c>
      <c r="E54" s="17">
        <v>5</v>
      </c>
      <c r="F54" s="14">
        <v>13.91</v>
      </c>
      <c r="G54" s="14">
        <v>12.64</v>
      </c>
      <c r="H54" s="14">
        <v>11.37</v>
      </c>
      <c r="I54" s="14"/>
      <c r="J54" s="14">
        <v>14.33</v>
      </c>
      <c r="K54" s="14">
        <v>16.86</v>
      </c>
      <c r="L54" s="14">
        <v>20.97</v>
      </c>
      <c r="M54" s="54"/>
      <c r="N54" s="14">
        <v>37.93278754</v>
      </c>
      <c r="O54" s="31">
        <v>58.302008564999994</v>
      </c>
      <c r="P54" s="31" t="s">
        <v>29</v>
      </c>
      <c r="Q54" s="17" t="s">
        <v>26</v>
      </c>
      <c r="R54" s="38" t="s">
        <v>544</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11</v>
      </c>
      <c r="D55" s="16" t="s">
        <v>98</v>
      </c>
      <c r="E55" s="16">
        <v>0</v>
      </c>
      <c r="F55" s="15">
        <v>19.95</v>
      </c>
      <c r="G55" s="15">
        <v>17.95</v>
      </c>
      <c r="H55" s="15">
        <v>15.96</v>
      </c>
      <c r="I55" s="14"/>
      <c r="J55" s="15">
        <v>20.399999999999999</v>
      </c>
      <c r="K55" s="15">
        <v>24.38</v>
      </c>
      <c r="L55" s="15">
        <v>30.82</v>
      </c>
      <c r="M55" s="54"/>
      <c r="N55" s="15">
        <v>36.915898624999997</v>
      </c>
      <c r="O55" s="15">
        <v>374.8908227</v>
      </c>
      <c r="P55" s="15" t="s">
        <v>26</v>
      </c>
      <c r="Q55" s="16" t="s">
        <v>26</v>
      </c>
      <c r="R55" s="37" t="s">
        <v>545</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99</v>
      </c>
      <c r="D56" s="17" t="s">
        <v>100</v>
      </c>
      <c r="E56" s="17">
        <v>0</v>
      </c>
      <c r="F56" s="14">
        <v>18</v>
      </c>
      <c r="G56" s="14">
        <v>16.989999999999998</v>
      </c>
      <c r="H56" s="14">
        <v>15.99</v>
      </c>
      <c r="I56" s="14"/>
      <c r="J56" s="14">
        <v>18.239999999999998</v>
      </c>
      <c r="K56" s="14">
        <v>20.239999999999998</v>
      </c>
      <c r="L56" s="14">
        <v>23.48</v>
      </c>
      <c r="M56" s="54"/>
      <c r="N56" s="14">
        <v>22.511389168000001</v>
      </c>
      <c r="O56" s="31">
        <v>1.7973686956999999</v>
      </c>
      <c r="P56" s="31" t="s">
        <v>26</v>
      </c>
      <c r="Q56" s="17" t="s">
        <v>26</v>
      </c>
      <c r="R56" s="38" t="s">
        <v>546</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101</v>
      </c>
      <c r="D57" s="16" t="s">
        <v>102</v>
      </c>
      <c r="E57" s="16">
        <v>0</v>
      </c>
      <c r="F57" s="15">
        <v>5.83</v>
      </c>
      <c r="G57" s="15">
        <v>3.42</v>
      </c>
      <c r="H57" s="15">
        <v>1.02</v>
      </c>
      <c r="I57" s="14"/>
      <c r="J57" s="15">
        <v>6.08</v>
      </c>
      <c r="K57" s="15">
        <v>10.88</v>
      </c>
      <c r="L57" s="15">
        <v>18.66</v>
      </c>
      <c r="M57" s="54"/>
      <c r="N57" s="15">
        <v>44.498768015000003</v>
      </c>
      <c r="O57" s="15">
        <v>36.991132477999997</v>
      </c>
      <c r="P57" s="15" t="s">
        <v>26</v>
      </c>
      <c r="Q57" s="16" t="s">
        <v>26</v>
      </c>
      <c r="R57" s="37" t="s">
        <v>547</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103</v>
      </c>
      <c r="D58" s="17" t="s">
        <v>104</v>
      </c>
      <c r="E58" s="17">
        <v>3</v>
      </c>
      <c r="F58" s="14">
        <v>17.86</v>
      </c>
      <c r="G58" s="14">
        <v>16.34</v>
      </c>
      <c r="H58" s="14">
        <v>14.82</v>
      </c>
      <c r="I58" s="14"/>
      <c r="J58" s="14">
        <v>18.579999999999998</v>
      </c>
      <c r="K58" s="14">
        <v>21.61</v>
      </c>
      <c r="L58" s="14">
        <v>26.51</v>
      </c>
      <c r="M58" s="54"/>
      <c r="N58" s="14">
        <v>29.217837649</v>
      </c>
      <c r="O58" s="31">
        <v>171.30322609000001</v>
      </c>
      <c r="P58" s="31" t="s">
        <v>29</v>
      </c>
      <c r="Q58" s="17" t="s">
        <v>26</v>
      </c>
      <c r="R58" s="38" t="s">
        <v>548</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105</v>
      </c>
      <c r="D59" s="16" t="s">
        <v>106</v>
      </c>
      <c r="E59" s="16">
        <v>9</v>
      </c>
      <c r="F59" s="15">
        <v>30.68</v>
      </c>
      <c r="G59" s="15">
        <v>26.68</v>
      </c>
      <c r="H59" s="15">
        <v>22.69</v>
      </c>
      <c r="I59" s="14"/>
      <c r="J59" s="15">
        <v>35.72</v>
      </c>
      <c r="K59" s="15">
        <v>43.7</v>
      </c>
      <c r="L59" s="15">
        <v>56.61</v>
      </c>
      <c r="M59" s="54"/>
      <c r="N59" s="15">
        <v>69.721969354999999</v>
      </c>
      <c r="O59" s="15">
        <v>5.2050921951999998</v>
      </c>
      <c r="P59" s="15" t="s">
        <v>29</v>
      </c>
      <c r="Q59" s="16" t="s">
        <v>29</v>
      </c>
      <c r="R59" s="37" t="s">
        <v>549</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107</v>
      </c>
      <c r="D60" s="17" t="s">
        <v>108</v>
      </c>
      <c r="E60" s="17">
        <v>1</v>
      </c>
      <c r="F60" s="14">
        <v>53.85</v>
      </c>
      <c r="G60" s="14">
        <v>48.66</v>
      </c>
      <c r="H60" s="14">
        <v>43.48</v>
      </c>
      <c r="I60" s="14"/>
      <c r="J60" s="14">
        <v>56.69</v>
      </c>
      <c r="K60" s="14">
        <v>67.05</v>
      </c>
      <c r="L60" s="14">
        <v>83.82</v>
      </c>
      <c r="M60" s="54"/>
      <c r="N60" s="14">
        <v>35.987561874999997</v>
      </c>
      <c r="O60" s="31">
        <v>462.37301030000003</v>
      </c>
      <c r="P60" s="31" t="s">
        <v>26</v>
      </c>
      <c r="Q60" s="17" t="s">
        <v>26</v>
      </c>
      <c r="R60" s="38" t="s">
        <v>550</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109</v>
      </c>
      <c r="D61" s="16" t="s">
        <v>110</v>
      </c>
      <c r="E61" s="16">
        <v>3</v>
      </c>
      <c r="F61" s="15">
        <v>19.12</v>
      </c>
      <c r="G61" s="15">
        <v>17.5</v>
      </c>
      <c r="H61" s="15">
        <v>15.89</v>
      </c>
      <c r="I61" s="14"/>
      <c r="J61" s="15">
        <v>19.63</v>
      </c>
      <c r="K61" s="15">
        <v>22.85</v>
      </c>
      <c r="L61" s="15">
        <v>28.07</v>
      </c>
      <c r="M61" s="54"/>
      <c r="N61" s="15">
        <v>31.14633658</v>
      </c>
      <c r="O61" s="15">
        <v>131.62536799999998</v>
      </c>
      <c r="P61" s="15" t="s">
        <v>29</v>
      </c>
      <c r="Q61" s="16" t="s">
        <v>26</v>
      </c>
      <c r="R61" s="37" t="s">
        <v>551</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111</v>
      </c>
      <c r="D62" s="17" t="s">
        <v>112</v>
      </c>
      <c r="E62" s="17">
        <v>1</v>
      </c>
      <c r="F62" s="14">
        <v>4.5599999999999996</v>
      </c>
      <c r="G62" s="14">
        <v>3.56</v>
      </c>
      <c r="H62" s="14">
        <v>2.57</v>
      </c>
      <c r="I62" s="14"/>
      <c r="J62" s="14">
        <v>4.7300000000000004</v>
      </c>
      <c r="K62" s="14">
        <v>6.71</v>
      </c>
      <c r="L62" s="14">
        <v>9.91</v>
      </c>
      <c r="M62" s="54"/>
      <c r="N62" s="14">
        <v>43.985017544000002</v>
      </c>
      <c r="O62" s="31">
        <v>5.9206308261</v>
      </c>
      <c r="P62" s="31" t="s">
        <v>26</v>
      </c>
      <c r="Q62" s="17" t="s">
        <v>26</v>
      </c>
      <c r="R62" s="38" t="s">
        <v>552</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113</v>
      </c>
      <c r="D63" s="16" t="s">
        <v>114</v>
      </c>
      <c r="E63" s="16">
        <v>0</v>
      </c>
      <c r="F63" s="15">
        <v>0.71</v>
      </c>
      <c r="G63" s="15">
        <v>0.01</v>
      </c>
      <c r="H63" s="15">
        <v>-0.68</v>
      </c>
      <c r="I63" s="14"/>
      <c r="J63" s="15">
        <v>0.8</v>
      </c>
      <c r="K63" s="15">
        <v>2.19</v>
      </c>
      <c r="L63" s="15">
        <v>4.4400000000000004</v>
      </c>
      <c r="M63" s="54"/>
      <c r="N63" s="15">
        <v>26.346089523</v>
      </c>
      <c r="O63" s="15">
        <v>6.3283364347999997</v>
      </c>
      <c r="P63" s="15" t="s">
        <v>26</v>
      </c>
      <c r="Q63" s="16" t="s">
        <v>26</v>
      </c>
      <c r="R63" s="37" t="s">
        <v>553</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115</v>
      </c>
      <c r="D64" s="17" t="s">
        <v>116</v>
      </c>
      <c r="E64" s="17">
        <v>7</v>
      </c>
      <c r="F64" s="14">
        <v>11.09</v>
      </c>
      <c r="G64" s="14">
        <v>10.85</v>
      </c>
      <c r="H64" s="14">
        <v>10.62</v>
      </c>
      <c r="I64" s="14"/>
      <c r="J64" s="14">
        <v>11.18</v>
      </c>
      <c r="K64" s="14">
        <v>11.64</v>
      </c>
      <c r="L64" s="14">
        <v>12.39</v>
      </c>
      <c r="M64" s="54"/>
      <c r="N64" s="14">
        <v>81.993356270000007</v>
      </c>
      <c r="O64" s="31">
        <v>26.163479565000003</v>
      </c>
      <c r="P64" s="31" t="s">
        <v>29</v>
      </c>
      <c r="Q64" s="17" t="s">
        <v>29</v>
      </c>
      <c r="R64" s="38" t="s">
        <v>554</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117</v>
      </c>
      <c r="D65" s="16" t="s">
        <v>118</v>
      </c>
      <c r="E65" s="16">
        <v>0</v>
      </c>
      <c r="F65" s="15">
        <v>8.8800000000000008</v>
      </c>
      <c r="G65" s="15">
        <v>7.35</v>
      </c>
      <c r="H65" s="15">
        <v>5.82</v>
      </c>
      <c r="I65" s="14"/>
      <c r="J65" s="15">
        <v>9.51</v>
      </c>
      <c r="K65" s="15">
        <v>12.56</v>
      </c>
      <c r="L65" s="15">
        <v>17.510000000000002</v>
      </c>
      <c r="M65" s="54"/>
      <c r="N65" s="15">
        <v>38.165228390000003</v>
      </c>
      <c r="O65" s="15">
        <v>66.696135478000002</v>
      </c>
      <c r="P65" s="15" t="s">
        <v>26</v>
      </c>
      <c r="Q65" s="16" t="s">
        <v>26</v>
      </c>
      <c r="R65" s="37" t="s">
        <v>555</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119</v>
      </c>
      <c r="D66" s="17" t="s">
        <v>120</v>
      </c>
      <c r="E66" s="17">
        <v>0</v>
      </c>
      <c r="F66" s="14">
        <v>10.88</v>
      </c>
      <c r="G66" s="14">
        <v>9.9600000000000009</v>
      </c>
      <c r="H66" s="14">
        <v>9.0500000000000007</v>
      </c>
      <c r="I66" s="14"/>
      <c r="J66" s="14">
        <v>11.17</v>
      </c>
      <c r="K66" s="14">
        <v>12.99</v>
      </c>
      <c r="L66" s="14">
        <v>15.95</v>
      </c>
      <c r="M66" s="54"/>
      <c r="N66" s="14">
        <v>38.747263340000003</v>
      </c>
      <c r="O66" s="31">
        <v>113.53332256</v>
      </c>
      <c r="P66" s="31" t="s">
        <v>26</v>
      </c>
      <c r="Q66" s="17" t="s">
        <v>26</v>
      </c>
      <c r="R66" s="38" t="s">
        <v>556</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557</v>
      </c>
      <c r="D67" s="16" t="s">
        <v>558</v>
      </c>
      <c r="E67" s="16">
        <v>9</v>
      </c>
      <c r="F67" s="15">
        <v>83.77</v>
      </c>
      <c r="G67" s="15">
        <v>69.430000000000007</v>
      </c>
      <c r="H67" s="15">
        <v>55.1</v>
      </c>
      <c r="I67" s="14"/>
      <c r="J67" s="15">
        <v>92.39</v>
      </c>
      <c r="K67" s="15">
        <v>121.05</v>
      </c>
      <c r="L67" s="15">
        <v>167.44</v>
      </c>
      <c r="M67" s="54"/>
      <c r="N67" s="15">
        <v>63.656951261000003</v>
      </c>
      <c r="O67" s="15">
        <v>1.2467230296</v>
      </c>
      <c r="P67" s="15" t="s">
        <v>29</v>
      </c>
      <c r="Q67" s="16" t="s">
        <v>29</v>
      </c>
      <c r="R67" s="37" t="s">
        <v>559</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121</v>
      </c>
      <c r="D68" s="17" t="s">
        <v>122</v>
      </c>
      <c r="E68" s="17">
        <v>9</v>
      </c>
      <c r="F68" s="14">
        <v>73.11</v>
      </c>
      <c r="G68" s="14">
        <v>68.14</v>
      </c>
      <c r="H68" s="14">
        <v>63.17</v>
      </c>
      <c r="I68" s="14"/>
      <c r="J68" s="14">
        <v>77.5</v>
      </c>
      <c r="K68" s="14">
        <v>87.43</v>
      </c>
      <c r="L68" s="14">
        <v>103.51</v>
      </c>
      <c r="M68" s="54"/>
      <c r="N68" s="14">
        <v>57.521270278999999</v>
      </c>
      <c r="O68" s="31">
        <v>2.224738527</v>
      </c>
      <c r="P68" s="31" t="s">
        <v>29</v>
      </c>
      <c r="Q68" s="17" t="s">
        <v>29</v>
      </c>
      <c r="R68" s="38" t="s">
        <v>560</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123</v>
      </c>
      <c r="D69" s="16" t="s">
        <v>124</v>
      </c>
      <c r="E69" s="16">
        <v>3</v>
      </c>
      <c r="F69" s="15">
        <v>2.19</v>
      </c>
      <c r="G69" s="15">
        <v>1.78</v>
      </c>
      <c r="H69" s="15">
        <v>1.37</v>
      </c>
      <c r="I69" s="14"/>
      <c r="J69" s="15">
        <v>2.2999999999999998</v>
      </c>
      <c r="K69" s="15">
        <v>3.11</v>
      </c>
      <c r="L69" s="15">
        <v>4.4400000000000004</v>
      </c>
      <c r="M69" s="54"/>
      <c r="N69" s="15">
        <v>48.591272134999997</v>
      </c>
      <c r="O69" s="15">
        <v>52.083053956999997</v>
      </c>
      <c r="P69" s="15" t="s">
        <v>26</v>
      </c>
      <c r="Q69" s="16" t="s">
        <v>26</v>
      </c>
      <c r="R69" s="37" t="s">
        <v>561</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125</v>
      </c>
      <c r="D70" s="17" t="s">
        <v>126</v>
      </c>
      <c r="E70" s="17">
        <v>3</v>
      </c>
      <c r="F70" s="14">
        <v>29.75</v>
      </c>
      <c r="G70" s="14">
        <v>24.91</v>
      </c>
      <c r="H70" s="14">
        <v>20.07</v>
      </c>
      <c r="I70" s="14"/>
      <c r="J70" s="14">
        <v>31.64</v>
      </c>
      <c r="K70" s="14">
        <v>41.31</v>
      </c>
      <c r="L70" s="14">
        <v>56.96</v>
      </c>
      <c r="M70" s="54"/>
      <c r="N70" s="14">
        <v>41.913219175999998</v>
      </c>
      <c r="O70" s="31">
        <v>3.1683204139000001</v>
      </c>
      <c r="P70" s="31" t="s">
        <v>26</v>
      </c>
      <c r="Q70" s="17" t="s">
        <v>26</v>
      </c>
      <c r="R70" s="38" t="s">
        <v>562</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127</v>
      </c>
      <c r="D71" s="16" t="s">
        <v>128</v>
      </c>
      <c r="E71" s="16">
        <v>0</v>
      </c>
      <c r="F71" s="15" t="s">
        <v>129</v>
      </c>
      <c r="G71" s="15" t="s">
        <v>129</v>
      </c>
      <c r="H71" s="15" t="s">
        <v>129</v>
      </c>
      <c r="I71" s="14"/>
      <c r="J71" s="15" t="s">
        <v>129</v>
      </c>
      <c r="K71" s="15" t="s">
        <v>129</v>
      </c>
      <c r="L71" s="15" t="s">
        <v>129</v>
      </c>
      <c r="M71" s="54"/>
      <c r="N71" s="15" t="s">
        <v>129</v>
      </c>
      <c r="O71" s="15" t="s">
        <v>129</v>
      </c>
      <c r="P71" s="15" t="s">
        <v>129</v>
      </c>
      <c r="Q71" s="16" t="s">
        <v>129</v>
      </c>
      <c r="R71" s="37" t="s">
        <v>130</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131</v>
      </c>
      <c r="D72" s="17" t="s">
        <v>132</v>
      </c>
      <c r="E72" s="17">
        <v>3</v>
      </c>
      <c r="F72" s="14">
        <v>61.42</v>
      </c>
      <c r="G72" s="14">
        <v>55.61</v>
      </c>
      <c r="H72" s="14">
        <v>49.81</v>
      </c>
      <c r="I72" s="14"/>
      <c r="J72" s="14">
        <v>63.62</v>
      </c>
      <c r="K72" s="14">
        <v>75.22</v>
      </c>
      <c r="L72" s="14">
        <v>93.99</v>
      </c>
      <c r="M72" s="54"/>
      <c r="N72" s="14">
        <v>40.125647950000001</v>
      </c>
      <c r="O72" s="31">
        <v>211.56731286999999</v>
      </c>
      <c r="P72" s="31" t="s">
        <v>29</v>
      </c>
      <c r="Q72" s="17" t="s">
        <v>26</v>
      </c>
      <c r="R72" s="38" t="s">
        <v>563</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133</v>
      </c>
      <c r="D73" s="16" t="s">
        <v>134</v>
      </c>
      <c r="E73" s="16">
        <v>4</v>
      </c>
      <c r="F73" s="15">
        <v>14.59</v>
      </c>
      <c r="G73" s="15">
        <v>13.74</v>
      </c>
      <c r="H73" s="15">
        <v>12.9</v>
      </c>
      <c r="I73" s="14"/>
      <c r="J73" s="15">
        <v>14.92</v>
      </c>
      <c r="K73" s="15">
        <v>16.600000000000001</v>
      </c>
      <c r="L73" s="15">
        <v>19.34</v>
      </c>
      <c r="M73" s="54"/>
      <c r="N73" s="15">
        <v>44.176947595000001</v>
      </c>
      <c r="O73" s="15">
        <v>209.01833435</v>
      </c>
      <c r="P73" s="15" t="s">
        <v>29</v>
      </c>
      <c r="Q73" s="16" t="s">
        <v>26</v>
      </c>
      <c r="R73" s="37" t="s">
        <v>564</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135</v>
      </c>
      <c r="D74" s="17" t="s">
        <v>136</v>
      </c>
      <c r="E74" s="17">
        <v>0</v>
      </c>
      <c r="F74" s="14">
        <v>3.64</v>
      </c>
      <c r="G74" s="14">
        <v>2.86</v>
      </c>
      <c r="H74" s="14">
        <v>2.08</v>
      </c>
      <c r="I74" s="14"/>
      <c r="J74" s="14">
        <v>3.8</v>
      </c>
      <c r="K74" s="14">
        <v>5.35</v>
      </c>
      <c r="L74" s="14">
        <v>7.87</v>
      </c>
      <c r="M74" s="54"/>
      <c r="N74" s="14">
        <v>34.448461256999998</v>
      </c>
      <c r="O74" s="31">
        <v>67.416082304</v>
      </c>
      <c r="P74" s="31" t="s">
        <v>26</v>
      </c>
      <c r="Q74" s="17" t="s">
        <v>26</v>
      </c>
      <c r="R74" s="38" t="s">
        <v>565</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137</v>
      </c>
      <c r="D75" s="16" t="s">
        <v>138</v>
      </c>
      <c r="E75" s="16">
        <v>0</v>
      </c>
      <c r="F75" s="15">
        <v>44.51</v>
      </c>
      <c r="G75" s="15">
        <v>41.17</v>
      </c>
      <c r="H75" s="15">
        <v>37.840000000000003</v>
      </c>
      <c r="I75" s="14"/>
      <c r="J75" s="15">
        <v>45.63</v>
      </c>
      <c r="K75" s="15">
        <v>52.29</v>
      </c>
      <c r="L75" s="15">
        <v>63.07</v>
      </c>
      <c r="M75" s="54"/>
      <c r="N75" s="15">
        <v>38.637371561000002</v>
      </c>
      <c r="O75" s="15">
        <v>51.913979042999998</v>
      </c>
      <c r="P75" s="15" t="s">
        <v>26</v>
      </c>
      <c r="Q75" s="16" t="s">
        <v>26</v>
      </c>
      <c r="R75" s="37" t="s">
        <v>566</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567</v>
      </c>
      <c r="D76" s="17" t="s">
        <v>568</v>
      </c>
      <c r="E76" s="17">
        <v>4</v>
      </c>
      <c r="F76" s="14">
        <v>4.22</v>
      </c>
      <c r="G76" s="14">
        <v>3.39</v>
      </c>
      <c r="H76" s="14">
        <v>2.56</v>
      </c>
      <c r="I76" s="14"/>
      <c r="J76" s="14">
        <v>6.06</v>
      </c>
      <c r="K76" s="14">
        <v>7.71</v>
      </c>
      <c r="L76" s="14">
        <v>10.38</v>
      </c>
      <c r="M76" s="54"/>
      <c r="N76" s="14">
        <v>57.413796241999997</v>
      </c>
      <c r="O76" s="31">
        <v>1.0118040869</v>
      </c>
      <c r="P76" s="31" t="s">
        <v>26</v>
      </c>
      <c r="Q76" s="17" t="s">
        <v>29</v>
      </c>
      <c r="R76" s="38" t="s">
        <v>569</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139</v>
      </c>
      <c r="D77" s="16" t="s">
        <v>140</v>
      </c>
      <c r="E77" s="16">
        <v>4</v>
      </c>
      <c r="F77" s="15">
        <v>5.43</v>
      </c>
      <c r="G77" s="15">
        <v>4.78</v>
      </c>
      <c r="H77" s="15">
        <v>4.13</v>
      </c>
      <c r="I77" s="14"/>
      <c r="J77" s="15">
        <v>5.76</v>
      </c>
      <c r="K77" s="15">
        <v>7.05</v>
      </c>
      <c r="L77" s="15">
        <v>9.14</v>
      </c>
      <c r="M77" s="54"/>
      <c r="N77" s="15">
        <v>43.222072365999999</v>
      </c>
      <c r="O77" s="15">
        <v>55.153919478000006</v>
      </c>
      <c r="P77" s="15" t="s">
        <v>29</v>
      </c>
      <c r="Q77" s="16" t="s">
        <v>26</v>
      </c>
      <c r="R77" s="37" t="s">
        <v>570</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141</v>
      </c>
      <c r="D78" s="17" t="s">
        <v>142</v>
      </c>
      <c r="E78" s="17">
        <v>4</v>
      </c>
      <c r="F78" s="14">
        <v>30.58</v>
      </c>
      <c r="G78" s="14">
        <v>27.86</v>
      </c>
      <c r="H78" s="14">
        <v>25.14</v>
      </c>
      <c r="I78" s="14"/>
      <c r="J78" s="14">
        <v>37.24</v>
      </c>
      <c r="K78" s="14">
        <v>42.67</v>
      </c>
      <c r="L78" s="14">
        <v>51.45</v>
      </c>
      <c r="M78" s="54"/>
      <c r="N78" s="14">
        <v>52.124866017000002</v>
      </c>
      <c r="O78" s="31">
        <v>113.59371091</v>
      </c>
      <c r="P78" s="31" t="s">
        <v>26</v>
      </c>
      <c r="Q78" s="17" t="s">
        <v>29</v>
      </c>
      <c r="R78" s="38" t="s">
        <v>571</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143</v>
      </c>
      <c r="D79" s="16" t="s">
        <v>144</v>
      </c>
      <c r="E79" s="16">
        <v>7</v>
      </c>
      <c r="F79" s="15">
        <v>1.4</v>
      </c>
      <c r="G79" s="15">
        <v>0.93</v>
      </c>
      <c r="H79" s="15">
        <v>0.46</v>
      </c>
      <c r="I79" s="14"/>
      <c r="J79" s="15">
        <v>2.57</v>
      </c>
      <c r="K79" s="15">
        <v>3.5</v>
      </c>
      <c r="L79" s="15">
        <v>5.01</v>
      </c>
      <c r="M79" s="54"/>
      <c r="N79" s="15">
        <v>65.248575607999996</v>
      </c>
      <c r="O79" s="15">
        <v>20.298472913000001</v>
      </c>
      <c r="P79" s="15" t="s">
        <v>26</v>
      </c>
      <c r="Q79" s="16" t="s">
        <v>29</v>
      </c>
      <c r="R79" s="37" t="s">
        <v>572</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145</v>
      </c>
      <c r="D80" s="17" t="s">
        <v>146</v>
      </c>
      <c r="E80" s="17">
        <v>4</v>
      </c>
      <c r="F80" s="14">
        <v>21.3</v>
      </c>
      <c r="G80" s="14">
        <v>18.57</v>
      </c>
      <c r="H80" s="14">
        <v>15.84</v>
      </c>
      <c r="I80" s="14"/>
      <c r="J80" s="14">
        <v>28.59</v>
      </c>
      <c r="K80" s="14">
        <v>34.04</v>
      </c>
      <c r="L80" s="14">
        <v>42.87</v>
      </c>
      <c r="M80" s="54"/>
      <c r="N80" s="14">
        <v>52.756666277999997</v>
      </c>
      <c r="O80" s="31">
        <v>135.38920569999999</v>
      </c>
      <c r="P80" s="31" t="s">
        <v>26</v>
      </c>
      <c r="Q80" s="17" t="s">
        <v>29</v>
      </c>
      <c r="R80" s="38" t="s">
        <v>573</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145</v>
      </c>
      <c r="D81" s="16" t="s">
        <v>147</v>
      </c>
      <c r="E81" s="16">
        <v>4</v>
      </c>
      <c r="F81" s="15">
        <v>20.47</v>
      </c>
      <c r="G81" s="15">
        <v>18.05</v>
      </c>
      <c r="H81" s="15">
        <v>15.63</v>
      </c>
      <c r="I81" s="14"/>
      <c r="J81" s="15">
        <v>25.97</v>
      </c>
      <c r="K81" s="15">
        <v>30.8</v>
      </c>
      <c r="L81" s="15">
        <v>38.630000000000003</v>
      </c>
      <c r="M81" s="54"/>
      <c r="N81" s="15">
        <v>61.476032809000003</v>
      </c>
      <c r="O81" s="15">
        <v>7.7092384782999996</v>
      </c>
      <c r="P81" s="15" t="s">
        <v>26</v>
      </c>
      <c r="Q81" s="16" t="s">
        <v>29</v>
      </c>
      <c r="R81" s="37" t="s">
        <v>574</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148</v>
      </c>
      <c r="D82" s="17" t="s">
        <v>149</v>
      </c>
      <c r="E82" s="17">
        <v>7</v>
      </c>
      <c r="F82" s="14">
        <v>2.84</v>
      </c>
      <c r="G82" s="14">
        <v>2.4700000000000002</v>
      </c>
      <c r="H82" s="14">
        <v>2.11</v>
      </c>
      <c r="I82" s="14"/>
      <c r="J82" s="14">
        <v>3.58</v>
      </c>
      <c r="K82" s="14">
        <v>4.3</v>
      </c>
      <c r="L82" s="14">
        <v>5.47</v>
      </c>
      <c r="M82" s="54"/>
      <c r="N82" s="14">
        <v>62.532198719</v>
      </c>
      <c r="O82" s="31">
        <v>2.6500050434999998</v>
      </c>
      <c r="P82" s="31" t="s">
        <v>26</v>
      </c>
      <c r="Q82" s="17" t="s">
        <v>29</v>
      </c>
      <c r="R82" s="38" t="s">
        <v>575</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150</v>
      </c>
      <c r="D83" s="16" t="s">
        <v>151</v>
      </c>
      <c r="E83" s="16">
        <v>10</v>
      </c>
      <c r="F83" s="15">
        <v>2121.4699999999998</v>
      </c>
      <c r="G83" s="15">
        <v>1630.1</v>
      </c>
      <c r="H83" s="15">
        <v>1138.73</v>
      </c>
      <c r="I83" s="14"/>
      <c r="J83" s="15">
        <v>2471.64</v>
      </c>
      <c r="K83" s="15">
        <v>3454.37</v>
      </c>
      <c r="L83" s="15">
        <v>5044.57</v>
      </c>
      <c r="M83" s="54"/>
      <c r="N83" s="15">
        <v>57.211731655000001</v>
      </c>
      <c r="O83" s="15">
        <v>2.5780880209000001</v>
      </c>
      <c r="P83" s="15" t="s">
        <v>29</v>
      </c>
      <c r="Q83" s="16" t="s">
        <v>29</v>
      </c>
      <c r="R83" s="37" t="s">
        <v>576</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152</v>
      </c>
      <c r="D84" s="17" t="s">
        <v>153</v>
      </c>
      <c r="E84" s="17">
        <v>7</v>
      </c>
      <c r="F84" s="14">
        <v>18.52</v>
      </c>
      <c r="G84" s="14">
        <v>17.88</v>
      </c>
      <c r="H84" s="14">
        <v>17.25</v>
      </c>
      <c r="I84" s="14"/>
      <c r="J84" s="14">
        <v>19.190000000000001</v>
      </c>
      <c r="K84" s="14">
        <v>20.45</v>
      </c>
      <c r="L84" s="14">
        <v>22.49</v>
      </c>
      <c r="M84" s="54"/>
      <c r="N84" s="14">
        <v>76.922187993999998</v>
      </c>
      <c r="O84" s="31">
        <v>5.3551744783000004</v>
      </c>
      <c r="P84" s="31" t="s">
        <v>29</v>
      </c>
      <c r="Q84" s="17" t="s">
        <v>29</v>
      </c>
      <c r="R84" s="38" t="s">
        <v>577</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154</v>
      </c>
      <c r="D85" s="16" t="s">
        <v>155</v>
      </c>
      <c r="E85" s="16">
        <v>10</v>
      </c>
      <c r="F85" s="15">
        <v>5.09</v>
      </c>
      <c r="G85" s="15">
        <v>4.6399999999999997</v>
      </c>
      <c r="H85" s="15">
        <v>4.1900000000000004</v>
      </c>
      <c r="I85" s="14"/>
      <c r="J85" s="15">
        <v>5.98</v>
      </c>
      <c r="K85" s="15">
        <v>6.87</v>
      </c>
      <c r="L85" s="15">
        <v>8.32</v>
      </c>
      <c r="M85" s="54"/>
      <c r="N85" s="15">
        <v>65.233068133000003</v>
      </c>
      <c r="O85" s="15">
        <v>8.1586589565000001</v>
      </c>
      <c r="P85" s="15" t="s">
        <v>29</v>
      </c>
      <c r="Q85" s="16" t="s">
        <v>29</v>
      </c>
      <c r="R85" s="37" t="s">
        <v>578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156</v>
      </c>
      <c r="D86" s="17" t="s">
        <v>157</v>
      </c>
      <c r="E86" s="17">
        <v>7</v>
      </c>
      <c r="F86" s="14">
        <v>11.96</v>
      </c>
      <c r="G86" s="14">
        <v>10.37</v>
      </c>
      <c r="H86" s="14">
        <v>8.7899999999999991</v>
      </c>
      <c r="I86" s="14"/>
      <c r="J86" s="14">
        <v>15.41</v>
      </c>
      <c r="K86" s="14">
        <v>18.57</v>
      </c>
      <c r="L86" s="14">
        <v>23.68</v>
      </c>
      <c r="M86" s="54"/>
      <c r="N86" s="14">
        <v>63.985834336000003</v>
      </c>
      <c r="O86" s="31">
        <v>8.4543959130000008</v>
      </c>
      <c r="P86" s="31" t="s">
        <v>29</v>
      </c>
      <c r="Q86" s="17" t="s">
        <v>29</v>
      </c>
      <c r="R86" s="38" t="s">
        <v>579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158</v>
      </c>
      <c r="D87" s="16" t="s">
        <v>159</v>
      </c>
      <c r="E87" s="16">
        <v>0</v>
      </c>
      <c r="F87" s="15">
        <v>11.39</v>
      </c>
      <c r="G87" s="15">
        <v>10.130000000000001</v>
      </c>
      <c r="H87" s="15">
        <v>8.8699999999999992</v>
      </c>
      <c r="I87" s="14"/>
      <c r="J87" s="15">
        <v>11.83</v>
      </c>
      <c r="K87" s="15">
        <v>14.34</v>
      </c>
      <c r="L87" s="15">
        <v>18.41</v>
      </c>
      <c r="M87" s="54"/>
      <c r="N87" s="15">
        <v>42.478163180999999</v>
      </c>
      <c r="O87" s="15">
        <v>98.955657477999992</v>
      </c>
      <c r="P87" s="15" t="s">
        <v>26</v>
      </c>
      <c r="Q87" s="16" t="s">
        <v>26</v>
      </c>
      <c r="R87" s="37" t="s">
        <v>580</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160</v>
      </c>
      <c r="D88" s="17" t="s">
        <v>161</v>
      </c>
      <c r="E88" s="17">
        <v>0</v>
      </c>
      <c r="F88" s="14">
        <v>6.43</v>
      </c>
      <c r="G88" s="14">
        <v>5.3</v>
      </c>
      <c r="H88" s="14">
        <v>4.17</v>
      </c>
      <c r="I88" s="14"/>
      <c r="J88" s="14">
        <v>6.88</v>
      </c>
      <c r="K88" s="14">
        <v>9.1300000000000008</v>
      </c>
      <c r="L88" s="14">
        <v>12.77</v>
      </c>
      <c r="M88" s="54"/>
      <c r="N88" s="14">
        <v>35.094922906000001</v>
      </c>
      <c r="O88" s="31">
        <v>33.710437042999999</v>
      </c>
      <c r="P88" s="31" t="s">
        <v>26</v>
      </c>
      <c r="Q88" s="17" t="s">
        <v>26</v>
      </c>
      <c r="R88" s="38" t="s">
        <v>581</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162</v>
      </c>
      <c r="D89" s="16" t="s">
        <v>163</v>
      </c>
      <c r="E89" s="16">
        <v>7</v>
      </c>
      <c r="F89" s="15">
        <v>197.6</v>
      </c>
      <c r="G89" s="15">
        <v>175.15</v>
      </c>
      <c r="H89" s="15">
        <v>152.71</v>
      </c>
      <c r="I89" s="14"/>
      <c r="J89" s="15">
        <v>214.47</v>
      </c>
      <c r="K89" s="15">
        <v>259.35000000000002</v>
      </c>
      <c r="L89" s="15">
        <v>331.98</v>
      </c>
      <c r="M89" s="54"/>
      <c r="N89" s="15">
        <v>54.231654272999997</v>
      </c>
      <c r="O89" s="15">
        <v>5.0829610226000002</v>
      </c>
      <c r="P89" s="15" t="s">
        <v>29</v>
      </c>
      <c r="Q89" s="16" t="s">
        <v>29</v>
      </c>
      <c r="R89" s="37" t="s">
        <v>582</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164</v>
      </c>
      <c r="D90" s="17" t="s">
        <v>165</v>
      </c>
      <c r="E90" s="17">
        <v>4</v>
      </c>
      <c r="F90" s="14">
        <v>150</v>
      </c>
      <c r="G90" s="14" t="s">
        <v>129</v>
      </c>
      <c r="H90" s="14" t="s">
        <v>129</v>
      </c>
      <c r="I90" s="14"/>
      <c r="J90" s="14" t="s">
        <v>129</v>
      </c>
      <c r="K90" s="14" t="s">
        <v>129</v>
      </c>
      <c r="L90" s="14" t="s">
        <v>129</v>
      </c>
      <c r="M90" s="54"/>
      <c r="N90" s="14">
        <v>94.064508982000007</v>
      </c>
      <c r="O90" s="31">
        <v>1.0764285713999999</v>
      </c>
      <c r="P90" s="31" t="s">
        <v>26</v>
      </c>
      <c r="Q90" s="17" t="s">
        <v>29</v>
      </c>
      <c r="R90" s="38" t="s">
        <v>129</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166</v>
      </c>
      <c r="D91" s="16" t="s">
        <v>167</v>
      </c>
      <c r="E91" s="16">
        <v>10</v>
      </c>
      <c r="F91" s="15">
        <v>91.55</v>
      </c>
      <c r="G91" s="15">
        <v>83.62</v>
      </c>
      <c r="H91" s="15">
        <v>75.69</v>
      </c>
      <c r="I91" s="14"/>
      <c r="J91" s="15">
        <v>93.5</v>
      </c>
      <c r="K91" s="15">
        <v>109.35</v>
      </c>
      <c r="L91" s="15">
        <v>135.02000000000001</v>
      </c>
      <c r="M91" s="54"/>
      <c r="N91" s="15">
        <v>71.042411533000006</v>
      </c>
      <c r="O91" s="15">
        <v>362.47595647999998</v>
      </c>
      <c r="P91" s="15" t="s">
        <v>29</v>
      </c>
      <c r="Q91" s="16" t="s">
        <v>29</v>
      </c>
      <c r="R91" s="37" t="s">
        <v>583</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168</v>
      </c>
      <c r="D92" s="17" t="s">
        <v>169</v>
      </c>
      <c r="E92" s="17">
        <v>0</v>
      </c>
      <c r="F92" s="14">
        <v>46.44</v>
      </c>
      <c r="G92" s="14">
        <v>42.11</v>
      </c>
      <c r="H92" s="14">
        <v>37.78</v>
      </c>
      <c r="I92" s="14"/>
      <c r="J92" s="14">
        <v>48.32</v>
      </c>
      <c r="K92" s="14">
        <v>56.97</v>
      </c>
      <c r="L92" s="14">
        <v>70.98</v>
      </c>
      <c r="M92" s="54"/>
      <c r="N92" s="14">
        <v>31.043001097000001</v>
      </c>
      <c r="O92" s="31">
        <v>135.98805616999999</v>
      </c>
      <c r="P92" s="31" t="s">
        <v>26</v>
      </c>
      <c r="Q92" s="17" t="s">
        <v>26</v>
      </c>
      <c r="R92" s="38" t="s">
        <v>584</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170</v>
      </c>
      <c r="D93" s="16" t="s">
        <v>171</v>
      </c>
      <c r="E93" s="16">
        <v>4</v>
      </c>
      <c r="F93" s="15">
        <v>25.95</v>
      </c>
      <c r="G93" s="15">
        <v>24.54</v>
      </c>
      <c r="H93" s="15">
        <v>23.13</v>
      </c>
      <c r="I93" s="14"/>
      <c r="J93" s="15">
        <v>26.69</v>
      </c>
      <c r="K93" s="15">
        <v>29.5</v>
      </c>
      <c r="L93" s="15">
        <v>34.06</v>
      </c>
      <c r="M93" s="54"/>
      <c r="N93" s="15">
        <v>48.709702378000003</v>
      </c>
      <c r="O93" s="15">
        <v>197.46368635000002</v>
      </c>
      <c r="P93" s="15" t="s">
        <v>29</v>
      </c>
      <c r="Q93" s="16" t="s">
        <v>26</v>
      </c>
      <c r="R93" s="37" t="s">
        <v>585</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172</v>
      </c>
      <c r="D94" s="17" t="s">
        <v>173</v>
      </c>
      <c r="E94" s="17">
        <v>0</v>
      </c>
      <c r="F94" s="14">
        <v>29.43</v>
      </c>
      <c r="G94" s="14">
        <v>26.45</v>
      </c>
      <c r="H94" s="14">
        <v>23.48</v>
      </c>
      <c r="I94" s="14"/>
      <c r="J94" s="14">
        <v>30.2</v>
      </c>
      <c r="K94" s="14">
        <v>36.14</v>
      </c>
      <c r="L94" s="14">
        <v>45.75</v>
      </c>
      <c r="M94" s="54"/>
      <c r="N94" s="14">
        <v>39.285083518</v>
      </c>
      <c r="O94" s="31">
        <v>140.05128930000001</v>
      </c>
      <c r="P94" s="31" t="s">
        <v>26</v>
      </c>
      <c r="Q94" s="17" t="s">
        <v>26</v>
      </c>
      <c r="R94" s="38" t="s">
        <v>586</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174</v>
      </c>
      <c r="D95" s="16" t="s">
        <v>175</v>
      </c>
      <c r="E95" s="16">
        <v>0</v>
      </c>
      <c r="F95" s="15">
        <v>37</v>
      </c>
      <c r="G95" s="15">
        <v>33.93</v>
      </c>
      <c r="H95" s="15">
        <v>30.86</v>
      </c>
      <c r="I95" s="14"/>
      <c r="J95" s="15">
        <v>38.520000000000003</v>
      </c>
      <c r="K95" s="15">
        <v>44.65</v>
      </c>
      <c r="L95" s="15">
        <v>54.58</v>
      </c>
      <c r="M95" s="54"/>
      <c r="N95" s="15">
        <v>32.176917791999998</v>
      </c>
      <c r="O95" s="15">
        <v>235.20661817000001</v>
      </c>
      <c r="P95" s="15" t="s">
        <v>26</v>
      </c>
      <c r="Q95" s="16" t="s">
        <v>26</v>
      </c>
      <c r="R95" s="37" t="s">
        <v>587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588</v>
      </c>
      <c r="D96" s="17" t="s">
        <v>589</v>
      </c>
      <c r="E96" s="17">
        <v>5</v>
      </c>
      <c r="F96" s="14">
        <v>22.36</v>
      </c>
      <c r="G96" s="14">
        <v>19.899999999999999</v>
      </c>
      <c r="H96" s="14">
        <v>17.440000000000001</v>
      </c>
      <c r="I96" s="14"/>
      <c r="J96" s="14">
        <v>22.84</v>
      </c>
      <c r="K96" s="14">
        <v>27.75</v>
      </c>
      <c r="L96" s="14">
        <v>35.700000000000003</v>
      </c>
      <c r="M96" s="54"/>
      <c r="N96" s="14">
        <v>45.896876476000003</v>
      </c>
      <c r="O96" s="31">
        <v>1.4042304348000001</v>
      </c>
      <c r="P96" s="31" t="s">
        <v>29</v>
      </c>
      <c r="Q96" s="17" t="s">
        <v>26</v>
      </c>
      <c r="R96" s="38" t="s">
        <v>590</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176</v>
      </c>
      <c r="D97" s="16" t="s">
        <v>177</v>
      </c>
      <c r="E97" s="16">
        <v>0</v>
      </c>
      <c r="F97" s="15">
        <v>4.47</v>
      </c>
      <c r="G97" s="15">
        <v>3.63</v>
      </c>
      <c r="H97" s="15">
        <v>2.79</v>
      </c>
      <c r="I97" s="14"/>
      <c r="J97" s="15">
        <v>4.67</v>
      </c>
      <c r="K97" s="15">
        <v>6.34</v>
      </c>
      <c r="L97" s="15">
        <v>9.06</v>
      </c>
      <c r="M97" s="54"/>
      <c r="N97" s="15">
        <v>29.228868979000001</v>
      </c>
      <c r="O97" s="15">
        <v>3.8479613043000001</v>
      </c>
      <c r="P97" s="15" t="s">
        <v>26</v>
      </c>
      <c r="Q97" s="16" t="s">
        <v>26</v>
      </c>
      <c r="R97" s="37" t="s">
        <v>591</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178</v>
      </c>
      <c r="D98" s="17" t="s">
        <v>179</v>
      </c>
      <c r="E98" s="17">
        <v>0</v>
      </c>
      <c r="F98" s="14">
        <v>10.55</v>
      </c>
      <c r="G98" s="14">
        <v>8.8000000000000007</v>
      </c>
      <c r="H98" s="14">
        <v>7.05</v>
      </c>
      <c r="I98" s="14"/>
      <c r="J98" s="14">
        <v>11.15</v>
      </c>
      <c r="K98" s="14">
        <v>14.64</v>
      </c>
      <c r="L98" s="14">
        <v>20.29</v>
      </c>
      <c r="M98" s="54"/>
      <c r="N98" s="14">
        <v>32.038782208999997</v>
      </c>
      <c r="O98" s="31">
        <v>20.859764652000003</v>
      </c>
      <c r="P98" s="31" t="s">
        <v>26</v>
      </c>
      <c r="Q98" s="17" t="s">
        <v>26</v>
      </c>
      <c r="R98" s="38" t="s">
        <v>592</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180</v>
      </c>
      <c r="D99" s="16" t="s">
        <v>181</v>
      </c>
      <c r="E99" s="16">
        <v>0</v>
      </c>
      <c r="F99" s="15">
        <v>5.6</v>
      </c>
      <c r="G99" s="15">
        <v>4.6399999999999997</v>
      </c>
      <c r="H99" s="15">
        <v>3.69</v>
      </c>
      <c r="I99" s="14"/>
      <c r="J99" s="15">
        <v>5.75</v>
      </c>
      <c r="K99" s="15">
        <v>7.65</v>
      </c>
      <c r="L99" s="15">
        <v>10.73</v>
      </c>
      <c r="M99" s="54"/>
      <c r="N99" s="15">
        <v>30.773523981</v>
      </c>
      <c r="O99" s="15">
        <v>3.6767421739000001</v>
      </c>
      <c r="P99" s="15" t="s">
        <v>26</v>
      </c>
      <c r="Q99" s="16" t="s">
        <v>26</v>
      </c>
      <c r="R99" s="37" t="s">
        <v>593</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182</v>
      </c>
      <c r="D100" s="17" t="s">
        <v>183</v>
      </c>
      <c r="E100" s="17">
        <v>10</v>
      </c>
      <c r="F100" s="14">
        <v>18.420000000000002</v>
      </c>
      <c r="G100" s="14">
        <v>16.739999999999998</v>
      </c>
      <c r="H100" s="14">
        <v>15.07</v>
      </c>
      <c r="I100" s="14"/>
      <c r="J100" s="14">
        <v>19.73</v>
      </c>
      <c r="K100" s="14">
        <v>23.07</v>
      </c>
      <c r="L100" s="14">
        <v>28.49</v>
      </c>
      <c r="M100" s="54"/>
      <c r="N100" s="14">
        <v>84.040098219000001</v>
      </c>
      <c r="O100" s="31">
        <v>45.458558564999997</v>
      </c>
      <c r="P100" s="31" t="s">
        <v>29</v>
      </c>
      <c r="Q100" s="17" t="s">
        <v>29</v>
      </c>
      <c r="R100" s="38" t="s">
        <v>594</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184</v>
      </c>
      <c r="D101" s="16" t="s">
        <v>185</v>
      </c>
      <c r="E101" s="16">
        <v>2</v>
      </c>
      <c r="F101" s="15">
        <v>20.11</v>
      </c>
      <c r="G101" s="15">
        <v>18.86</v>
      </c>
      <c r="H101" s="15">
        <v>17.61</v>
      </c>
      <c r="I101" s="14"/>
      <c r="J101" s="15">
        <v>20.7</v>
      </c>
      <c r="K101" s="15">
        <v>23.19</v>
      </c>
      <c r="L101" s="15">
        <v>27.23</v>
      </c>
      <c r="M101" s="54"/>
      <c r="N101" s="15">
        <v>49.404672126999998</v>
      </c>
      <c r="O101" s="15">
        <v>6.3549452609000001</v>
      </c>
      <c r="P101" s="15" t="s">
        <v>26</v>
      </c>
      <c r="Q101" s="16" t="s">
        <v>26</v>
      </c>
      <c r="R101" s="37" t="s">
        <v>595</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596</v>
      </c>
      <c r="D102" s="17" t="s">
        <v>597</v>
      </c>
      <c r="E102" s="17">
        <v>10</v>
      </c>
      <c r="F102" s="14">
        <v>116.67</v>
      </c>
      <c r="G102" s="14">
        <v>107.39</v>
      </c>
      <c r="H102" s="14">
        <v>98.11</v>
      </c>
      <c r="I102" s="14"/>
      <c r="J102" s="14">
        <v>121.67</v>
      </c>
      <c r="K102" s="14">
        <v>140.22</v>
      </c>
      <c r="L102" s="14">
        <v>170.24</v>
      </c>
      <c r="M102" s="54"/>
      <c r="N102" s="14">
        <v>66.789270388999995</v>
      </c>
      <c r="O102" s="31">
        <v>1.0620035522</v>
      </c>
      <c r="P102" s="31" t="s">
        <v>29</v>
      </c>
      <c r="Q102" s="17" t="s">
        <v>29</v>
      </c>
      <c r="R102" s="38" t="s">
        <v>598</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599</v>
      </c>
      <c r="D103" s="16" t="s">
        <v>600</v>
      </c>
      <c r="E103" s="16">
        <v>0</v>
      </c>
      <c r="F103" s="15">
        <v>0.21</v>
      </c>
      <c r="G103" s="15">
        <v>-0.25</v>
      </c>
      <c r="H103" s="15">
        <v>-0.72</v>
      </c>
      <c r="I103" s="14"/>
      <c r="J103" s="15">
        <v>0.25</v>
      </c>
      <c r="K103" s="15">
        <v>1.18</v>
      </c>
      <c r="L103" s="15">
        <v>2.7</v>
      </c>
      <c r="M103" s="54"/>
      <c r="N103" s="15">
        <v>12.595651394000001</v>
      </c>
      <c r="O103" s="15">
        <v>2.2838102608999997</v>
      </c>
      <c r="P103" s="15" t="s">
        <v>26</v>
      </c>
      <c r="Q103" s="16" t="s">
        <v>26</v>
      </c>
      <c r="R103" s="37" t="s">
        <v>601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186</v>
      </c>
      <c r="D104" s="17" t="s">
        <v>187</v>
      </c>
      <c r="E104" s="17">
        <v>7</v>
      </c>
      <c r="F104" s="14">
        <v>24.79</v>
      </c>
      <c r="G104" s="14">
        <v>22.56</v>
      </c>
      <c r="H104" s="14">
        <v>20.34</v>
      </c>
      <c r="I104" s="14"/>
      <c r="J104" s="14">
        <v>26.44</v>
      </c>
      <c r="K104" s="14">
        <v>30.88</v>
      </c>
      <c r="L104" s="14">
        <v>38.07</v>
      </c>
      <c r="M104" s="54"/>
      <c r="N104" s="14">
        <v>54.732630266000001</v>
      </c>
      <c r="O104" s="31">
        <v>204.46389252</v>
      </c>
      <c r="P104" s="31" t="s">
        <v>29</v>
      </c>
      <c r="Q104" s="17" t="s">
        <v>29</v>
      </c>
      <c r="R104" s="38" t="s">
        <v>602</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188</v>
      </c>
      <c r="D105" s="16" t="s">
        <v>189</v>
      </c>
      <c r="E105" s="16">
        <v>7</v>
      </c>
      <c r="F105" s="15">
        <v>10.89</v>
      </c>
      <c r="G105" s="15">
        <v>9.9700000000000006</v>
      </c>
      <c r="H105" s="15">
        <v>9.06</v>
      </c>
      <c r="I105" s="14"/>
      <c r="J105" s="15">
        <v>11.56</v>
      </c>
      <c r="K105" s="15">
        <v>13.38</v>
      </c>
      <c r="L105" s="15">
        <v>16.32</v>
      </c>
      <c r="M105" s="54"/>
      <c r="N105" s="15">
        <v>56.503027656</v>
      </c>
      <c r="O105" s="15">
        <v>65.002280390999999</v>
      </c>
      <c r="P105" s="15" t="s">
        <v>29</v>
      </c>
      <c r="Q105" s="16" t="s">
        <v>29</v>
      </c>
      <c r="R105" s="37" t="s">
        <v>603</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190</v>
      </c>
      <c r="D106" s="17" t="s">
        <v>191</v>
      </c>
      <c r="E106" s="17">
        <v>2</v>
      </c>
      <c r="F106" s="14">
        <v>11.32</v>
      </c>
      <c r="G106" s="14">
        <v>9.49</v>
      </c>
      <c r="H106" s="14">
        <v>7.67</v>
      </c>
      <c r="I106" s="14"/>
      <c r="J106" s="14">
        <v>11.65</v>
      </c>
      <c r="K106" s="14">
        <v>15.29</v>
      </c>
      <c r="L106" s="14">
        <v>21.18</v>
      </c>
      <c r="M106" s="54"/>
      <c r="N106" s="14">
        <v>42.299921693999998</v>
      </c>
      <c r="O106" s="31">
        <v>33.125772783000002</v>
      </c>
      <c r="P106" s="31" t="s">
        <v>26</v>
      </c>
      <c r="Q106" s="17" t="s">
        <v>26</v>
      </c>
      <c r="R106" s="38" t="s">
        <v>604</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192</v>
      </c>
      <c r="D107" s="16" t="s">
        <v>193</v>
      </c>
      <c r="E107" s="16">
        <v>3</v>
      </c>
      <c r="F107" s="15">
        <v>3.4</v>
      </c>
      <c r="G107" s="15">
        <v>2.98</v>
      </c>
      <c r="H107" s="15">
        <v>2.56</v>
      </c>
      <c r="I107" s="14"/>
      <c r="J107" s="15">
        <v>3.58</v>
      </c>
      <c r="K107" s="15">
        <v>4.41</v>
      </c>
      <c r="L107" s="15">
        <v>5.76</v>
      </c>
      <c r="M107" s="54"/>
      <c r="N107" s="15">
        <v>29.272960082000001</v>
      </c>
      <c r="O107" s="15">
        <v>8.6239231738999997</v>
      </c>
      <c r="P107" s="15" t="s">
        <v>26</v>
      </c>
      <c r="Q107" s="16" t="s">
        <v>26</v>
      </c>
      <c r="R107" s="37" t="s">
        <v>605</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194</v>
      </c>
      <c r="D108" s="17" t="s">
        <v>195</v>
      </c>
      <c r="E108" s="17">
        <v>0</v>
      </c>
      <c r="F108" s="14">
        <v>3.67</v>
      </c>
      <c r="G108" s="14">
        <v>3.2</v>
      </c>
      <c r="H108" s="14">
        <v>2.74</v>
      </c>
      <c r="I108" s="14"/>
      <c r="J108" s="14">
        <v>3.85</v>
      </c>
      <c r="K108" s="14">
        <v>4.7699999999999996</v>
      </c>
      <c r="L108" s="14">
        <v>6.26</v>
      </c>
      <c r="M108" s="54"/>
      <c r="N108" s="14">
        <v>34.931459824999997</v>
      </c>
      <c r="O108" s="31">
        <v>16.204325651999998</v>
      </c>
      <c r="P108" s="31" t="s">
        <v>26</v>
      </c>
      <c r="Q108" s="17" t="s">
        <v>26</v>
      </c>
      <c r="R108" s="38" t="s">
        <v>606</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196</v>
      </c>
      <c r="D109" s="16" t="s">
        <v>197</v>
      </c>
      <c r="E109" s="16">
        <v>3</v>
      </c>
      <c r="F109" s="15">
        <v>8.81</v>
      </c>
      <c r="G109" s="15">
        <v>7.45</v>
      </c>
      <c r="H109" s="15">
        <v>6.1</v>
      </c>
      <c r="I109" s="14"/>
      <c r="J109" s="15">
        <v>9.1999999999999993</v>
      </c>
      <c r="K109" s="15">
        <v>11.9</v>
      </c>
      <c r="L109" s="15">
        <v>16.29</v>
      </c>
      <c r="M109" s="54"/>
      <c r="N109" s="15">
        <v>35.629139911999999</v>
      </c>
      <c r="O109" s="15">
        <v>15.965033043</v>
      </c>
      <c r="P109" s="15" t="s">
        <v>26</v>
      </c>
      <c r="Q109" s="16" t="s">
        <v>26</v>
      </c>
      <c r="R109" s="37" t="s">
        <v>607</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198</v>
      </c>
      <c r="D110" s="17" t="s">
        <v>199</v>
      </c>
      <c r="E110" s="17">
        <v>1</v>
      </c>
      <c r="F110" s="14" t="s">
        <v>129</v>
      </c>
      <c r="G110" s="14" t="s">
        <v>129</v>
      </c>
      <c r="H110" s="14" t="s">
        <v>129</v>
      </c>
      <c r="I110" s="14"/>
      <c r="J110" s="14" t="s">
        <v>129</v>
      </c>
      <c r="K110" s="14" t="s">
        <v>129</v>
      </c>
      <c r="L110" s="14" t="s">
        <v>129</v>
      </c>
      <c r="M110" s="54"/>
      <c r="N110" s="14" t="s">
        <v>129</v>
      </c>
      <c r="O110" s="31" t="s">
        <v>129</v>
      </c>
      <c r="P110" s="31" t="s">
        <v>129</v>
      </c>
      <c r="Q110" s="17" t="s">
        <v>129</v>
      </c>
      <c r="R110" s="38" t="s">
        <v>130</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608</v>
      </c>
      <c r="D111" s="16" t="s">
        <v>609</v>
      </c>
      <c r="E111" s="16">
        <v>5</v>
      </c>
      <c r="F111" s="15">
        <v>2.13</v>
      </c>
      <c r="G111" s="15">
        <v>1.64</v>
      </c>
      <c r="H111" s="15">
        <v>1.1499999999999999</v>
      </c>
      <c r="I111" s="14"/>
      <c r="J111" s="15">
        <v>3.53</v>
      </c>
      <c r="K111" s="15">
        <v>4.5</v>
      </c>
      <c r="L111" s="15">
        <v>6.07</v>
      </c>
      <c r="M111" s="54"/>
      <c r="N111" s="15">
        <v>53.689763566000003</v>
      </c>
      <c r="O111" s="15">
        <v>1.2620616956999999</v>
      </c>
      <c r="P111" s="15" t="s">
        <v>26</v>
      </c>
      <c r="Q111" s="16" t="s">
        <v>29</v>
      </c>
      <c r="R111" s="37" t="s">
        <v>610</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200</v>
      </c>
      <c r="D112" s="17" t="s">
        <v>201</v>
      </c>
      <c r="E112" s="17">
        <v>0</v>
      </c>
      <c r="F112" s="14">
        <v>3.04</v>
      </c>
      <c r="G112" s="14">
        <v>2.65</v>
      </c>
      <c r="H112" s="14">
        <v>2.27</v>
      </c>
      <c r="I112" s="14"/>
      <c r="J112" s="14">
        <v>3.13</v>
      </c>
      <c r="K112" s="14">
        <v>3.89</v>
      </c>
      <c r="L112" s="14">
        <v>5.12</v>
      </c>
      <c r="M112" s="54"/>
      <c r="N112" s="14">
        <v>30.177392799</v>
      </c>
      <c r="O112" s="31">
        <v>3.8026663913000003</v>
      </c>
      <c r="P112" s="31" t="s">
        <v>26</v>
      </c>
      <c r="Q112" s="17" t="s">
        <v>26</v>
      </c>
      <c r="R112" s="38" t="s">
        <v>611</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202</v>
      </c>
      <c r="D113" s="16" t="s">
        <v>203</v>
      </c>
      <c r="E113" s="16">
        <v>7</v>
      </c>
      <c r="F113" s="15">
        <v>21.25</v>
      </c>
      <c r="G113" s="15">
        <v>19.88</v>
      </c>
      <c r="H113" s="15">
        <v>18.52</v>
      </c>
      <c r="I113" s="14"/>
      <c r="J113" s="15">
        <v>24.05</v>
      </c>
      <c r="K113" s="15">
        <v>26.77</v>
      </c>
      <c r="L113" s="15">
        <v>31.19</v>
      </c>
      <c r="M113" s="54"/>
      <c r="N113" s="15">
        <v>59.361984481</v>
      </c>
      <c r="O113" s="15">
        <v>62.627718652000006</v>
      </c>
      <c r="P113" s="15" t="s">
        <v>26</v>
      </c>
      <c r="Q113" s="16" t="s">
        <v>29</v>
      </c>
      <c r="R113" s="37" t="s">
        <v>612</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204</v>
      </c>
      <c r="D114" s="17" t="s">
        <v>205</v>
      </c>
      <c r="E114" s="17">
        <v>3</v>
      </c>
      <c r="F114" s="14">
        <v>24.05</v>
      </c>
      <c r="G114" s="14">
        <v>21.8</v>
      </c>
      <c r="H114" s="14">
        <v>19.559999999999999</v>
      </c>
      <c r="I114" s="14"/>
      <c r="J114" s="14">
        <v>24.57</v>
      </c>
      <c r="K114" s="14">
        <v>29.05</v>
      </c>
      <c r="L114" s="14">
        <v>36.299999999999997</v>
      </c>
      <c r="M114" s="54"/>
      <c r="N114" s="14">
        <v>41.948400141999997</v>
      </c>
      <c r="O114" s="31">
        <v>44.552779043000001</v>
      </c>
      <c r="P114" s="31" t="s">
        <v>26</v>
      </c>
      <c r="Q114" s="17" t="s">
        <v>26</v>
      </c>
      <c r="R114" s="38" t="s">
        <v>613</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206</v>
      </c>
      <c r="D115" s="16" t="s">
        <v>207</v>
      </c>
      <c r="E115" s="16">
        <v>9</v>
      </c>
      <c r="F115" s="15">
        <v>83.4</v>
      </c>
      <c r="G115" s="15">
        <v>58.69</v>
      </c>
      <c r="H115" s="15">
        <v>33.99</v>
      </c>
      <c r="I115" s="14"/>
      <c r="J115" s="15">
        <v>122.62</v>
      </c>
      <c r="K115" s="15">
        <v>172.02</v>
      </c>
      <c r="L115" s="15">
        <v>251.97</v>
      </c>
      <c r="M115" s="54"/>
      <c r="N115" s="15">
        <v>52.725412890000001</v>
      </c>
      <c r="O115" s="15">
        <v>50.45513991</v>
      </c>
      <c r="P115" s="15" t="s">
        <v>29</v>
      </c>
      <c r="Q115" s="16" t="s">
        <v>29</v>
      </c>
      <c r="R115" s="37" t="s">
        <v>614</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208</v>
      </c>
      <c r="D116" s="17" t="s">
        <v>209</v>
      </c>
      <c r="E116" s="17">
        <v>9</v>
      </c>
      <c r="F116" s="14">
        <v>14.57</v>
      </c>
      <c r="G116" s="14">
        <v>13.47</v>
      </c>
      <c r="H116" s="14">
        <v>12.38</v>
      </c>
      <c r="I116" s="14"/>
      <c r="J116" s="14">
        <v>15.65</v>
      </c>
      <c r="K116" s="14">
        <v>17.829999999999998</v>
      </c>
      <c r="L116" s="14">
        <v>21.37</v>
      </c>
      <c r="M116" s="54"/>
      <c r="N116" s="14">
        <v>67.339276323000007</v>
      </c>
      <c r="O116" s="31">
        <v>24.176488435</v>
      </c>
      <c r="P116" s="31" t="s">
        <v>29</v>
      </c>
      <c r="Q116" s="17" t="s">
        <v>29</v>
      </c>
      <c r="R116" s="38" t="s">
        <v>615</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210</v>
      </c>
      <c r="D117" s="16" t="s">
        <v>211</v>
      </c>
      <c r="E117" s="16">
        <v>1</v>
      </c>
      <c r="F117" s="15">
        <v>26.5</v>
      </c>
      <c r="G117" s="15">
        <v>21.28</v>
      </c>
      <c r="H117" s="15">
        <v>16.059999999999999</v>
      </c>
      <c r="I117" s="14"/>
      <c r="J117" s="15">
        <v>29.79</v>
      </c>
      <c r="K117" s="15">
        <v>40.22</v>
      </c>
      <c r="L117" s="15">
        <v>57.11</v>
      </c>
      <c r="M117" s="54"/>
      <c r="N117" s="15">
        <v>35.314613946000001</v>
      </c>
      <c r="O117" s="15">
        <v>64.344679338999995</v>
      </c>
      <c r="P117" s="15" t="s">
        <v>26</v>
      </c>
      <c r="Q117" s="16" t="s">
        <v>26</v>
      </c>
      <c r="R117" s="37" t="s">
        <v>616</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212</v>
      </c>
      <c r="D118" s="17" t="s">
        <v>213</v>
      </c>
      <c r="E118" s="17">
        <v>0</v>
      </c>
      <c r="F118" s="14">
        <v>9.2200000000000006</v>
      </c>
      <c r="G118" s="14">
        <v>8.59</v>
      </c>
      <c r="H118" s="14">
        <v>7.97</v>
      </c>
      <c r="I118" s="14"/>
      <c r="J118" s="14">
        <v>9.56</v>
      </c>
      <c r="K118" s="14">
        <v>10.8</v>
      </c>
      <c r="L118" s="14">
        <v>12.81</v>
      </c>
      <c r="M118" s="54"/>
      <c r="N118" s="14">
        <v>47.256134691</v>
      </c>
      <c r="O118" s="31">
        <v>7.5647642609000005</v>
      </c>
      <c r="P118" s="31" t="s">
        <v>26</v>
      </c>
      <c r="Q118" s="17" t="s">
        <v>26</v>
      </c>
      <c r="R118" s="38" t="s">
        <v>617</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214</v>
      </c>
      <c r="D119" s="16" t="s">
        <v>215</v>
      </c>
      <c r="E119" s="16">
        <v>4</v>
      </c>
      <c r="F119" s="15">
        <v>8.19</v>
      </c>
      <c r="G119" s="15">
        <v>7.62</v>
      </c>
      <c r="H119" s="15">
        <v>7.05</v>
      </c>
      <c r="I119" s="14"/>
      <c r="J119" s="15">
        <v>9.3800000000000008</v>
      </c>
      <c r="K119" s="15">
        <v>10.51</v>
      </c>
      <c r="L119" s="15">
        <v>12.35</v>
      </c>
      <c r="M119" s="54"/>
      <c r="N119" s="15">
        <v>57.979779186999998</v>
      </c>
      <c r="O119" s="15">
        <v>3.8403585652000003</v>
      </c>
      <c r="P119" s="15" t="s">
        <v>26</v>
      </c>
      <c r="Q119" s="16" t="s">
        <v>29</v>
      </c>
      <c r="R119" s="37" t="s">
        <v>618</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216</v>
      </c>
      <c r="D120" s="17" t="s">
        <v>217</v>
      </c>
      <c r="E120" s="17">
        <v>0</v>
      </c>
      <c r="F120" s="14">
        <v>51.34</v>
      </c>
      <c r="G120" s="14">
        <v>48.57</v>
      </c>
      <c r="H120" s="14">
        <v>45.8</v>
      </c>
      <c r="I120" s="14"/>
      <c r="J120" s="14">
        <v>53.2</v>
      </c>
      <c r="K120" s="14">
        <v>58.73</v>
      </c>
      <c r="L120" s="14">
        <v>67.67</v>
      </c>
      <c r="M120" s="54"/>
      <c r="N120" s="14">
        <v>32.266696373999999</v>
      </c>
      <c r="O120" s="31">
        <v>25.204473565000001</v>
      </c>
      <c r="P120" s="31" t="s">
        <v>26</v>
      </c>
      <c r="Q120" s="17" t="s">
        <v>26</v>
      </c>
      <c r="R120" s="38" t="s">
        <v>619</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218</v>
      </c>
      <c r="D121" s="16" t="s">
        <v>219</v>
      </c>
      <c r="E121" s="16">
        <v>0</v>
      </c>
      <c r="F121" s="15">
        <v>26.19</v>
      </c>
      <c r="G121" s="15">
        <v>24.34</v>
      </c>
      <c r="H121" s="15">
        <v>22.5</v>
      </c>
      <c r="I121" s="14"/>
      <c r="J121" s="15">
        <v>26.85</v>
      </c>
      <c r="K121" s="15">
        <v>30.53</v>
      </c>
      <c r="L121" s="15">
        <v>36.49</v>
      </c>
      <c r="M121" s="54"/>
      <c r="N121" s="15">
        <v>33.684242390999998</v>
      </c>
      <c r="O121" s="15">
        <v>100.81049929999999</v>
      </c>
      <c r="P121" s="15" t="s">
        <v>26</v>
      </c>
      <c r="Q121" s="16" t="s">
        <v>26</v>
      </c>
      <c r="R121" s="37" t="s">
        <v>620</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220</v>
      </c>
      <c r="D122" s="17" t="s">
        <v>621</v>
      </c>
      <c r="E122" s="17">
        <v>3</v>
      </c>
      <c r="F122" s="14">
        <v>13.26</v>
      </c>
      <c r="G122" s="14">
        <v>12.52</v>
      </c>
      <c r="H122" s="14">
        <v>11.78</v>
      </c>
      <c r="I122" s="14"/>
      <c r="J122" s="14">
        <v>13.67</v>
      </c>
      <c r="K122" s="14">
        <v>15.14</v>
      </c>
      <c r="L122" s="14">
        <v>17.53</v>
      </c>
      <c r="M122" s="54"/>
      <c r="N122" s="14">
        <v>36.557386215000001</v>
      </c>
      <c r="O122" s="31">
        <v>1.4149553912999999</v>
      </c>
      <c r="P122" s="31" t="s">
        <v>29</v>
      </c>
      <c r="Q122" s="17" t="s">
        <v>26</v>
      </c>
      <c r="R122" s="38" t="s">
        <v>622</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220</v>
      </c>
      <c r="D123" s="16" t="s">
        <v>221</v>
      </c>
      <c r="E123" s="16">
        <v>3</v>
      </c>
      <c r="F123" s="15">
        <v>13.19</v>
      </c>
      <c r="G123" s="15">
        <v>12.32</v>
      </c>
      <c r="H123" s="15">
        <v>11.45</v>
      </c>
      <c r="I123" s="14"/>
      <c r="J123" s="15">
        <v>13.55</v>
      </c>
      <c r="K123" s="15">
        <v>15.28</v>
      </c>
      <c r="L123" s="15">
        <v>18.079999999999998</v>
      </c>
      <c r="M123" s="54"/>
      <c r="N123" s="15">
        <v>35.724467367999999</v>
      </c>
      <c r="O123" s="15">
        <v>237.21134226000001</v>
      </c>
      <c r="P123" s="15" t="s">
        <v>29</v>
      </c>
      <c r="Q123" s="16" t="s">
        <v>26</v>
      </c>
      <c r="R123" s="37" t="s">
        <v>623</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222</v>
      </c>
      <c r="D124" s="17" t="s">
        <v>223</v>
      </c>
      <c r="E124" s="17">
        <v>3</v>
      </c>
      <c r="F124" s="14">
        <v>43.55</v>
      </c>
      <c r="G124" s="14">
        <v>40.93</v>
      </c>
      <c r="H124" s="14">
        <v>38.32</v>
      </c>
      <c r="I124" s="14"/>
      <c r="J124" s="14">
        <v>45.08</v>
      </c>
      <c r="K124" s="14">
        <v>50.3</v>
      </c>
      <c r="L124" s="14">
        <v>58.74</v>
      </c>
      <c r="M124" s="54"/>
      <c r="N124" s="14">
        <v>36.519865537000001</v>
      </c>
      <c r="O124" s="31">
        <v>87.479662043000005</v>
      </c>
      <c r="P124" s="31" t="s">
        <v>29</v>
      </c>
      <c r="Q124" s="17" t="s">
        <v>26</v>
      </c>
      <c r="R124" s="38" t="s">
        <v>624</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222</v>
      </c>
      <c r="D125" s="16" t="s">
        <v>224</v>
      </c>
      <c r="E125" s="16">
        <v>0</v>
      </c>
      <c r="F125" s="15">
        <v>40.5</v>
      </c>
      <c r="G125" s="15">
        <v>37.61</v>
      </c>
      <c r="H125" s="15">
        <v>34.729999999999997</v>
      </c>
      <c r="I125" s="14"/>
      <c r="J125" s="15">
        <v>42.13</v>
      </c>
      <c r="K125" s="15">
        <v>47.89</v>
      </c>
      <c r="L125" s="15">
        <v>57.23</v>
      </c>
      <c r="M125" s="54"/>
      <c r="N125" s="15">
        <v>34.184225628999997</v>
      </c>
      <c r="O125" s="15">
        <v>799.26923525999996</v>
      </c>
      <c r="P125" s="15" t="s">
        <v>26</v>
      </c>
      <c r="Q125" s="16" t="s">
        <v>26</v>
      </c>
      <c r="R125" s="37" t="s">
        <v>625</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225</v>
      </c>
      <c r="D126" s="17" t="s">
        <v>226</v>
      </c>
      <c r="E126" s="17">
        <v>5</v>
      </c>
      <c r="F126" s="14">
        <v>1.99</v>
      </c>
      <c r="G126" s="14">
        <v>1.42</v>
      </c>
      <c r="H126" s="14">
        <v>0.86</v>
      </c>
      <c r="I126" s="14"/>
      <c r="J126" s="14">
        <v>3.77</v>
      </c>
      <c r="K126" s="14">
        <v>4.8899999999999997</v>
      </c>
      <c r="L126" s="14">
        <v>6.72</v>
      </c>
      <c r="M126" s="54"/>
      <c r="N126" s="14">
        <v>51.073624772000002</v>
      </c>
      <c r="O126" s="31">
        <v>1.9549668260999999</v>
      </c>
      <c r="P126" s="31" t="s">
        <v>26</v>
      </c>
      <c r="Q126" s="17" t="s">
        <v>29</v>
      </c>
      <c r="R126" s="38" t="s">
        <v>626</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227</v>
      </c>
      <c r="D127" s="16" t="s">
        <v>228</v>
      </c>
      <c r="E127" s="16">
        <v>10</v>
      </c>
      <c r="F127" s="15">
        <v>70.599999999999994</v>
      </c>
      <c r="G127" s="15">
        <v>61.73</v>
      </c>
      <c r="H127" s="15">
        <v>52.86</v>
      </c>
      <c r="I127" s="14"/>
      <c r="J127" s="15">
        <v>87.95</v>
      </c>
      <c r="K127" s="15">
        <v>105.68</v>
      </c>
      <c r="L127" s="15">
        <v>134.37</v>
      </c>
      <c r="M127" s="54"/>
      <c r="N127" s="15">
        <v>71.485711670000001</v>
      </c>
      <c r="O127" s="15">
        <v>61.034915755</v>
      </c>
      <c r="P127" s="15" t="s">
        <v>29</v>
      </c>
      <c r="Q127" s="16" t="s">
        <v>29</v>
      </c>
      <c r="R127" s="37" t="s">
        <v>627</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229</v>
      </c>
      <c r="D128" s="17" t="s">
        <v>230</v>
      </c>
      <c r="E128" s="17">
        <v>5</v>
      </c>
      <c r="F128" s="14">
        <v>10.64</v>
      </c>
      <c r="G128" s="14">
        <v>9.23</v>
      </c>
      <c r="H128" s="14">
        <v>7.83</v>
      </c>
      <c r="I128" s="14"/>
      <c r="J128" s="14">
        <v>10.85</v>
      </c>
      <c r="K128" s="14">
        <v>13.65</v>
      </c>
      <c r="L128" s="14">
        <v>18.190000000000001</v>
      </c>
      <c r="M128" s="54"/>
      <c r="N128" s="14">
        <v>46.792271163000002</v>
      </c>
      <c r="O128" s="31">
        <v>30.599161086999999</v>
      </c>
      <c r="P128" s="31" t="s">
        <v>29</v>
      </c>
      <c r="Q128" s="17" t="s">
        <v>26</v>
      </c>
      <c r="R128" s="38" t="s">
        <v>628</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231</v>
      </c>
      <c r="D129" s="16" t="s">
        <v>232</v>
      </c>
      <c r="E129" s="16">
        <v>9</v>
      </c>
      <c r="F129" s="15">
        <v>179.94</v>
      </c>
      <c r="G129" s="15">
        <v>167.3</v>
      </c>
      <c r="H129" s="15">
        <v>154.66999999999999</v>
      </c>
      <c r="I129" s="14"/>
      <c r="J129" s="15">
        <v>185.45</v>
      </c>
      <c r="K129" s="15">
        <v>210.71</v>
      </c>
      <c r="L129" s="15">
        <v>251.58</v>
      </c>
      <c r="M129" s="54"/>
      <c r="N129" s="15">
        <v>60.430976381000001</v>
      </c>
      <c r="O129" s="15">
        <v>8.3384784013000015</v>
      </c>
      <c r="P129" s="15" t="s">
        <v>29</v>
      </c>
      <c r="Q129" s="16" t="s">
        <v>29</v>
      </c>
      <c r="R129" s="37" t="s">
        <v>629</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233</v>
      </c>
      <c r="D130" s="17" t="s">
        <v>234</v>
      </c>
      <c r="E130" s="17">
        <v>0</v>
      </c>
      <c r="F130" s="14">
        <v>5.35</v>
      </c>
      <c r="G130" s="14">
        <v>4.26</v>
      </c>
      <c r="H130" s="14">
        <v>3.17</v>
      </c>
      <c r="I130" s="14"/>
      <c r="J130" s="14">
        <v>5.67</v>
      </c>
      <c r="K130" s="14">
        <v>7.84</v>
      </c>
      <c r="L130" s="14">
        <v>11.36</v>
      </c>
      <c r="M130" s="54"/>
      <c r="N130" s="14">
        <v>37.712793439000002</v>
      </c>
      <c r="O130" s="31">
        <v>3.7305605217000002</v>
      </c>
      <c r="P130" s="31" t="s">
        <v>26</v>
      </c>
      <c r="Q130" s="17" t="s">
        <v>26</v>
      </c>
      <c r="R130" s="38" t="s">
        <v>630</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235</v>
      </c>
      <c r="D131" s="16" t="s">
        <v>236</v>
      </c>
      <c r="E131" s="16">
        <v>3</v>
      </c>
      <c r="F131" s="15">
        <v>6.04</v>
      </c>
      <c r="G131" s="15">
        <v>5.28</v>
      </c>
      <c r="H131" s="15">
        <v>4.5199999999999996</v>
      </c>
      <c r="I131" s="14"/>
      <c r="J131" s="15">
        <v>6.16</v>
      </c>
      <c r="K131" s="15">
        <v>7.67</v>
      </c>
      <c r="L131" s="15">
        <v>10.119999999999999</v>
      </c>
      <c r="M131" s="54"/>
      <c r="N131" s="15">
        <v>26.647914898</v>
      </c>
      <c r="O131" s="15">
        <v>4.7928468260999999</v>
      </c>
      <c r="P131" s="15" t="s">
        <v>26</v>
      </c>
      <c r="Q131" s="16" t="s">
        <v>26</v>
      </c>
      <c r="R131" s="37" t="s">
        <v>631</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237</v>
      </c>
      <c r="D132" s="17" t="s">
        <v>238</v>
      </c>
      <c r="E132" s="17">
        <v>7</v>
      </c>
      <c r="F132" s="14">
        <v>3.61</v>
      </c>
      <c r="G132" s="14">
        <v>3.4</v>
      </c>
      <c r="H132" s="14">
        <v>3.19</v>
      </c>
      <c r="I132" s="14"/>
      <c r="J132" s="14">
        <v>3.9</v>
      </c>
      <c r="K132" s="14">
        <v>4.3099999999999996</v>
      </c>
      <c r="L132" s="14">
        <v>4.9800000000000004</v>
      </c>
      <c r="M132" s="54"/>
      <c r="N132" s="14">
        <v>51.023247603000002</v>
      </c>
      <c r="O132" s="31">
        <v>1.9179069565</v>
      </c>
      <c r="P132" s="31" t="s">
        <v>29</v>
      </c>
      <c r="Q132" s="17" t="s">
        <v>29</v>
      </c>
      <c r="R132" s="38" t="s">
        <v>632</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237</v>
      </c>
      <c r="D133" s="16" t="s">
        <v>239</v>
      </c>
      <c r="E133" s="16">
        <v>4</v>
      </c>
      <c r="F133" s="15">
        <v>3.57</v>
      </c>
      <c r="G133" s="15">
        <v>3.35</v>
      </c>
      <c r="H133" s="15">
        <v>3.14</v>
      </c>
      <c r="I133" s="14"/>
      <c r="J133" s="15">
        <v>3.92</v>
      </c>
      <c r="K133" s="15">
        <v>4.34</v>
      </c>
      <c r="L133" s="15">
        <v>5.0199999999999996</v>
      </c>
      <c r="M133" s="54"/>
      <c r="N133" s="15">
        <v>52.059418104000002</v>
      </c>
      <c r="O133" s="15">
        <v>11.105302478</v>
      </c>
      <c r="P133" s="15" t="s">
        <v>26</v>
      </c>
      <c r="Q133" s="16" t="s">
        <v>29</v>
      </c>
      <c r="R133" s="37" t="s">
        <v>633</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237</v>
      </c>
      <c r="D134" s="17" t="s">
        <v>240</v>
      </c>
      <c r="E134" s="17">
        <v>4</v>
      </c>
      <c r="F134" s="14">
        <v>17.88</v>
      </c>
      <c r="G134" s="14">
        <v>16.809999999999999</v>
      </c>
      <c r="H134" s="14">
        <v>15.74</v>
      </c>
      <c r="I134" s="14"/>
      <c r="J134" s="14">
        <v>19.559999999999999</v>
      </c>
      <c r="K134" s="14">
        <v>21.69</v>
      </c>
      <c r="L134" s="14">
        <v>25.15</v>
      </c>
      <c r="M134" s="54"/>
      <c r="N134" s="14">
        <v>52.804158760999997</v>
      </c>
      <c r="O134" s="31">
        <v>85.526260391000008</v>
      </c>
      <c r="P134" s="31" t="s">
        <v>26</v>
      </c>
      <c r="Q134" s="17" t="s">
        <v>29</v>
      </c>
      <c r="R134" s="38" t="s">
        <v>634</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241</v>
      </c>
      <c r="D135" s="16" t="s">
        <v>242</v>
      </c>
      <c r="E135" s="16">
        <v>0</v>
      </c>
      <c r="F135" s="15">
        <v>9.34</v>
      </c>
      <c r="G135" s="15">
        <v>7.36</v>
      </c>
      <c r="H135" s="15">
        <v>5.39</v>
      </c>
      <c r="I135" s="14"/>
      <c r="J135" s="15">
        <v>10.130000000000001</v>
      </c>
      <c r="K135" s="15">
        <v>14.07</v>
      </c>
      <c r="L135" s="15">
        <v>20.45</v>
      </c>
      <c r="M135" s="54"/>
      <c r="N135" s="15">
        <v>29.25370727</v>
      </c>
      <c r="O135" s="15">
        <v>5.9978274782999996</v>
      </c>
      <c r="P135" s="15" t="s">
        <v>26</v>
      </c>
      <c r="Q135" s="16" t="s">
        <v>26</v>
      </c>
      <c r="R135" s="37" t="s">
        <v>635</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243</v>
      </c>
      <c r="D136" s="17" t="s">
        <v>244</v>
      </c>
      <c r="E136" s="17">
        <v>1</v>
      </c>
      <c r="F136" s="14">
        <v>3.09</v>
      </c>
      <c r="G136" s="14">
        <v>2.0099999999999998</v>
      </c>
      <c r="H136" s="14">
        <v>0.93</v>
      </c>
      <c r="I136" s="14"/>
      <c r="J136" s="14">
        <v>3.21</v>
      </c>
      <c r="K136" s="14">
        <v>5.36</v>
      </c>
      <c r="L136" s="14">
        <v>8.85</v>
      </c>
      <c r="M136" s="54"/>
      <c r="N136" s="14">
        <v>45.557012651999997</v>
      </c>
      <c r="O136" s="31">
        <v>7.7664149564999994</v>
      </c>
      <c r="P136" s="31" t="s">
        <v>26</v>
      </c>
      <c r="Q136" s="17" t="s">
        <v>26</v>
      </c>
      <c r="R136" s="38" t="s">
        <v>636</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245</v>
      </c>
      <c r="D137" s="16" t="s">
        <v>246</v>
      </c>
      <c r="E137" s="16">
        <v>0</v>
      </c>
      <c r="F137" s="15">
        <v>36.299999999999997</v>
      </c>
      <c r="G137" s="15">
        <v>31.15</v>
      </c>
      <c r="H137" s="15">
        <v>26</v>
      </c>
      <c r="I137" s="14"/>
      <c r="J137" s="15">
        <v>39</v>
      </c>
      <c r="K137" s="15">
        <v>49.29</v>
      </c>
      <c r="L137" s="15">
        <v>65.95</v>
      </c>
      <c r="M137" s="54"/>
      <c r="N137" s="15">
        <v>44.563126547000003</v>
      </c>
      <c r="O137" s="15">
        <v>279.60460525999997</v>
      </c>
      <c r="P137" s="15" t="s">
        <v>26</v>
      </c>
      <c r="Q137" s="16" t="s">
        <v>26</v>
      </c>
      <c r="R137" s="37" t="s">
        <v>637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245</v>
      </c>
      <c r="D138" s="17" t="s">
        <v>247</v>
      </c>
      <c r="E138" s="17">
        <v>4</v>
      </c>
      <c r="F138" s="14">
        <v>35.409999999999997</v>
      </c>
      <c r="G138" s="14">
        <v>30.6</v>
      </c>
      <c r="H138" s="14">
        <v>25.8</v>
      </c>
      <c r="I138" s="14"/>
      <c r="J138" s="14">
        <v>50.67</v>
      </c>
      <c r="K138" s="14">
        <v>60.27</v>
      </c>
      <c r="L138" s="14">
        <v>75.8</v>
      </c>
      <c r="M138" s="54"/>
      <c r="N138" s="14">
        <v>50.441923262000003</v>
      </c>
      <c r="O138" s="31">
        <v>5.4682391304000006</v>
      </c>
      <c r="P138" s="31" t="s">
        <v>26</v>
      </c>
      <c r="Q138" s="17" t="s">
        <v>29</v>
      </c>
      <c r="R138" s="38" t="s">
        <v>638</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248</v>
      </c>
      <c r="D139" s="16" t="s">
        <v>249</v>
      </c>
      <c r="E139" s="16">
        <v>3</v>
      </c>
      <c r="F139" s="15">
        <v>24.14</v>
      </c>
      <c r="G139" s="15">
        <v>22.17</v>
      </c>
      <c r="H139" s="15">
        <v>20.2</v>
      </c>
      <c r="I139" s="14"/>
      <c r="J139" s="15">
        <v>25.51</v>
      </c>
      <c r="K139" s="15">
        <v>29.44</v>
      </c>
      <c r="L139" s="15">
        <v>35.799999999999997</v>
      </c>
      <c r="M139" s="54"/>
      <c r="N139" s="15">
        <v>36.818633306999999</v>
      </c>
      <c r="O139" s="15">
        <v>9.8979198696000008</v>
      </c>
      <c r="P139" s="15" t="s">
        <v>29</v>
      </c>
      <c r="Q139" s="16" t="s">
        <v>26</v>
      </c>
      <c r="R139" s="37" t="s">
        <v>639</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250</v>
      </c>
      <c r="D140" s="17" t="s">
        <v>251</v>
      </c>
      <c r="E140" s="17">
        <v>0</v>
      </c>
      <c r="F140" s="14">
        <v>11.43</v>
      </c>
      <c r="G140" s="14">
        <v>10.02</v>
      </c>
      <c r="H140" s="14">
        <v>8.6199999999999992</v>
      </c>
      <c r="I140" s="14"/>
      <c r="J140" s="14">
        <v>12.68</v>
      </c>
      <c r="K140" s="14">
        <v>15.48</v>
      </c>
      <c r="L140" s="14">
        <v>20.010000000000002</v>
      </c>
      <c r="M140" s="54"/>
      <c r="N140" s="14">
        <v>26.158983554999999</v>
      </c>
      <c r="O140" s="31">
        <v>194.74937356999999</v>
      </c>
      <c r="P140" s="31" t="s">
        <v>26</v>
      </c>
      <c r="Q140" s="17" t="s">
        <v>26</v>
      </c>
      <c r="R140" s="38" t="s">
        <v>640</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252</v>
      </c>
      <c r="D141" s="16" t="s">
        <v>253</v>
      </c>
      <c r="E141" s="16">
        <v>4</v>
      </c>
      <c r="F141" s="15">
        <v>3.83</v>
      </c>
      <c r="G141" s="15">
        <v>3.58</v>
      </c>
      <c r="H141" s="15">
        <v>3.34</v>
      </c>
      <c r="I141" s="14"/>
      <c r="J141" s="15">
        <v>4.3099999999999996</v>
      </c>
      <c r="K141" s="15">
        <v>4.79</v>
      </c>
      <c r="L141" s="15">
        <v>5.58</v>
      </c>
      <c r="M141" s="54"/>
      <c r="N141" s="15">
        <v>54.711123675000003</v>
      </c>
      <c r="O141" s="15">
        <v>8.9965310000000009</v>
      </c>
      <c r="P141" s="15" t="s">
        <v>26</v>
      </c>
      <c r="Q141" s="16" t="s">
        <v>29</v>
      </c>
      <c r="R141" s="37" t="s">
        <v>641</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254</v>
      </c>
      <c r="D142" s="17" t="s">
        <v>255</v>
      </c>
      <c r="E142" s="17">
        <v>3</v>
      </c>
      <c r="F142" s="14">
        <v>17.12</v>
      </c>
      <c r="G142" s="14">
        <v>14.73</v>
      </c>
      <c r="H142" s="14">
        <v>12.34</v>
      </c>
      <c r="I142" s="14"/>
      <c r="J142" s="14">
        <v>17.579999999999998</v>
      </c>
      <c r="K142" s="14">
        <v>22.35</v>
      </c>
      <c r="L142" s="14">
        <v>30.08</v>
      </c>
      <c r="M142" s="54"/>
      <c r="N142" s="14">
        <v>52.261827244999999</v>
      </c>
      <c r="O142" s="31">
        <v>8.8542776956000004</v>
      </c>
      <c r="P142" s="31" t="s">
        <v>26</v>
      </c>
      <c r="Q142" s="17" t="s">
        <v>26</v>
      </c>
      <c r="R142" s="38" t="s">
        <v>642</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256</v>
      </c>
      <c r="D143" s="16" t="s">
        <v>257</v>
      </c>
      <c r="E143" s="16">
        <v>0</v>
      </c>
      <c r="F143" s="15">
        <v>4.16</v>
      </c>
      <c r="G143" s="15">
        <v>2.41</v>
      </c>
      <c r="H143" s="15">
        <v>0.67</v>
      </c>
      <c r="I143" s="14"/>
      <c r="J143" s="15">
        <v>4.51</v>
      </c>
      <c r="K143" s="15">
        <v>7.99</v>
      </c>
      <c r="L143" s="15">
        <v>13.63</v>
      </c>
      <c r="M143" s="54"/>
      <c r="N143" s="15">
        <v>32.239140489</v>
      </c>
      <c r="O143" s="15">
        <v>91.485543434999997</v>
      </c>
      <c r="P143" s="15" t="s">
        <v>26</v>
      </c>
      <c r="Q143" s="16" t="s">
        <v>26</v>
      </c>
      <c r="R143" s="37" t="s">
        <v>643</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258</v>
      </c>
      <c r="D144" s="17" t="s">
        <v>259</v>
      </c>
      <c r="E144" s="17">
        <v>0</v>
      </c>
      <c r="F144" s="14">
        <v>4.17</v>
      </c>
      <c r="G144" s="14">
        <v>3.4</v>
      </c>
      <c r="H144" s="14">
        <v>2.63</v>
      </c>
      <c r="I144" s="14"/>
      <c r="J144" s="14">
        <v>4.29</v>
      </c>
      <c r="K144" s="14">
        <v>5.82</v>
      </c>
      <c r="L144" s="14">
        <v>8.31</v>
      </c>
      <c r="M144" s="54"/>
      <c r="N144" s="14">
        <v>20.191137626</v>
      </c>
      <c r="O144" s="31">
        <v>8.9983888260999993</v>
      </c>
      <c r="P144" s="31" t="s">
        <v>26</v>
      </c>
      <c r="Q144" s="17" t="s">
        <v>26</v>
      </c>
      <c r="R144" s="38" t="s">
        <v>644</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258</v>
      </c>
      <c r="D145" s="16" t="s">
        <v>260</v>
      </c>
      <c r="E145" s="16">
        <v>0</v>
      </c>
      <c r="F145" s="15">
        <v>4.49</v>
      </c>
      <c r="G145" s="15">
        <v>3.69</v>
      </c>
      <c r="H145" s="15">
        <v>2.9</v>
      </c>
      <c r="I145" s="14"/>
      <c r="J145" s="15">
        <v>4.62</v>
      </c>
      <c r="K145" s="15">
        <v>6.2</v>
      </c>
      <c r="L145" s="15">
        <v>8.76</v>
      </c>
      <c r="M145" s="54"/>
      <c r="N145" s="15">
        <v>18.450842157</v>
      </c>
      <c r="O145" s="15">
        <v>64.420993738999996</v>
      </c>
      <c r="P145" s="15" t="s">
        <v>26</v>
      </c>
      <c r="Q145" s="16" t="s">
        <v>26</v>
      </c>
      <c r="R145" s="37" t="s">
        <v>645</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261</v>
      </c>
      <c r="D146" s="17" t="s">
        <v>12</v>
      </c>
      <c r="E146" s="17">
        <v>3</v>
      </c>
      <c r="F146" s="14">
        <v>16.07</v>
      </c>
      <c r="G146" s="14">
        <v>13.61</v>
      </c>
      <c r="H146" s="14">
        <v>11.15</v>
      </c>
      <c r="I146" s="14"/>
      <c r="J146" s="14">
        <v>22.45</v>
      </c>
      <c r="K146" s="14">
        <v>27.36</v>
      </c>
      <c r="L146" s="14">
        <v>35.32</v>
      </c>
      <c r="M146" s="54"/>
      <c r="N146" s="14">
        <v>45.358145813</v>
      </c>
      <c r="O146" s="31">
        <v>116.22365042999999</v>
      </c>
      <c r="P146" s="31" t="s">
        <v>26</v>
      </c>
      <c r="Q146" s="17" t="s">
        <v>29</v>
      </c>
      <c r="R146" s="38" t="s">
        <v>646</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262</v>
      </c>
      <c r="D147" s="16" t="s">
        <v>263</v>
      </c>
      <c r="E147" s="16">
        <v>9</v>
      </c>
      <c r="F147" s="15">
        <v>105</v>
      </c>
      <c r="G147" s="15">
        <v>69.02</v>
      </c>
      <c r="H147" s="15">
        <v>33.04</v>
      </c>
      <c r="I147" s="14"/>
      <c r="J147" s="15">
        <v>171.11</v>
      </c>
      <c r="K147" s="15">
        <v>243.06</v>
      </c>
      <c r="L147" s="15">
        <v>359.49</v>
      </c>
      <c r="M147" s="54"/>
      <c r="N147" s="15">
        <v>57.118359118000001</v>
      </c>
      <c r="O147" s="15">
        <v>5.4354250152000008</v>
      </c>
      <c r="P147" s="15" t="s">
        <v>29</v>
      </c>
      <c r="Q147" s="16" t="s">
        <v>29</v>
      </c>
      <c r="R147" s="37" t="s">
        <v>647</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648</v>
      </c>
      <c r="D148" s="17" t="s">
        <v>649</v>
      </c>
      <c r="E148" s="17">
        <v>7</v>
      </c>
      <c r="F148" s="14">
        <v>91.61</v>
      </c>
      <c r="G148" s="14">
        <v>85.54</v>
      </c>
      <c r="H148" s="14">
        <v>79.48</v>
      </c>
      <c r="I148" s="14"/>
      <c r="J148" s="14">
        <v>95.32</v>
      </c>
      <c r="K148" s="14">
        <v>107.44</v>
      </c>
      <c r="L148" s="14">
        <v>127.07</v>
      </c>
      <c r="M148" s="54"/>
      <c r="N148" s="14">
        <v>53.999766139000002</v>
      </c>
      <c r="O148" s="31">
        <v>1.5064026452000001</v>
      </c>
      <c r="P148" s="31" t="s">
        <v>29</v>
      </c>
      <c r="Q148" s="17" t="s">
        <v>29</v>
      </c>
      <c r="R148" s="38" t="s">
        <v>650</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264</v>
      </c>
      <c r="D149" s="16" t="s">
        <v>265</v>
      </c>
      <c r="E149" s="16">
        <v>10</v>
      </c>
      <c r="F149" s="15">
        <v>4.66</v>
      </c>
      <c r="G149" s="15">
        <v>4.13</v>
      </c>
      <c r="H149" s="15">
        <v>3.6</v>
      </c>
      <c r="I149" s="14"/>
      <c r="J149" s="15">
        <v>5.3</v>
      </c>
      <c r="K149" s="15">
        <v>6.35</v>
      </c>
      <c r="L149" s="15">
        <v>8.0500000000000007</v>
      </c>
      <c r="M149" s="54"/>
      <c r="N149" s="15">
        <v>75.113571295</v>
      </c>
      <c r="O149" s="15">
        <v>10.076676129999999</v>
      </c>
      <c r="P149" s="15" t="s">
        <v>29</v>
      </c>
      <c r="Q149" s="16" t="s">
        <v>29</v>
      </c>
      <c r="R149" s="37" t="s">
        <v>651</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266</v>
      </c>
      <c r="D150" s="17" t="s">
        <v>267</v>
      </c>
      <c r="E150" s="17">
        <v>0</v>
      </c>
      <c r="F150" s="14">
        <v>76.33</v>
      </c>
      <c r="G150" s="14">
        <v>69.709999999999994</v>
      </c>
      <c r="H150" s="14">
        <v>63.1</v>
      </c>
      <c r="I150" s="14"/>
      <c r="J150" s="14">
        <v>78.45</v>
      </c>
      <c r="K150" s="14">
        <v>91.67</v>
      </c>
      <c r="L150" s="14">
        <v>113.07</v>
      </c>
      <c r="M150" s="54"/>
      <c r="N150" s="14">
        <v>40.839394341000002</v>
      </c>
      <c r="O150" s="31">
        <v>38.026783306999995</v>
      </c>
      <c r="P150" s="31" t="s">
        <v>26</v>
      </c>
      <c r="Q150" s="17" t="s">
        <v>26</v>
      </c>
      <c r="R150" s="38" t="s">
        <v>652</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268</v>
      </c>
      <c r="D151" s="16" t="s">
        <v>269</v>
      </c>
      <c r="E151" s="16">
        <v>6</v>
      </c>
      <c r="F151" s="15">
        <v>58.51</v>
      </c>
      <c r="G151" s="15">
        <v>49</v>
      </c>
      <c r="H151" s="15">
        <v>39.5</v>
      </c>
      <c r="I151" s="14"/>
      <c r="J151" s="15">
        <v>85.85</v>
      </c>
      <c r="K151" s="15">
        <v>104.85</v>
      </c>
      <c r="L151" s="15">
        <v>135.6</v>
      </c>
      <c r="M151" s="54"/>
      <c r="N151" s="15">
        <v>53.995249766000001</v>
      </c>
      <c r="O151" s="15">
        <v>2.0038795652000001</v>
      </c>
      <c r="P151" s="15" t="s">
        <v>26</v>
      </c>
      <c r="Q151" s="16" t="s">
        <v>29</v>
      </c>
      <c r="R151" s="37" t="s">
        <v>653</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270</v>
      </c>
      <c r="D152" s="17" t="s">
        <v>271</v>
      </c>
      <c r="E152" s="17">
        <v>0</v>
      </c>
      <c r="F152" s="14">
        <v>106.38</v>
      </c>
      <c r="G152" s="14">
        <v>97.34</v>
      </c>
      <c r="H152" s="14">
        <v>88.3</v>
      </c>
      <c r="I152" s="14"/>
      <c r="J152" s="14">
        <v>108.89</v>
      </c>
      <c r="K152" s="14">
        <v>126.96</v>
      </c>
      <c r="L152" s="14">
        <v>156.19999999999999</v>
      </c>
      <c r="M152" s="54"/>
      <c r="N152" s="14">
        <v>48.230753264999997</v>
      </c>
      <c r="O152" s="31">
        <v>40.402752295999996</v>
      </c>
      <c r="P152" s="31" t="s">
        <v>26</v>
      </c>
      <c r="Q152" s="17" t="s">
        <v>26</v>
      </c>
      <c r="R152" s="38" t="s">
        <v>654</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272</v>
      </c>
      <c r="D153" s="16" t="s">
        <v>273</v>
      </c>
      <c r="E153" s="16">
        <v>7</v>
      </c>
      <c r="F153" s="15">
        <v>31.79</v>
      </c>
      <c r="G153" s="15">
        <v>30.22</v>
      </c>
      <c r="H153" s="15">
        <v>28.65</v>
      </c>
      <c r="I153" s="14"/>
      <c r="J153" s="15">
        <v>36.21</v>
      </c>
      <c r="K153" s="15">
        <v>39.340000000000003</v>
      </c>
      <c r="L153" s="15">
        <v>44.41</v>
      </c>
      <c r="M153" s="54"/>
      <c r="N153" s="15">
        <v>54.977616982000001</v>
      </c>
      <c r="O153" s="15">
        <v>7.3118385216999995</v>
      </c>
      <c r="P153" s="15" t="s">
        <v>29</v>
      </c>
      <c r="Q153" s="16" t="s">
        <v>29</v>
      </c>
      <c r="R153" s="37" t="s">
        <v>655</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274</v>
      </c>
      <c r="D154" s="17" t="s">
        <v>275</v>
      </c>
      <c r="E154" s="17">
        <v>4</v>
      </c>
      <c r="F154" s="14">
        <v>720.01</v>
      </c>
      <c r="G154" s="14">
        <v>482.53</v>
      </c>
      <c r="H154" s="14">
        <v>245.06</v>
      </c>
      <c r="I154" s="14"/>
      <c r="J154" s="14">
        <v>772.5</v>
      </c>
      <c r="K154" s="14">
        <v>1247.44</v>
      </c>
      <c r="L154" s="14">
        <v>2015.96</v>
      </c>
      <c r="M154" s="54"/>
      <c r="N154" s="14">
        <v>46.868887276999999</v>
      </c>
      <c r="O154" s="31">
        <v>123.26360187</v>
      </c>
      <c r="P154" s="31" t="s">
        <v>29</v>
      </c>
      <c r="Q154" s="17" t="s">
        <v>26</v>
      </c>
      <c r="R154" s="38" t="s">
        <v>656</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276</v>
      </c>
      <c r="D155" s="16" t="s">
        <v>277</v>
      </c>
      <c r="E155" s="16">
        <v>7</v>
      </c>
      <c r="F155" s="15">
        <v>105.1</v>
      </c>
      <c r="G155" s="15">
        <v>95.27</v>
      </c>
      <c r="H155" s="15">
        <v>85.44</v>
      </c>
      <c r="I155" s="14"/>
      <c r="J155" s="15">
        <v>107.2</v>
      </c>
      <c r="K155" s="15">
        <v>126.85</v>
      </c>
      <c r="L155" s="15">
        <v>158.65</v>
      </c>
      <c r="M155" s="54"/>
      <c r="N155" s="15">
        <v>81.823202741000003</v>
      </c>
      <c r="O155" s="15">
        <v>45.528504175000002</v>
      </c>
      <c r="P155" s="15" t="s">
        <v>29</v>
      </c>
      <c r="Q155" s="16" t="s">
        <v>29</v>
      </c>
      <c r="R155" s="37" t="s">
        <v>657</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278</v>
      </c>
      <c r="D156" s="17" t="s">
        <v>279</v>
      </c>
      <c r="E156" s="17">
        <v>7</v>
      </c>
      <c r="F156" s="14">
        <v>15.47</v>
      </c>
      <c r="G156" s="14">
        <v>14.35</v>
      </c>
      <c r="H156" s="14">
        <v>13.24</v>
      </c>
      <c r="I156" s="14"/>
      <c r="J156" s="14">
        <v>15.94</v>
      </c>
      <c r="K156" s="14">
        <v>18.16</v>
      </c>
      <c r="L156" s="14">
        <v>21.76</v>
      </c>
      <c r="M156" s="54"/>
      <c r="N156" s="14">
        <v>52.321464929999998</v>
      </c>
      <c r="O156" s="31">
        <v>12.050786303999999</v>
      </c>
      <c r="P156" s="31" t="s">
        <v>29</v>
      </c>
      <c r="Q156" s="17" t="s">
        <v>29</v>
      </c>
      <c r="R156" s="38" t="s">
        <v>658</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280</v>
      </c>
      <c r="D157" s="16" t="s">
        <v>281</v>
      </c>
      <c r="E157" s="16">
        <v>0</v>
      </c>
      <c r="F157" s="15">
        <v>3.41</v>
      </c>
      <c r="G157" s="15">
        <v>3.07</v>
      </c>
      <c r="H157" s="15">
        <v>2.74</v>
      </c>
      <c r="I157" s="14"/>
      <c r="J157" s="15">
        <v>3.52</v>
      </c>
      <c r="K157" s="15">
        <v>4.18</v>
      </c>
      <c r="L157" s="15">
        <v>5.25</v>
      </c>
      <c r="M157" s="54"/>
      <c r="N157" s="15">
        <v>37.700823415999999</v>
      </c>
      <c r="O157" s="15">
        <v>27.910269826</v>
      </c>
      <c r="P157" s="15" t="s">
        <v>26</v>
      </c>
      <c r="Q157" s="16" t="s">
        <v>26</v>
      </c>
      <c r="R157" s="37" t="s">
        <v>659</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282</v>
      </c>
      <c r="D158" s="17" t="s">
        <v>283</v>
      </c>
      <c r="E158" s="17">
        <v>3</v>
      </c>
      <c r="F158" s="14">
        <v>2.87</v>
      </c>
      <c r="G158" s="14">
        <v>2.5299999999999998</v>
      </c>
      <c r="H158" s="14">
        <v>2.2000000000000002</v>
      </c>
      <c r="I158" s="14"/>
      <c r="J158" s="14">
        <v>3.01</v>
      </c>
      <c r="K158" s="14">
        <v>3.67</v>
      </c>
      <c r="L158" s="14">
        <v>4.75</v>
      </c>
      <c r="M158" s="54"/>
      <c r="N158" s="14">
        <v>45.904296848000001</v>
      </c>
      <c r="O158" s="31">
        <v>2.4296745217</v>
      </c>
      <c r="P158" s="31" t="s">
        <v>26</v>
      </c>
      <c r="Q158" s="17" t="s">
        <v>26</v>
      </c>
      <c r="R158" s="38" t="s">
        <v>660</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284</v>
      </c>
      <c r="D159" s="16" t="s">
        <v>285</v>
      </c>
      <c r="E159" s="16">
        <v>0</v>
      </c>
      <c r="F159" s="15">
        <v>14.43</v>
      </c>
      <c r="G159" s="15">
        <v>13.12</v>
      </c>
      <c r="H159" s="15">
        <v>11.82</v>
      </c>
      <c r="I159" s="14"/>
      <c r="J159" s="15">
        <v>14.75</v>
      </c>
      <c r="K159" s="15">
        <v>17.350000000000001</v>
      </c>
      <c r="L159" s="15">
        <v>21.57</v>
      </c>
      <c r="M159" s="54"/>
      <c r="N159" s="15">
        <v>44.133407896000001</v>
      </c>
      <c r="O159" s="15">
        <v>95.844879564999999</v>
      </c>
      <c r="P159" s="15" t="s">
        <v>26</v>
      </c>
      <c r="Q159" s="16" t="s">
        <v>26</v>
      </c>
      <c r="R159" s="37" t="s">
        <v>661</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286</v>
      </c>
      <c r="D160" s="17" t="s">
        <v>287</v>
      </c>
      <c r="E160" s="17">
        <v>0</v>
      </c>
      <c r="F160" s="14">
        <v>24.5</v>
      </c>
      <c r="G160" s="14">
        <v>21.2</v>
      </c>
      <c r="H160" s="14">
        <v>17.91</v>
      </c>
      <c r="I160" s="14"/>
      <c r="J160" s="14">
        <v>25.08</v>
      </c>
      <c r="K160" s="14">
        <v>31.66</v>
      </c>
      <c r="L160" s="14">
        <v>42.32</v>
      </c>
      <c r="M160" s="54"/>
      <c r="N160" s="14">
        <v>44.741622257000003</v>
      </c>
      <c r="O160" s="31">
        <v>32.553880477999996</v>
      </c>
      <c r="P160" s="31" t="s">
        <v>26</v>
      </c>
      <c r="Q160" s="17" t="s">
        <v>26</v>
      </c>
      <c r="R160" s="38" t="s">
        <v>662</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288</v>
      </c>
      <c r="D161" s="16" t="s">
        <v>289</v>
      </c>
      <c r="E161" s="16">
        <v>2</v>
      </c>
      <c r="F161" s="15">
        <v>7.5</v>
      </c>
      <c r="G161" s="15">
        <v>5.3</v>
      </c>
      <c r="H161" s="15">
        <v>3.1</v>
      </c>
      <c r="I161" s="14"/>
      <c r="J161" s="15">
        <v>7.85</v>
      </c>
      <c r="K161" s="15">
        <v>12.24</v>
      </c>
      <c r="L161" s="15">
        <v>19.36</v>
      </c>
      <c r="M161" s="54"/>
      <c r="N161" s="15">
        <v>40.203343699000001</v>
      </c>
      <c r="O161" s="15">
        <v>35.228534348000004</v>
      </c>
      <c r="P161" s="15" t="s">
        <v>26</v>
      </c>
      <c r="Q161" s="16" t="s">
        <v>26</v>
      </c>
      <c r="R161" s="37" t="s">
        <v>663</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290</v>
      </c>
      <c r="D162" s="17" t="s">
        <v>291</v>
      </c>
      <c r="E162" s="17">
        <v>0</v>
      </c>
      <c r="F162" s="14">
        <v>4.38</v>
      </c>
      <c r="G162" s="14">
        <v>3.21</v>
      </c>
      <c r="H162" s="14">
        <v>2.04</v>
      </c>
      <c r="I162" s="14"/>
      <c r="J162" s="14">
        <v>4.6500000000000004</v>
      </c>
      <c r="K162" s="14">
        <v>6.98</v>
      </c>
      <c r="L162" s="14">
        <v>10.76</v>
      </c>
      <c r="M162" s="54"/>
      <c r="N162" s="14">
        <v>36.379843473999998</v>
      </c>
      <c r="O162" s="31">
        <v>46.419977435</v>
      </c>
      <c r="P162" s="31" t="s">
        <v>26</v>
      </c>
      <c r="Q162" s="17" t="s">
        <v>26</v>
      </c>
      <c r="R162" s="38" t="s">
        <v>664</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292</v>
      </c>
      <c r="D163" s="16" t="s">
        <v>293</v>
      </c>
      <c r="E163" s="16">
        <v>3</v>
      </c>
      <c r="F163" s="15">
        <v>1.65</v>
      </c>
      <c r="G163" s="15">
        <v>1.46</v>
      </c>
      <c r="H163" s="15">
        <v>1.28</v>
      </c>
      <c r="I163" s="14"/>
      <c r="J163" s="15">
        <v>1.73</v>
      </c>
      <c r="K163" s="15">
        <v>2.09</v>
      </c>
      <c r="L163" s="15">
        <v>2.68</v>
      </c>
      <c r="M163" s="54"/>
      <c r="N163" s="15">
        <v>38.122604524000003</v>
      </c>
      <c r="O163" s="15">
        <v>2.0964738696</v>
      </c>
      <c r="P163" s="15" t="s">
        <v>29</v>
      </c>
      <c r="Q163" s="16" t="s">
        <v>26</v>
      </c>
      <c r="R163" s="37" t="s">
        <v>665</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294</v>
      </c>
      <c r="D164" s="17" t="s">
        <v>295</v>
      </c>
      <c r="E164" s="17">
        <v>0</v>
      </c>
      <c r="F164" s="14">
        <v>27.57</v>
      </c>
      <c r="G164" s="14">
        <v>25.12</v>
      </c>
      <c r="H164" s="14">
        <v>22.68</v>
      </c>
      <c r="I164" s="14"/>
      <c r="J164" s="14">
        <v>28.01</v>
      </c>
      <c r="K164" s="14">
        <v>32.89</v>
      </c>
      <c r="L164" s="14">
        <v>40.81</v>
      </c>
      <c r="M164" s="54"/>
      <c r="N164" s="14">
        <v>40.755912401000003</v>
      </c>
      <c r="O164" s="31">
        <v>101.41252347</v>
      </c>
      <c r="P164" s="31" t="s">
        <v>26</v>
      </c>
      <c r="Q164" s="17" t="s">
        <v>26</v>
      </c>
      <c r="R164" s="38" t="s">
        <v>666</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296</v>
      </c>
      <c r="D165" s="16" t="s">
        <v>297</v>
      </c>
      <c r="E165" s="16">
        <v>2</v>
      </c>
      <c r="F165" s="15">
        <v>8.1</v>
      </c>
      <c r="G165" s="15">
        <v>6.92</v>
      </c>
      <c r="H165" s="15">
        <v>5.75</v>
      </c>
      <c r="I165" s="14"/>
      <c r="J165" s="15">
        <v>8.2799999999999994</v>
      </c>
      <c r="K165" s="15">
        <v>10.62</v>
      </c>
      <c r="L165" s="15">
        <v>14.41</v>
      </c>
      <c r="M165" s="54"/>
      <c r="N165" s="15">
        <v>43.113970178000002</v>
      </c>
      <c r="O165" s="15">
        <v>58.507558435</v>
      </c>
      <c r="P165" s="15" t="s">
        <v>26</v>
      </c>
      <c r="Q165" s="16" t="s">
        <v>26</v>
      </c>
      <c r="R165" s="37" t="s">
        <v>667</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298</v>
      </c>
      <c r="D166" s="17" t="s">
        <v>299</v>
      </c>
      <c r="E166" s="17">
        <v>4</v>
      </c>
      <c r="F166" s="14">
        <v>7.42</v>
      </c>
      <c r="G166" s="14">
        <v>6.11</v>
      </c>
      <c r="H166" s="14">
        <v>4.8099999999999996</v>
      </c>
      <c r="I166" s="14"/>
      <c r="J166" s="14">
        <v>10.89</v>
      </c>
      <c r="K166" s="14">
        <v>13.49</v>
      </c>
      <c r="L166" s="14">
        <v>17.7</v>
      </c>
      <c r="M166" s="54"/>
      <c r="N166" s="14">
        <v>53.903599868999997</v>
      </c>
      <c r="O166" s="31">
        <v>4.8803088635000007</v>
      </c>
      <c r="P166" s="31" t="s">
        <v>26</v>
      </c>
      <c r="Q166" s="17" t="s">
        <v>29</v>
      </c>
      <c r="R166" s="38" t="s">
        <v>668</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300</v>
      </c>
      <c r="D167" s="16" t="s">
        <v>301</v>
      </c>
      <c r="E167" s="16">
        <v>0</v>
      </c>
      <c r="F167" s="15">
        <v>11.6</v>
      </c>
      <c r="G167" s="15">
        <v>10.44</v>
      </c>
      <c r="H167" s="15">
        <v>9.2799999999999994</v>
      </c>
      <c r="I167" s="14"/>
      <c r="J167" s="15">
        <v>12.13</v>
      </c>
      <c r="K167" s="15">
        <v>14.44</v>
      </c>
      <c r="L167" s="15">
        <v>18.190000000000001</v>
      </c>
      <c r="M167" s="54"/>
      <c r="N167" s="15">
        <v>39.711273384000002</v>
      </c>
      <c r="O167" s="15">
        <v>72.289119846000006</v>
      </c>
      <c r="P167" s="15" t="s">
        <v>26</v>
      </c>
      <c r="Q167" s="16" t="s">
        <v>26</v>
      </c>
      <c r="R167" s="37" t="s">
        <v>669</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302</v>
      </c>
      <c r="D168" s="17" t="s">
        <v>303</v>
      </c>
      <c r="E168" s="17">
        <v>9</v>
      </c>
      <c r="F168" s="14">
        <v>23.4</v>
      </c>
      <c r="G168" s="14">
        <v>21.58</v>
      </c>
      <c r="H168" s="14">
        <v>19.77</v>
      </c>
      <c r="I168" s="14"/>
      <c r="J168" s="14">
        <v>24.54</v>
      </c>
      <c r="K168" s="14">
        <v>28.16</v>
      </c>
      <c r="L168" s="14">
        <v>34.03</v>
      </c>
      <c r="M168" s="54"/>
      <c r="N168" s="14">
        <v>70.382469779000004</v>
      </c>
      <c r="O168" s="31">
        <v>110.27832369999999</v>
      </c>
      <c r="P168" s="31" t="s">
        <v>29</v>
      </c>
      <c r="Q168" s="17" t="s">
        <v>29</v>
      </c>
      <c r="R168" s="38" t="s">
        <v>670</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304</v>
      </c>
      <c r="D169" s="16" t="s">
        <v>305</v>
      </c>
      <c r="E169" s="16">
        <v>4</v>
      </c>
      <c r="F169" s="15">
        <v>10.59</v>
      </c>
      <c r="G169" s="15">
        <v>10.02</v>
      </c>
      <c r="H169" s="15">
        <v>9.4499999999999993</v>
      </c>
      <c r="I169" s="14"/>
      <c r="J169" s="15">
        <v>11.2</v>
      </c>
      <c r="K169" s="15">
        <v>12.33</v>
      </c>
      <c r="L169" s="15">
        <v>14.17</v>
      </c>
      <c r="M169" s="54"/>
      <c r="N169" s="15">
        <v>48.140756594999999</v>
      </c>
      <c r="O169" s="15">
        <v>7.1331251303999998</v>
      </c>
      <c r="P169" s="15" t="s">
        <v>29</v>
      </c>
      <c r="Q169" s="16" t="s">
        <v>26</v>
      </c>
      <c r="R169" s="37" t="s">
        <v>671</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306</v>
      </c>
      <c r="D170" s="17" t="s">
        <v>307</v>
      </c>
      <c r="E170" s="17">
        <v>2</v>
      </c>
      <c r="F170" s="14">
        <v>0.57999999999999996</v>
      </c>
      <c r="G170" s="14">
        <v>0.11</v>
      </c>
      <c r="H170" s="14">
        <v>-0.35</v>
      </c>
      <c r="I170" s="14"/>
      <c r="J170" s="14">
        <v>0.63</v>
      </c>
      <c r="K170" s="14">
        <v>1.56</v>
      </c>
      <c r="L170" s="14">
        <v>3.07</v>
      </c>
      <c r="M170" s="54"/>
      <c r="N170" s="14">
        <v>40.697215757000002</v>
      </c>
      <c r="O170" s="31">
        <v>10.433317695</v>
      </c>
      <c r="P170" s="31" t="s">
        <v>26</v>
      </c>
      <c r="Q170" s="17" t="s">
        <v>26</v>
      </c>
      <c r="R170" s="38" t="s">
        <v>672</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308</v>
      </c>
      <c r="D171" s="16" t="s">
        <v>309</v>
      </c>
      <c r="E171" s="16">
        <v>7</v>
      </c>
      <c r="F171" s="15">
        <v>121.1</v>
      </c>
      <c r="G171" s="15">
        <v>86.73</v>
      </c>
      <c r="H171" s="15">
        <v>52.36</v>
      </c>
      <c r="I171" s="14"/>
      <c r="J171" s="15">
        <v>208.57</v>
      </c>
      <c r="K171" s="15">
        <v>277.3</v>
      </c>
      <c r="L171" s="15">
        <v>388.53</v>
      </c>
      <c r="M171" s="54"/>
      <c r="N171" s="15">
        <v>63.661503244999999</v>
      </c>
      <c r="O171" s="15">
        <v>15.009948290000001</v>
      </c>
      <c r="P171" s="15" t="s">
        <v>26</v>
      </c>
      <c r="Q171" s="16" t="s">
        <v>29</v>
      </c>
      <c r="R171" s="37" t="s">
        <v>673</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674</v>
      </c>
      <c r="D172" s="17" t="s">
        <v>675</v>
      </c>
      <c r="E172" s="17">
        <v>6</v>
      </c>
      <c r="F172" s="14">
        <v>6.23</v>
      </c>
      <c r="G172" s="14">
        <v>5.58</v>
      </c>
      <c r="H172" s="14">
        <v>4.9400000000000004</v>
      </c>
      <c r="I172" s="14"/>
      <c r="J172" s="14">
        <v>7.79</v>
      </c>
      <c r="K172" s="14">
        <v>9.07</v>
      </c>
      <c r="L172" s="14">
        <v>11.15</v>
      </c>
      <c r="M172" s="54"/>
      <c r="N172" s="14">
        <v>59.663070118999997</v>
      </c>
      <c r="O172" s="31">
        <v>1.1839884348</v>
      </c>
      <c r="P172" s="31" t="s">
        <v>26</v>
      </c>
      <c r="Q172" s="17" t="s">
        <v>29</v>
      </c>
      <c r="R172" s="38" t="s">
        <v>676</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310</v>
      </c>
      <c r="D173" s="16" t="s">
        <v>311</v>
      </c>
      <c r="E173" s="16">
        <v>0</v>
      </c>
      <c r="F173" s="15">
        <v>67.52</v>
      </c>
      <c r="G173" s="15">
        <v>62.06</v>
      </c>
      <c r="H173" s="15">
        <v>56.61</v>
      </c>
      <c r="I173" s="14"/>
      <c r="J173" s="15">
        <v>71.37</v>
      </c>
      <c r="K173" s="15">
        <v>82.27</v>
      </c>
      <c r="L173" s="15">
        <v>99.91</v>
      </c>
      <c r="M173" s="54"/>
      <c r="N173" s="15">
        <v>30.316399735000001</v>
      </c>
      <c r="O173" s="15">
        <v>43.193007999999999</v>
      </c>
      <c r="P173" s="15" t="s">
        <v>26</v>
      </c>
      <c r="Q173" s="16" t="s">
        <v>26</v>
      </c>
      <c r="R173" s="37" t="s">
        <v>677</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312</v>
      </c>
      <c r="D174" s="17" t="s">
        <v>313</v>
      </c>
      <c r="E174" s="17">
        <v>6</v>
      </c>
      <c r="F174" s="14">
        <v>2.78</v>
      </c>
      <c r="G174" s="14">
        <v>2.2599999999999998</v>
      </c>
      <c r="H174" s="14">
        <v>1.74</v>
      </c>
      <c r="I174" s="14"/>
      <c r="J174" s="14">
        <v>3.08</v>
      </c>
      <c r="K174" s="14">
        <v>4.1100000000000003</v>
      </c>
      <c r="L174" s="14">
        <v>5.79</v>
      </c>
      <c r="M174" s="54"/>
      <c r="N174" s="14">
        <v>64.111838578999993</v>
      </c>
      <c r="O174" s="31">
        <v>11.454775868999999</v>
      </c>
      <c r="P174" s="31" t="s">
        <v>26</v>
      </c>
      <c r="Q174" s="17" t="s">
        <v>29</v>
      </c>
      <c r="R174" s="38" t="s">
        <v>678</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314</v>
      </c>
      <c r="D175" s="16" t="s">
        <v>315</v>
      </c>
      <c r="E175" s="16">
        <v>5</v>
      </c>
      <c r="F175" s="15">
        <v>3.31</v>
      </c>
      <c r="G175" s="15">
        <v>2.4</v>
      </c>
      <c r="H175" s="15">
        <v>1.49</v>
      </c>
      <c r="I175" s="14"/>
      <c r="J175" s="15">
        <v>6.03</v>
      </c>
      <c r="K175" s="15">
        <v>7.84</v>
      </c>
      <c r="L175" s="15">
        <v>10.78</v>
      </c>
      <c r="M175" s="54"/>
      <c r="N175" s="15">
        <v>54.642361209000001</v>
      </c>
      <c r="O175" s="15">
        <v>17.685965826</v>
      </c>
      <c r="P175" s="15" t="s">
        <v>26</v>
      </c>
      <c r="Q175" s="16" t="s">
        <v>29</v>
      </c>
      <c r="R175" s="37" t="s">
        <v>679</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316</v>
      </c>
      <c r="D176" s="17" t="s">
        <v>317</v>
      </c>
      <c r="E176" s="17">
        <v>10</v>
      </c>
      <c r="F176" s="14">
        <v>267.10000000000002</v>
      </c>
      <c r="G176" s="14">
        <v>233.88</v>
      </c>
      <c r="H176" s="14">
        <v>200.66</v>
      </c>
      <c r="I176" s="14"/>
      <c r="J176" s="14">
        <v>291.5</v>
      </c>
      <c r="K176" s="14">
        <v>357.93</v>
      </c>
      <c r="L176" s="14">
        <v>465.43</v>
      </c>
      <c r="M176" s="54"/>
      <c r="N176" s="14">
        <v>74.771461909999999</v>
      </c>
      <c r="O176" s="31">
        <v>11.462813981</v>
      </c>
      <c r="P176" s="31" t="s">
        <v>29</v>
      </c>
      <c r="Q176" s="17" t="s">
        <v>29</v>
      </c>
      <c r="R176" s="38" t="s">
        <v>680</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318</v>
      </c>
      <c r="D177" s="16" t="s">
        <v>319</v>
      </c>
      <c r="E177" s="16">
        <v>4</v>
      </c>
      <c r="F177" s="15">
        <v>45.69</v>
      </c>
      <c r="G177" s="15">
        <v>41.65</v>
      </c>
      <c r="H177" s="15">
        <v>37.619999999999997</v>
      </c>
      <c r="I177" s="14"/>
      <c r="J177" s="15">
        <v>48.33</v>
      </c>
      <c r="K177" s="15">
        <v>56.39</v>
      </c>
      <c r="L177" s="15">
        <v>69.44</v>
      </c>
      <c r="M177" s="54"/>
      <c r="N177" s="15">
        <v>40.605195391000002</v>
      </c>
      <c r="O177" s="15">
        <v>451.11554974000001</v>
      </c>
      <c r="P177" s="15" t="s">
        <v>29</v>
      </c>
      <c r="Q177" s="16" t="s">
        <v>26</v>
      </c>
      <c r="R177" s="37" t="s">
        <v>681</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318</v>
      </c>
      <c r="D178" s="17" t="s">
        <v>320</v>
      </c>
      <c r="E178" s="17">
        <v>4</v>
      </c>
      <c r="F178" s="14">
        <v>40.83</v>
      </c>
      <c r="G178" s="14">
        <v>37.229999999999997</v>
      </c>
      <c r="H178" s="14">
        <v>33.64</v>
      </c>
      <c r="I178" s="14"/>
      <c r="J178" s="14">
        <v>42.96</v>
      </c>
      <c r="K178" s="14">
        <v>50.14</v>
      </c>
      <c r="L178" s="14">
        <v>61.76</v>
      </c>
      <c r="M178" s="54"/>
      <c r="N178" s="14">
        <v>41.757106278999998</v>
      </c>
      <c r="O178" s="31">
        <v>1413.5031216</v>
      </c>
      <c r="P178" s="31" t="s">
        <v>29</v>
      </c>
      <c r="Q178" s="17" t="s">
        <v>26</v>
      </c>
      <c r="R178" s="38" t="s">
        <v>682</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321</v>
      </c>
      <c r="D179" s="16" t="s">
        <v>322</v>
      </c>
      <c r="E179" s="16">
        <v>3</v>
      </c>
      <c r="F179" s="15">
        <v>10.130000000000001</v>
      </c>
      <c r="G179" s="15">
        <v>8.6300000000000008</v>
      </c>
      <c r="H179" s="15">
        <v>7.13</v>
      </c>
      <c r="I179" s="14"/>
      <c r="J179" s="15">
        <v>10.37</v>
      </c>
      <c r="K179" s="15">
        <v>13.36</v>
      </c>
      <c r="L179" s="15">
        <v>18.21</v>
      </c>
      <c r="M179" s="54"/>
      <c r="N179" s="15">
        <v>47.296961222</v>
      </c>
      <c r="O179" s="15">
        <v>18.804016999999998</v>
      </c>
      <c r="P179" s="15" t="s">
        <v>26</v>
      </c>
      <c r="Q179" s="16" t="s">
        <v>26</v>
      </c>
      <c r="R179" s="37" t="s">
        <v>683</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323</v>
      </c>
      <c r="D180" s="17" t="s">
        <v>324</v>
      </c>
      <c r="E180" s="17">
        <v>4</v>
      </c>
      <c r="F180" s="14">
        <v>57.35</v>
      </c>
      <c r="G180" s="14">
        <v>51.34</v>
      </c>
      <c r="H180" s="14">
        <v>45.33</v>
      </c>
      <c r="I180" s="14"/>
      <c r="J180" s="14">
        <v>58.93</v>
      </c>
      <c r="K180" s="14">
        <v>70.94</v>
      </c>
      <c r="L180" s="14">
        <v>90.38</v>
      </c>
      <c r="M180" s="54"/>
      <c r="N180" s="14">
        <v>45.452589834999998</v>
      </c>
      <c r="O180" s="31">
        <v>403.11696212999999</v>
      </c>
      <c r="P180" s="31" t="s">
        <v>29</v>
      </c>
      <c r="Q180" s="17" t="s">
        <v>26</v>
      </c>
      <c r="R180" s="38" t="s">
        <v>684</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325</v>
      </c>
      <c r="D181" s="16" t="s">
        <v>326</v>
      </c>
      <c r="E181" s="16">
        <v>7</v>
      </c>
      <c r="F181" s="15">
        <v>3.44</v>
      </c>
      <c r="G181" s="15">
        <v>3.13</v>
      </c>
      <c r="H181" s="15">
        <v>2.83</v>
      </c>
      <c r="I181" s="14"/>
      <c r="J181" s="15">
        <v>4.03</v>
      </c>
      <c r="K181" s="15">
        <v>4.63</v>
      </c>
      <c r="L181" s="15">
        <v>5.62</v>
      </c>
      <c r="M181" s="54"/>
      <c r="N181" s="15">
        <v>60.932710641</v>
      </c>
      <c r="O181" s="15">
        <v>9.1025943478000002</v>
      </c>
      <c r="P181" s="15" t="s">
        <v>29</v>
      </c>
      <c r="Q181" s="16" t="s">
        <v>29</v>
      </c>
      <c r="R181" s="37" t="s">
        <v>685</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327</v>
      </c>
      <c r="D182" s="17" t="s">
        <v>328</v>
      </c>
      <c r="E182" s="17">
        <v>0</v>
      </c>
      <c r="F182" s="14">
        <v>11.81</v>
      </c>
      <c r="G182" s="14">
        <v>10.16</v>
      </c>
      <c r="H182" s="14">
        <v>8.52</v>
      </c>
      <c r="I182" s="14"/>
      <c r="J182" s="14">
        <v>12.75</v>
      </c>
      <c r="K182" s="14">
        <v>16.03</v>
      </c>
      <c r="L182" s="14">
        <v>21.35</v>
      </c>
      <c r="M182" s="54"/>
      <c r="N182" s="14">
        <v>37.239328473</v>
      </c>
      <c r="O182" s="31">
        <v>11.957445782000001</v>
      </c>
      <c r="P182" s="31" t="s">
        <v>26</v>
      </c>
      <c r="Q182" s="17" t="s">
        <v>26</v>
      </c>
      <c r="R182" s="38" t="s">
        <v>686</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329</v>
      </c>
      <c r="D183" s="16" t="s">
        <v>330</v>
      </c>
      <c r="E183" s="16">
        <v>0</v>
      </c>
      <c r="F183" s="15">
        <v>6.9</v>
      </c>
      <c r="G183" s="15">
        <v>4.57</v>
      </c>
      <c r="H183" s="15">
        <v>2.25</v>
      </c>
      <c r="I183" s="14"/>
      <c r="J183" s="15">
        <v>7.23</v>
      </c>
      <c r="K183" s="15">
        <v>11.87</v>
      </c>
      <c r="L183" s="15">
        <v>19.39</v>
      </c>
      <c r="M183" s="54"/>
      <c r="N183" s="15">
        <v>38.764996056000001</v>
      </c>
      <c r="O183" s="15">
        <v>15.622837433999999</v>
      </c>
      <c r="P183" s="15" t="s">
        <v>26</v>
      </c>
      <c r="Q183" s="16" t="s">
        <v>26</v>
      </c>
      <c r="R183" s="37" t="s">
        <v>687</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331</v>
      </c>
      <c r="D184" s="17" t="s">
        <v>332</v>
      </c>
      <c r="E184" s="17">
        <v>3</v>
      </c>
      <c r="F184" s="14">
        <v>49.77</v>
      </c>
      <c r="G184" s="14">
        <v>47.12</v>
      </c>
      <c r="H184" s="14">
        <v>44.48</v>
      </c>
      <c r="I184" s="14"/>
      <c r="J184" s="14">
        <v>52.39</v>
      </c>
      <c r="K184" s="14">
        <v>57.67</v>
      </c>
      <c r="L184" s="14">
        <v>66.23</v>
      </c>
      <c r="M184" s="54"/>
      <c r="N184" s="14">
        <v>26.649530008999999</v>
      </c>
      <c r="O184" s="31">
        <v>73.74560447799999</v>
      </c>
      <c r="P184" s="31" t="s">
        <v>29</v>
      </c>
      <c r="Q184" s="17" t="s">
        <v>26</v>
      </c>
      <c r="R184" s="38" t="s">
        <v>688</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333</v>
      </c>
      <c r="D185" s="16" t="s">
        <v>334</v>
      </c>
      <c r="E185" s="16">
        <v>3</v>
      </c>
      <c r="F185" s="15">
        <v>3.48</v>
      </c>
      <c r="G185" s="15">
        <v>3.01</v>
      </c>
      <c r="H185" s="15">
        <v>2.5499999999999998</v>
      </c>
      <c r="I185" s="14"/>
      <c r="J185" s="15">
        <v>3.56</v>
      </c>
      <c r="K185" s="15">
        <v>4.4800000000000004</v>
      </c>
      <c r="L185" s="15">
        <v>5.98</v>
      </c>
      <c r="M185" s="54"/>
      <c r="N185" s="15">
        <v>40.990163039000002</v>
      </c>
      <c r="O185" s="15">
        <v>1.855570913</v>
      </c>
      <c r="P185" s="15" t="s">
        <v>26</v>
      </c>
      <c r="Q185" s="16" t="s">
        <v>26</v>
      </c>
      <c r="R185" s="37" t="s">
        <v>689</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335</v>
      </c>
      <c r="D186" s="17" t="s">
        <v>336</v>
      </c>
      <c r="E186" s="17">
        <v>3</v>
      </c>
      <c r="F186" s="14">
        <v>18.22</v>
      </c>
      <c r="G186" s="14">
        <v>16.72</v>
      </c>
      <c r="H186" s="14">
        <v>15.23</v>
      </c>
      <c r="I186" s="14"/>
      <c r="J186" s="14">
        <v>18.600000000000001</v>
      </c>
      <c r="K186" s="14">
        <v>21.58</v>
      </c>
      <c r="L186" s="14">
        <v>26.41</v>
      </c>
      <c r="M186" s="54"/>
      <c r="N186" s="14">
        <v>39.345939409000003</v>
      </c>
      <c r="O186" s="31">
        <v>5.9120370000000007</v>
      </c>
      <c r="P186" s="31" t="s">
        <v>29</v>
      </c>
      <c r="Q186" s="17" t="s">
        <v>26</v>
      </c>
      <c r="R186" s="38" t="s">
        <v>690</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337</v>
      </c>
      <c r="D187" s="16" t="s">
        <v>338</v>
      </c>
      <c r="E187" s="16">
        <v>3</v>
      </c>
      <c r="F187" s="15">
        <v>69.03</v>
      </c>
      <c r="G187" s="15">
        <v>51.36</v>
      </c>
      <c r="H187" s="15">
        <v>33.700000000000003</v>
      </c>
      <c r="I187" s="14"/>
      <c r="J187" s="15">
        <v>71.040000000000006</v>
      </c>
      <c r="K187" s="15">
        <v>106.36</v>
      </c>
      <c r="L187" s="15">
        <v>163.51</v>
      </c>
      <c r="M187" s="54"/>
      <c r="N187" s="15">
        <v>51.925065957000001</v>
      </c>
      <c r="O187" s="15">
        <v>1.62225865</v>
      </c>
      <c r="P187" s="15" t="s">
        <v>26</v>
      </c>
      <c r="Q187" s="16" t="s">
        <v>26</v>
      </c>
      <c r="R187" s="37" t="s">
        <v>691</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339</v>
      </c>
      <c r="D188" s="17" t="s">
        <v>340</v>
      </c>
      <c r="E188" s="17">
        <v>5</v>
      </c>
      <c r="F188" s="14">
        <v>1.51</v>
      </c>
      <c r="G188" s="14">
        <v>1.18</v>
      </c>
      <c r="H188" s="14">
        <v>0.86</v>
      </c>
      <c r="I188" s="14"/>
      <c r="J188" s="14">
        <v>2.4</v>
      </c>
      <c r="K188" s="14">
        <v>3.04</v>
      </c>
      <c r="L188" s="14">
        <v>4.07</v>
      </c>
      <c r="M188" s="54"/>
      <c r="N188" s="14">
        <v>58.392298555000004</v>
      </c>
      <c r="O188" s="31">
        <v>4.2126644347999997</v>
      </c>
      <c r="P188" s="31" t="s">
        <v>26</v>
      </c>
      <c r="Q188" s="17" t="s">
        <v>29</v>
      </c>
      <c r="R188" s="38" t="s">
        <v>692</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341</v>
      </c>
      <c r="D189" s="16" t="s">
        <v>342</v>
      </c>
      <c r="E189" s="16">
        <v>0</v>
      </c>
      <c r="F189" s="15">
        <v>1.03</v>
      </c>
      <c r="G189" s="15">
        <v>0.64</v>
      </c>
      <c r="H189" s="15">
        <v>0.26</v>
      </c>
      <c r="I189" s="14"/>
      <c r="J189" s="15">
        <v>1.22</v>
      </c>
      <c r="K189" s="15">
        <v>1.98</v>
      </c>
      <c r="L189" s="15">
        <v>3.21</v>
      </c>
      <c r="M189" s="54"/>
      <c r="N189" s="15">
        <v>29.713157592999998</v>
      </c>
      <c r="O189" s="15">
        <v>2.3967391738999999</v>
      </c>
      <c r="P189" s="15" t="s">
        <v>26</v>
      </c>
      <c r="Q189" s="16" t="s">
        <v>26</v>
      </c>
      <c r="R189" s="37" t="s">
        <v>693</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343</v>
      </c>
      <c r="D190" s="17" t="s">
        <v>344</v>
      </c>
      <c r="E190" s="17">
        <v>6</v>
      </c>
      <c r="F190" s="14">
        <v>19.91</v>
      </c>
      <c r="G190" s="14">
        <v>17.350000000000001</v>
      </c>
      <c r="H190" s="14">
        <v>14.79</v>
      </c>
      <c r="I190" s="14"/>
      <c r="J190" s="14">
        <v>24.38</v>
      </c>
      <c r="K190" s="14">
        <v>29.49</v>
      </c>
      <c r="L190" s="14">
        <v>37.78</v>
      </c>
      <c r="M190" s="54"/>
      <c r="N190" s="14">
        <v>71.764962061999995</v>
      </c>
      <c r="O190" s="31">
        <v>186.85715951999998</v>
      </c>
      <c r="P190" s="31" t="s">
        <v>26</v>
      </c>
      <c r="Q190" s="17" t="s">
        <v>29</v>
      </c>
      <c r="R190" s="38" t="s">
        <v>694</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345</v>
      </c>
      <c r="D191" s="16" t="s">
        <v>346</v>
      </c>
      <c r="E191" s="16">
        <v>0</v>
      </c>
      <c r="F191" s="15">
        <v>0.25</v>
      </c>
      <c r="G191" s="15">
        <v>0.13</v>
      </c>
      <c r="H191" s="15">
        <v>0.02</v>
      </c>
      <c r="I191" s="14"/>
      <c r="J191" s="15">
        <v>0.27</v>
      </c>
      <c r="K191" s="15">
        <v>0.49</v>
      </c>
      <c r="L191" s="15">
        <v>0.85</v>
      </c>
      <c r="M191" s="54"/>
      <c r="N191" s="15">
        <v>33.173574195999997</v>
      </c>
      <c r="O191" s="15">
        <v>3.9471209565000001</v>
      </c>
      <c r="P191" s="15" t="s">
        <v>26</v>
      </c>
      <c r="Q191" s="16" t="s">
        <v>26</v>
      </c>
      <c r="R191" s="37" t="s">
        <v>695</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355</v>
      </c>
      <c r="D192" s="17" t="s">
        <v>347</v>
      </c>
      <c r="E192" s="17">
        <v>4</v>
      </c>
      <c r="F192" s="14">
        <v>4.83</v>
      </c>
      <c r="G192" s="14">
        <v>4.33</v>
      </c>
      <c r="H192" s="14">
        <v>3.84</v>
      </c>
      <c r="I192" s="14"/>
      <c r="J192" s="14">
        <v>5.77</v>
      </c>
      <c r="K192" s="14">
        <v>6.75</v>
      </c>
      <c r="L192" s="14">
        <v>8.34</v>
      </c>
      <c r="M192" s="54"/>
      <c r="N192" s="14">
        <v>56.76349476</v>
      </c>
      <c r="O192" s="31">
        <v>8.8484110435000005</v>
      </c>
      <c r="P192" s="31" t="s">
        <v>26</v>
      </c>
      <c r="Q192" s="17" t="s">
        <v>29</v>
      </c>
      <c r="R192" s="38" t="s">
        <v>696</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348</v>
      </c>
      <c r="D193" s="16" t="s">
        <v>349</v>
      </c>
      <c r="E193" s="16">
        <v>1</v>
      </c>
      <c r="F193" s="15">
        <v>0.5</v>
      </c>
      <c r="G193" s="15">
        <v>0.3</v>
      </c>
      <c r="H193" s="15">
        <v>0.11</v>
      </c>
      <c r="I193" s="14"/>
      <c r="J193" s="15">
        <v>0.7</v>
      </c>
      <c r="K193" s="15">
        <v>1.08</v>
      </c>
      <c r="L193" s="15">
        <v>1.7</v>
      </c>
      <c r="M193" s="54"/>
      <c r="N193" s="15">
        <v>33.586584649000002</v>
      </c>
      <c r="O193" s="15">
        <v>3.0274713913000002</v>
      </c>
      <c r="P193" s="15" t="s">
        <v>26</v>
      </c>
      <c r="Q193" s="16" t="s">
        <v>26</v>
      </c>
      <c r="R193" s="37" t="s">
        <v>697</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350</v>
      </c>
      <c r="D194" s="17" t="s">
        <v>351</v>
      </c>
      <c r="E194" s="17">
        <v>0</v>
      </c>
      <c r="F194" s="14">
        <v>33.299999999999997</v>
      </c>
      <c r="G194" s="14">
        <v>29.9</v>
      </c>
      <c r="H194" s="14">
        <v>26.5</v>
      </c>
      <c r="I194" s="14"/>
      <c r="J194" s="14">
        <v>34.25</v>
      </c>
      <c r="K194" s="14">
        <v>41.04</v>
      </c>
      <c r="L194" s="14">
        <v>52.03</v>
      </c>
      <c r="M194" s="54"/>
      <c r="N194" s="14">
        <v>43.459984188</v>
      </c>
      <c r="O194" s="31">
        <v>172.68091052</v>
      </c>
      <c r="P194" s="31" t="s">
        <v>26</v>
      </c>
      <c r="Q194" s="17" t="s">
        <v>26</v>
      </c>
      <c r="R194" s="38" t="s">
        <v>698</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699</v>
      </c>
      <c r="D195" s="16" t="s">
        <v>352</v>
      </c>
      <c r="E195" s="16">
        <v>0</v>
      </c>
      <c r="F195" s="15">
        <v>7.53</v>
      </c>
      <c r="G195" s="15">
        <v>6.5</v>
      </c>
      <c r="H195" s="15">
        <v>5.48</v>
      </c>
      <c r="I195" s="14"/>
      <c r="J195" s="15">
        <v>8.01</v>
      </c>
      <c r="K195" s="15">
        <v>10.050000000000001</v>
      </c>
      <c r="L195" s="15">
        <v>13.37</v>
      </c>
      <c r="M195" s="54"/>
      <c r="N195" s="15">
        <v>41.507054889000003</v>
      </c>
      <c r="O195" s="15">
        <v>10.385421216999999</v>
      </c>
      <c r="P195" s="15" t="s">
        <v>26</v>
      </c>
      <c r="Q195" s="16" t="s">
        <v>26</v>
      </c>
      <c r="R195" s="37" t="s">
        <v>700</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353</v>
      </c>
      <c r="D196" s="17" t="s">
        <v>354</v>
      </c>
      <c r="E196" s="17">
        <v>0</v>
      </c>
      <c r="F196" s="14">
        <v>13.36</v>
      </c>
      <c r="G196" s="14">
        <v>11.79</v>
      </c>
      <c r="H196" s="14">
        <v>10.23</v>
      </c>
      <c r="I196" s="14"/>
      <c r="J196" s="14">
        <v>13.8</v>
      </c>
      <c r="K196" s="14">
        <v>16.920000000000002</v>
      </c>
      <c r="L196" s="14">
        <v>21.98</v>
      </c>
      <c r="M196" s="54"/>
      <c r="N196" s="14">
        <v>41.393132801</v>
      </c>
      <c r="O196" s="31">
        <v>138.96643804000001</v>
      </c>
      <c r="P196" s="31" t="s">
        <v>26</v>
      </c>
      <c r="Q196" s="17" t="s">
        <v>26</v>
      </c>
      <c r="R196" s="38" t="s">
        <v>701</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504</v>
      </c>
      <c r="D197" s="16" t="s">
        <v>356</v>
      </c>
      <c r="E197" s="16">
        <v>0</v>
      </c>
      <c r="F197" s="15">
        <v>26.8</v>
      </c>
      <c r="G197" s="15">
        <v>24.1</v>
      </c>
      <c r="H197" s="15">
        <v>21.41</v>
      </c>
      <c r="I197" s="14"/>
      <c r="J197" s="15">
        <v>27.68</v>
      </c>
      <c r="K197" s="15">
        <v>33.06</v>
      </c>
      <c r="L197" s="15">
        <v>41.76</v>
      </c>
      <c r="M197" s="54"/>
      <c r="N197" s="15">
        <v>34.645393699000003</v>
      </c>
      <c r="O197" s="15">
        <v>354.13744199999996</v>
      </c>
      <c r="P197" s="15" t="s">
        <v>26</v>
      </c>
      <c r="Q197" s="16" t="s">
        <v>26</v>
      </c>
      <c r="R197" s="37" t="s">
        <v>702</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357</v>
      </c>
      <c r="D198" s="17" t="s">
        <v>358</v>
      </c>
      <c r="E198" s="17">
        <v>0</v>
      </c>
      <c r="F198" s="14">
        <v>6.7</v>
      </c>
      <c r="G198" s="14">
        <v>5.97</v>
      </c>
      <c r="H198" s="14">
        <v>5.25</v>
      </c>
      <c r="I198" s="14"/>
      <c r="J198" s="14">
        <v>6.86</v>
      </c>
      <c r="K198" s="14">
        <v>8.3000000000000007</v>
      </c>
      <c r="L198" s="14">
        <v>10.64</v>
      </c>
      <c r="M198" s="54"/>
      <c r="N198" s="14">
        <v>27.523905332999998</v>
      </c>
      <c r="O198" s="31">
        <v>6.8046745652</v>
      </c>
      <c r="P198" s="31" t="s">
        <v>26</v>
      </c>
      <c r="Q198" s="17" t="s">
        <v>26</v>
      </c>
      <c r="R198" s="38" t="s">
        <v>703</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357</v>
      </c>
      <c r="D199" s="16" t="s">
        <v>359</v>
      </c>
      <c r="E199" s="16">
        <v>0</v>
      </c>
      <c r="F199" s="15">
        <v>33.99</v>
      </c>
      <c r="G199" s="15">
        <v>29.97</v>
      </c>
      <c r="H199" s="15">
        <v>25.95</v>
      </c>
      <c r="I199" s="14"/>
      <c r="J199" s="15">
        <v>34.97</v>
      </c>
      <c r="K199" s="15">
        <v>43</v>
      </c>
      <c r="L199" s="15">
        <v>56</v>
      </c>
      <c r="M199" s="54"/>
      <c r="N199" s="15">
        <v>26.492887110000002</v>
      </c>
      <c r="O199" s="15">
        <v>29.809427217</v>
      </c>
      <c r="P199" s="15" t="s">
        <v>26</v>
      </c>
      <c r="Q199" s="16" t="s">
        <v>26</v>
      </c>
      <c r="R199" s="37" t="s">
        <v>704</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360</v>
      </c>
      <c r="D200" s="17" t="s">
        <v>361</v>
      </c>
      <c r="E200" s="17">
        <v>9</v>
      </c>
      <c r="F200" s="14">
        <v>14.5</v>
      </c>
      <c r="G200" s="14">
        <v>13.28</v>
      </c>
      <c r="H200" s="14">
        <v>12.07</v>
      </c>
      <c r="I200" s="14"/>
      <c r="J200" s="14">
        <v>15.93</v>
      </c>
      <c r="K200" s="14">
        <v>18.350000000000001</v>
      </c>
      <c r="L200" s="14">
        <v>22.28</v>
      </c>
      <c r="M200" s="54"/>
      <c r="N200" s="14">
        <v>66.147490245</v>
      </c>
      <c r="O200" s="31">
        <v>7.3494727390999994</v>
      </c>
      <c r="P200" s="31" t="s">
        <v>29</v>
      </c>
      <c r="Q200" s="17" t="s">
        <v>29</v>
      </c>
      <c r="R200" s="38" t="s">
        <v>705</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360</v>
      </c>
      <c r="D201" s="16" t="s">
        <v>362</v>
      </c>
      <c r="E201" s="16">
        <v>7</v>
      </c>
      <c r="F201" s="15">
        <v>14.52</v>
      </c>
      <c r="G201" s="15">
        <v>13.54</v>
      </c>
      <c r="H201" s="15">
        <v>12.57</v>
      </c>
      <c r="I201" s="14"/>
      <c r="J201" s="15">
        <v>15.99</v>
      </c>
      <c r="K201" s="15">
        <v>17.93</v>
      </c>
      <c r="L201" s="15">
        <v>21.08</v>
      </c>
      <c r="M201" s="54"/>
      <c r="N201" s="15">
        <v>66.102355717999998</v>
      </c>
      <c r="O201" s="15">
        <v>7.5134727391</v>
      </c>
      <c r="P201" s="15" t="s">
        <v>26</v>
      </c>
      <c r="Q201" s="16" t="s">
        <v>29</v>
      </c>
      <c r="R201" s="37" t="s">
        <v>706</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360</v>
      </c>
      <c r="D202" s="17" t="s">
        <v>363</v>
      </c>
      <c r="E202" s="17">
        <v>4</v>
      </c>
      <c r="F202" s="14">
        <v>29.15</v>
      </c>
      <c r="G202" s="14">
        <v>27.16</v>
      </c>
      <c r="H202" s="14">
        <v>25.18</v>
      </c>
      <c r="I202" s="14"/>
      <c r="J202" s="14">
        <v>31.38</v>
      </c>
      <c r="K202" s="14">
        <v>35.340000000000003</v>
      </c>
      <c r="L202" s="14">
        <v>41.75</v>
      </c>
      <c r="M202" s="54"/>
      <c r="N202" s="14">
        <v>66.435086999999996</v>
      </c>
      <c r="O202" s="31">
        <v>178.41365096000001</v>
      </c>
      <c r="P202" s="31" t="s">
        <v>26</v>
      </c>
      <c r="Q202" s="17" t="s">
        <v>29</v>
      </c>
      <c r="R202" s="38" t="s">
        <v>707</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364</v>
      </c>
      <c r="D203" s="16" t="s">
        <v>365</v>
      </c>
      <c r="E203" s="16">
        <v>2</v>
      </c>
      <c r="F203" s="15">
        <v>14.53</v>
      </c>
      <c r="G203" s="15">
        <v>12.53</v>
      </c>
      <c r="H203" s="15">
        <v>10.54</v>
      </c>
      <c r="I203" s="14"/>
      <c r="J203" s="15">
        <v>14.9</v>
      </c>
      <c r="K203" s="15">
        <v>18.88</v>
      </c>
      <c r="L203" s="15">
        <v>25.32</v>
      </c>
      <c r="M203" s="54"/>
      <c r="N203" s="15">
        <v>49.069704430000002</v>
      </c>
      <c r="O203" s="15">
        <v>22.676065956999999</v>
      </c>
      <c r="P203" s="15" t="s">
        <v>26</v>
      </c>
      <c r="Q203" s="16" t="s">
        <v>26</v>
      </c>
      <c r="R203" s="37" t="s">
        <v>708</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366</v>
      </c>
      <c r="D204" s="17" t="s">
        <v>367</v>
      </c>
      <c r="E204" s="17">
        <v>0</v>
      </c>
      <c r="F204" s="14">
        <v>4.28</v>
      </c>
      <c r="G204" s="14">
        <v>3.9</v>
      </c>
      <c r="H204" s="14">
        <v>3.53</v>
      </c>
      <c r="I204" s="14"/>
      <c r="J204" s="14">
        <v>4.5</v>
      </c>
      <c r="K204" s="14">
        <v>5.24</v>
      </c>
      <c r="L204" s="14">
        <v>6.44</v>
      </c>
      <c r="M204" s="54"/>
      <c r="N204" s="14">
        <v>30.388881606000002</v>
      </c>
      <c r="O204" s="31">
        <v>2.3649598695999998</v>
      </c>
      <c r="P204" s="31" t="s">
        <v>26</v>
      </c>
      <c r="Q204" s="17" t="s">
        <v>26</v>
      </c>
      <c r="R204" s="38" t="s">
        <v>709</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368</v>
      </c>
      <c r="D205" s="16" t="s">
        <v>369</v>
      </c>
      <c r="E205" s="16">
        <v>4</v>
      </c>
      <c r="F205" s="15">
        <v>3875.24</v>
      </c>
      <c r="G205" s="15">
        <v>2766.83</v>
      </c>
      <c r="H205" s="15">
        <v>1658.43</v>
      </c>
      <c r="I205" s="14"/>
      <c r="J205" s="15">
        <v>4472.3500000000004</v>
      </c>
      <c r="K205" s="15">
        <v>6689.15</v>
      </c>
      <c r="L205" s="15">
        <v>10276.209999999999</v>
      </c>
      <c r="M205" s="54"/>
      <c r="N205" s="15">
        <v>45.498503882999998</v>
      </c>
      <c r="O205" s="15">
        <v>3.7309752865000001</v>
      </c>
      <c r="P205" s="15" t="s">
        <v>29</v>
      </c>
      <c r="Q205" s="16" t="s">
        <v>26</v>
      </c>
      <c r="R205" s="37" t="s">
        <v>710</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370</v>
      </c>
      <c r="D206" s="17" t="s">
        <v>371</v>
      </c>
      <c r="E206" s="17">
        <v>7</v>
      </c>
      <c r="F206" s="14">
        <v>11.95</v>
      </c>
      <c r="G206" s="14">
        <v>10.83</v>
      </c>
      <c r="H206" s="14">
        <v>9.7100000000000009</v>
      </c>
      <c r="I206" s="14"/>
      <c r="J206" s="14">
        <v>14.14</v>
      </c>
      <c r="K206" s="14">
        <v>16.37</v>
      </c>
      <c r="L206" s="14">
        <v>19.989999999999998</v>
      </c>
      <c r="M206" s="54"/>
      <c r="N206" s="14">
        <v>53.328736204999998</v>
      </c>
      <c r="O206" s="31">
        <v>7.4833515217000004</v>
      </c>
      <c r="P206" s="31" t="s">
        <v>29</v>
      </c>
      <c r="Q206" s="17" t="s">
        <v>29</v>
      </c>
      <c r="R206" s="38" t="s">
        <v>711</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712</v>
      </c>
      <c r="D207" s="16" t="s">
        <v>713</v>
      </c>
      <c r="E207" s="16">
        <v>7</v>
      </c>
      <c r="F207" s="15">
        <v>12.01</v>
      </c>
      <c r="G207" s="15">
        <v>10.199999999999999</v>
      </c>
      <c r="H207" s="15">
        <v>8.39</v>
      </c>
      <c r="I207" s="14"/>
      <c r="J207" s="15">
        <v>14.03</v>
      </c>
      <c r="K207" s="15">
        <v>17.64</v>
      </c>
      <c r="L207" s="15">
        <v>23.49</v>
      </c>
      <c r="M207" s="54"/>
      <c r="N207" s="15">
        <v>69.540089859000005</v>
      </c>
      <c r="O207" s="15">
        <v>1.0803375829999999</v>
      </c>
      <c r="P207" s="15" t="s">
        <v>26</v>
      </c>
      <c r="Q207" s="16" t="s">
        <v>29</v>
      </c>
      <c r="R207" s="37" t="s">
        <v>714</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372</v>
      </c>
      <c r="D208" s="17" t="s">
        <v>373</v>
      </c>
      <c r="E208" s="17">
        <v>0</v>
      </c>
      <c r="F208" s="14">
        <v>4.47</v>
      </c>
      <c r="G208" s="14">
        <v>3.56</v>
      </c>
      <c r="H208" s="14">
        <v>2.65</v>
      </c>
      <c r="I208" s="14"/>
      <c r="J208" s="14">
        <v>4.76</v>
      </c>
      <c r="K208" s="14">
        <v>6.57</v>
      </c>
      <c r="L208" s="14">
        <v>9.51</v>
      </c>
      <c r="M208" s="54"/>
      <c r="N208" s="14">
        <v>36.068889876999997</v>
      </c>
      <c r="O208" s="31">
        <v>65.095463738999996</v>
      </c>
      <c r="P208" s="31" t="s">
        <v>26</v>
      </c>
      <c r="Q208" s="17" t="s">
        <v>26</v>
      </c>
      <c r="R208" s="38" t="s">
        <v>715</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374</v>
      </c>
      <c r="D209" s="16" t="s">
        <v>375</v>
      </c>
      <c r="E209" s="16">
        <v>0</v>
      </c>
      <c r="F209" s="15">
        <v>6.94</v>
      </c>
      <c r="G209" s="15">
        <v>5.16</v>
      </c>
      <c r="H209" s="15">
        <v>3.38</v>
      </c>
      <c r="I209" s="14"/>
      <c r="J209" s="15">
        <v>7.21</v>
      </c>
      <c r="K209" s="15">
        <v>10.76</v>
      </c>
      <c r="L209" s="15">
        <v>16.52</v>
      </c>
      <c r="M209" s="54"/>
      <c r="N209" s="15">
        <v>33.50886612</v>
      </c>
      <c r="O209" s="15">
        <v>17.362913390999999</v>
      </c>
      <c r="P209" s="15" t="s">
        <v>26</v>
      </c>
      <c r="Q209" s="16" t="s">
        <v>26</v>
      </c>
      <c r="R209" s="37" t="s">
        <v>716</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376</v>
      </c>
      <c r="D210" s="17" t="s">
        <v>377</v>
      </c>
      <c r="E210" s="17">
        <v>2</v>
      </c>
      <c r="F210" s="14">
        <v>13.17</v>
      </c>
      <c r="G210" s="14">
        <v>11.03</v>
      </c>
      <c r="H210" s="14">
        <v>8.9</v>
      </c>
      <c r="I210" s="14"/>
      <c r="J210" s="14">
        <v>13.36</v>
      </c>
      <c r="K210" s="14">
        <v>17.62</v>
      </c>
      <c r="L210" s="14">
        <v>24.52</v>
      </c>
      <c r="M210" s="54"/>
      <c r="N210" s="14">
        <v>41.691378792999998</v>
      </c>
      <c r="O210" s="31">
        <v>33.704210348000004</v>
      </c>
      <c r="P210" s="31" t="s">
        <v>26</v>
      </c>
      <c r="Q210" s="17" t="s">
        <v>26</v>
      </c>
      <c r="R210" s="38" t="s">
        <v>717</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378</v>
      </c>
      <c r="D211" s="16" t="s">
        <v>379</v>
      </c>
      <c r="E211" s="16">
        <v>0</v>
      </c>
      <c r="F211" s="15">
        <v>17.809999999999999</v>
      </c>
      <c r="G211" s="15">
        <v>16.29</v>
      </c>
      <c r="H211" s="15">
        <v>14.78</v>
      </c>
      <c r="I211" s="14"/>
      <c r="J211" s="15">
        <v>18.57</v>
      </c>
      <c r="K211" s="15">
        <v>21.59</v>
      </c>
      <c r="L211" s="15">
        <v>26.48</v>
      </c>
      <c r="M211" s="54"/>
      <c r="N211" s="15">
        <v>28.347782615</v>
      </c>
      <c r="O211" s="15">
        <v>123.98448682</v>
      </c>
      <c r="P211" s="15" t="s">
        <v>26</v>
      </c>
      <c r="Q211" s="16" t="s">
        <v>26</v>
      </c>
      <c r="R211" s="37" t="s">
        <v>718</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719</v>
      </c>
      <c r="D212" s="17" t="s">
        <v>720</v>
      </c>
      <c r="E212" s="17">
        <v>7</v>
      </c>
      <c r="F212" s="14">
        <v>40.01</v>
      </c>
      <c r="G212" s="14">
        <v>31.46</v>
      </c>
      <c r="H212" s="14">
        <v>22.91</v>
      </c>
      <c r="I212" s="14"/>
      <c r="J212" s="14">
        <v>42.54</v>
      </c>
      <c r="K212" s="14">
        <v>59.63</v>
      </c>
      <c r="L212" s="14">
        <v>87.29</v>
      </c>
      <c r="M212" s="54"/>
      <c r="N212" s="14">
        <v>83.602984852999995</v>
      </c>
      <c r="O212" s="31">
        <v>1.0274542074000002</v>
      </c>
      <c r="P212" s="31" t="s">
        <v>29</v>
      </c>
      <c r="Q212" s="17" t="s">
        <v>29</v>
      </c>
      <c r="R212" s="38" t="s">
        <v>721</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380</v>
      </c>
      <c r="D213" s="16" t="s">
        <v>381</v>
      </c>
      <c r="E213" s="16">
        <v>6</v>
      </c>
      <c r="F213" s="15">
        <v>38.909999999999997</v>
      </c>
      <c r="G213" s="15">
        <v>26.54</v>
      </c>
      <c r="H213" s="15">
        <v>14.17</v>
      </c>
      <c r="I213" s="14"/>
      <c r="J213" s="15">
        <v>75.510000000000005</v>
      </c>
      <c r="K213" s="15">
        <v>100.24</v>
      </c>
      <c r="L213" s="15">
        <v>140.26</v>
      </c>
      <c r="M213" s="54"/>
      <c r="N213" s="15">
        <v>58.179287891000001</v>
      </c>
      <c r="O213" s="15">
        <v>69.224720693999998</v>
      </c>
      <c r="P213" s="15" t="s">
        <v>26</v>
      </c>
      <c r="Q213" s="16" t="s">
        <v>29</v>
      </c>
      <c r="R213" s="37" t="s">
        <v>722</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382</v>
      </c>
      <c r="D214" s="17" t="s">
        <v>383</v>
      </c>
      <c r="E214" s="17">
        <v>0</v>
      </c>
      <c r="F214" s="14">
        <v>53.55</v>
      </c>
      <c r="G214" s="14">
        <v>46.84</v>
      </c>
      <c r="H214" s="14">
        <v>40.14</v>
      </c>
      <c r="I214" s="14"/>
      <c r="J214" s="14">
        <v>56.85</v>
      </c>
      <c r="K214" s="14">
        <v>70.25</v>
      </c>
      <c r="L214" s="14">
        <v>91.94</v>
      </c>
      <c r="M214" s="54"/>
      <c r="N214" s="14">
        <v>36.669547784999999</v>
      </c>
      <c r="O214" s="31">
        <v>5.1477933335000001</v>
      </c>
      <c r="P214" s="31" t="s">
        <v>26</v>
      </c>
      <c r="Q214" s="17" t="s">
        <v>26</v>
      </c>
      <c r="R214" s="38" t="s">
        <v>723</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384</v>
      </c>
      <c r="D215" s="16" t="s">
        <v>385</v>
      </c>
      <c r="E215" s="16">
        <v>7</v>
      </c>
      <c r="F215" s="15">
        <v>7.04</v>
      </c>
      <c r="G215" s="15">
        <v>4.6500000000000004</v>
      </c>
      <c r="H215" s="15">
        <v>2.2599999999999998</v>
      </c>
      <c r="I215" s="14"/>
      <c r="J215" s="15">
        <v>13.78</v>
      </c>
      <c r="K215" s="15">
        <v>18.55</v>
      </c>
      <c r="L215" s="15">
        <v>26.27</v>
      </c>
      <c r="M215" s="54"/>
      <c r="N215" s="15">
        <v>54.810761262</v>
      </c>
      <c r="O215" s="15">
        <v>18.278683254000001</v>
      </c>
      <c r="P215" s="15" t="s">
        <v>26</v>
      </c>
      <c r="Q215" s="16" t="s">
        <v>29</v>
      </c>
      <c r="R215" s="37" t="s">
        <v>724</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386</v>
      </c>
      <c r="D216" s="17" t="s">
        <v>387</v>
      </c>
      <c r="E216" s="17">
        <v>0</v>
      </c>
      <c r="F216" s="14">
        <v>41.14</v>
      </c>
      <c r="G216" s="14">
        <v>37.479999999999997</v>
      </c>
      <c r="H216" s="14">
        <v>33.83</v>
      </c>
      <c r="I216" s="14"/>
      <c r="J216" s="14">
        <v>42.04</v>
      </c>
      <c r="K216" s="14">
        <v>49.34</v>
      </c>
      <c r="L216" s="14">
        <v>61.15</v>
      </c>
      <c r="M216" s="54"/>
      <c r="N216" s="14">
        <v>41.554986008999997</v>
      </c>
      <c r="O216" s="31">
        <v>203.1877447</v>
      </c>
      <c r="P216" s="31" t="s">
        <v>26</v>
      </c>
      <c r="Q216" s="17" t="s">
        <v>26</v>
      </c>
      <c r="R216" s="38" t="s">
        <v>725</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388</v>
      </c>
      <c r="D217" s="16" t="s">
        <v>389</v>
      </c>
      <c r="E217" s="16">
        <v>0</v>
      </c>
      <c r="F217" s="15">
        <v>12.85</v>
      </c>
      <c r="G217" s="15">
        <v>12.23</v>
      </c>
      <c r="H217" s="15">
        <v>11.61</v>
      </c>
      <c r="I217" s="14"/>
      <c r="J217" s="15">
        <v>13.21</v>
      </c>
      <c r="K217" s="15">
        <v>14.44</v>
      </c>
      <c r="L217" s="15">
        <v>16.45</v>
      </c>
      <c r="M217" s="54"/>
      <c r="N217" s="15">
        <v>37.045845503000002</v>
      </c>
      <c r="O217" s="15">
        <v>1.3133375217000001</v>
      </c>
      <c r="P217" s="15" t="s">
        <v>26</v>
      </c>
      <c r="Q217" s="16" t="s">
        <v>26</v>
      </c>
      <c r="R217" s="37" t="s">
        <v>726</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388</v>
      </c>
      <c r="D218" s="17" t="s">
        <v>390</v>
      </c>
      <c r="E218" s="17">
        <v>0</v>
      </c>
      <c r="F218" s="14">
        <v>13.1</v>
      </c>
      <c r="G218" s="14">
        <v>12.41</v>
      </c>
      <c r="H218" s="14">
        <v>11.72</v>
      </c>
      <c r="I218" s="14"/>
      <c r="J218" s="14">
        <v>13.39</v>
      </c>
      <c r="K218" s="14">
        <v>14.76</v>
      </c>
      <c r="L218" s="14">
        <v>16.97</v>
      </c>
      <c r="M218" s="54"/>
      <c r="N218" s="14">
        <v>34.668381783999997</v>
      </c>
      <c r="O218" s="31">
        <v>2.5932330434999997</v>
      </c>
      <c r="P218" s="31" t="s">
        <v>26</v>
      </c>
      <c r="Q218" s="17" t="s">
        <v>26</v>
      </c>
      <c r="R218" s="38" t="s">
        <v>727</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388</v>
      </c>
      <c r="D219" s="16" t="s">
        <v>391</v>
      </c>
      <c r="E219" s="16">
        <v>0</v>
      </c>
      <c r="F219" s="15">
        <v>38.950000000000003</v>
      </c>
      <c r="G219" s="15">
        <v>36.909999999999997</v>
      </c>
      <c r="H219" s="15">
        <v>34.880000000000003</v>
      </c>
      <c r="I219" s="14"/>
      <c r="J219" s="15">
        <v>39.69</v>
      </c>
      <c r="K219" s="15">
        <v>43.75</v>
      </c>
      <c r="L219" s="15">
        <v>50.33</v>
      </c>
      <c r="M219" s="54"/>
      <c r="N219" s="15">
        <v>36.972120314000001</v>
      </c>
      <c r="O219" s="15">
        <v>72.935540216999996</v>
      </c>
      <c r="P219" s="15" t="s">
        <v>26</v>
      </c>
      <c r="Q219" s="16" t="s">
        <v>26</v>
      </c>
      <c r="R219" s="37" t="s">
        <v>728</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392</v>
      </c>
      <c r="D220" s="17" t="s">
        <v>393</v>
      </c>
      <c r="E220" s="17">
        <v>7</v>
      </c>
      <c r="F220" s="14">
        <v>263.17</v>
      </c>
      <c r="G220" s="14">
        <v>234.98</v>
      </c>
      <c r="H220" s="14">
        <v>206.8</v>
      </c>
      <c r="I220" s="14"/>
      <c r="J220" s="14">
        <v>308.02999999999997</v>
      </c>
      <c r="K220" s="14">
        <v>364.39</v>
      </c>
      <c r="L220" s="14">
        <v>455.6</v>
      </c>
      <c r="M220" s="54"/>
      <c r="N220" s="14">
        <v>55.191897050999998</v>
      </c>
      <c r="O220" s="31">
        <v>38.162172452</v>
      </c>
      <c r="P220" s="31" t="s">
        <v>29</v>
      </c>
      <c r="Q220" s="17" t="s">
        <v>29</v>
      </c>
      <c r="R220" s="38" t="s">
        <v>729</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394</v>
      </c>
      <c r="D221" s="16" t="s">
        <v>395</v>
      </c>
      <c r="E221" s="16">
        <v>10</v>
      </c>
      <c r="F221" s="15">
        <v>32.99</v>
      </c>
      <c r="G221" s="15">
        <v>31.17</v>
      </c>
      <c r="H221" s="15">
        <v>29.35</v>
      </c>
      <c r="I221" s="14"/>
      <c r="J221" s="15">
        <v>34.32</v>
      </c>
      <c r="K221" s="15">
        <v>37.950000000000003</v>
      </c>
      <c r="L221" s="15">
        <v>43.84</v>
      </c>
      <c r="M221" s="54"/>
      <c r="N221" s="15">
        <v>76.050759384000003</v>
      </c>
      <c r="O221" s="15">
        <v>8.8381190000000007</v>
      </c>
      <c r="P221" s="15" t="s">
        <v>29</v>
      </c>
      <c r="Q221" s="16" t="s">
        <v>29</v>
      </c>
      <c r="R221" s="37" t="s">
        <v>730</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396</v>
      </c>
      <c r="D222" s="17" t="s">
        <v>397</v>
      </c>
      <c r="E222" s="17">
        <v>0</v>
      </c>
      <c r="F222" s="14">
        <v>30.4</v>
      </c>
      <c r="G222" s="14">
        <v>27.11</v>
      </c>
      <c r="H222" s="14">
        <v>23.82</v>
      </c>
      <c r="I222" s="14"/>
      <c r="J222" s="14">
        <v>31.03</v>
      </c>
      <c r="K222" s="14">
        <v>37.6</v>
      </c>
      <c r="L222" s="14">
        <v>48.24</v>
      </c>
      <c r="M222" s="54"/>
      <c r="N222" s="14">
        <v>20.678461026000001</v>
      </c>
      <c r="O222" s="31">
        <v>178.99872983</v>
      </c>
      <c r="P222" s="31" t="s">
        <v>26</v>
      </c>
      <c r="Q222" s="17" t="s">
        <v>26</v>
      </c>
      <c r="R222" s="38" t="s">
        <v>731</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398</v>
      </c>
      <c r="D223" s="16" t="s">
        <v>399</v>
      </c>
      <c r="E223" s="16">
        <v>10</v>
      </c>
      <c r="F223" s="15">
        <v>32.54</v>
      </c>
      <c r="G223" s="15">
        <v>29.23</v>
      </c>
      <c r="H223" s="15">
        <v>25.92</v>
      </c>
      <c r="I223" s="14"/>
      <c r="J223" s="15">
        <v>37.94</v>
      </c>
      <c r="K223" s="15">
        <v>44.55</v>
      </c>
      <c r="L223" s="15">
        <v>55.25</v>
      </c>
      <c r="M223" s="54"/>
      <c r="N223" s="15">
        <v>64.464320467999997</v>
      </c>
      <c r="O223" s="15">
        <v>80.007708956999991</v>
      </c>
      <c r="P223" s="15" t="s">
        <v>29</v>
      </c>
      <c r="Q223" s="16" t="s">
        <v>29</v>
      </c>
      <c r="R223" s="37" t="s">
        <v>732</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400</v>
      </c>
      <c r="D224" s="17" t="s">
        <v>401</v>
      </c>
      <c r="E224" s="17">
        <v>3</v>
      </c>
      <c r="F224" s="14">
        <v>51.11</v>
      </c>
      <c r="G224" s="14">
        <v>43.97</v>
      </c>
      <c r="H224" s="14">
        <v>36.83</v>
      </c>
      <c r="I224" s="14"/>
      <c r="J224" s="14">
        <v>53.1</v>
      </c>
      <c r="K224" s="14">
        <v>67.37</v>
      </c>
      <c r="L224" s="14">
        <v>90.47</v>
      </c>
      <c r="M224" s="54"/>
      <c r="N224" s="14">
        <v>44.548651419000002</v>
      </c>
      <c r="O224" s="31">
        <v>66.555034794999997</v>
      </c>
      <c r="P224" s="31" t="s">
        <v>26</v>
      </c>
      <c r="Q224" s="17" t="s">
        <v>26</v>
      </c>
      <c r="R224" s="38" t="s">
        <v>733</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402</v>
      </c>
      <c r="D225" s="16" t="s">
        <v>403</v>
      </c>
      <c r="E225" s="16">
        <v>5</v>
      </c>
      <c r="F225" s="15">
        <v>175.17</v>
      </c>
      <c r="G225" s="15">
        <v>159.35</v>
      </c>
      <c r="H225" s="15">
        <v>143.53</v>
      </c>
      <c r="I225" s="14"/>
      <c r="J225" s="15">
        <v>177.28</v>
      </c>
      <c r="K225" s="15">
        <v>208.91</v>
      </c>
      <c r="L225" s="15">
        <v>260.08999999999997</v>
      </c>
      <c r="M225" s="54"/>
      <c r="N225" s="15">
        <v>46.013161083999996</v>
      </c>
      <c r="O225" s="15">
        <v>10.045206265000001</v>
      </c>
      <c r="P225" s="15" t="s">
        <v>29</v>
      </c>
      <c r="Q225" s="16" t="s">
        <v>26</v>
      </c>
      <c r="R225" s="37" t="s">
        <v>734</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404</v>
      </c>
      <c r="D226" s="17" t="s">
        <v>405</v>
      </c>
      <c r="E226" s="17">
        <v>0</v>
      </c>
      <c r="F226" s="14">
        <v>18.59</v>
      </c>
      <c r="G226" s="14">
        <v>15.65</v>
      </c>
      <c r="H226" s="14">
        <v>12.71</v>
      </c>
      <c r="I226" s="14"/>
      <c r="J226" s="14">
        <v>19</v>
      </c>
      <c r="K226" s="14">
        <v>24.87</v>
      </c>
      <c r="L226" s="14">
        <v>34.380000000000003</v>
      </c>
      <c r="M226" s="54"/>
      <c r="N226" s="14">
        <v>21.457106252999999</v>
      </c>
      <c r="O226" s="31">
        <v>190.10512525999999</v>
      </c>
      <c r="P226" s="31" t="s">
        <v>26</v>
      </c>
      <c r="Q226" s="17" t="s">
        <v>26</v>
      </c>
      <c r="R226" s="38" t="s">
        <v>735</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406</v>
      </c>
      <c r="D227" s="16" t="s">
        <v>407</v>
      </c>
      <c r="E227" s="16">
        <v>5</v>
      </c>
      <c r="F227" s="15">
        <v>31.2</v>
      </c>
      <c r="G227" s="15">
        <v>28.05</v>
      </c>
      <c r="H227" s="15">
        <v>24.9</v>
      </c>
      <c r="I227" s="14"/>
      <c r="J227" s="15">
        <v>36.94</v>
      </c>
      <c r="K227" s="15">
        <v>43.23</v>
      </c>
      <c r="L227" s="15">
        <v>53.41</v>
      </c>
      <c r="M227" s="54"/>
      <c r="N227" s="15">
        <v>68.430920016000002</v>
      </c>
      <c r="O227" s="15">
        <v>129.89382591</v>
      </c>
      <c r="P227" s="15" t="s">
        <v>26</v>
      </c>
      <c r="Q227" s="16" t="s">
        <v>29</v>
      </c>
      <c r="R227" s="37" t="s">
        <v>736</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408</v>
      </c>
      <c r="D228" s="17" t="s">
        <v>409</v>
      </c>
      <c r="E228" s="17">
        <v>4</v>
      </c>
      <c r="F228" s="14">
        <v>14.37</v>
      </c>
      <c r="G228" s="14">
        <v>13.49</v>
      </c>
      <c r="H228" s="14">
        <v>12.61</v>
      </c>
      <c r="I228" s="14"/>
      <c r="J228" s="14">
        <v>16.559999999999999</v>
      </c>
      <c r="K228" s="14">
        <v>18.309999999999999</v>
      </c>
      <c r="L228" s="14">
        <v>21.16</v>
      </c>
      <c r="M228" s="54"/>
      <c r="N228" s="14">
        <v>50.134579266000003</v>
      </c>
      <c r="O228" s="31">
        <v>6.3899893043000002</v>
      </c>
      <c r="P228" s="31" t="s">
        <v>26</v>
      </c>
      <c r="Q228" s="17" t="s">
        <v>29</v>
      </c>
      <c r="R228" s="38" t="s">
        <v>737</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738</v>
      </c>
      <c r="D229" s="16" t="s">
        <v>739</v>
      </c>
      <c r="E229" s="16">
        <v>1</v>
      </c>
      <c r="F229" s="15">
        <v>4</v>
      </c>
      <c r="G229" s="15">
        <v>3.33</v>
      </c>
      <c r="H229" s="15">
        <v>2.67</v>
      </c>
      <c r="I229" s="14"/>
      <c r="J229" s="15">
        <v>4.34</v>
      </c>
      <c r="K229" s="15">
        <v>5.66</v>
      </c>
      <c r="L229" s="15">
        <v>7.8</v>
      </c>
      <c r="M229" s="54"/>
      <c r="N229" s="15">
        <v>43.334908169000002</v>
      </c>
      <c r="O229" s="15">
        <v>1.6766233913000002</v>
      </c>
      <c r="P229" s="15" t="s">
        <v>26</v>
      </c>
      <c r="Q229" s="16" t="s">
        <v>26</v>
      </c>
      <c r="R229" s="37" t="s">
        <v>740</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410</v>
      </c>
      <c r="D230" s="17" t="s">
        <v>411</v>
      </c>
      <c r="E230" s="17">
        <v>3</v>
      </c>
      <c r="F230" s="14">
        <v>13.53</v>
      </c>
      <c r="G230" s="14">
        <v>12.23</v>
      </c>
      <c r="H230" s="14">
        <v>10.94</v>
      </c>
      <c r="I230" s="14"/>
      <c r="J230" s="14">
        <v>15.06</v>
      </c>
      <c r="K230" s="14">
        <v>17.64</v>
      </c>
      <c r="L230" s="14">
        <v>21.82</v>
      </c>
      <c r="M230" s="54"/>
      <c r="N230" s="14">
        <v>23.816842853000001</v>
      </c>
      <c r="O230" s="31">
        <v>12.614840391</v>
      </c>
      <c r="P230" s="31" t="s">
        <v>29</v>
      </c>
      <c r="Q230" s="17" t="s">
        <v>26</v>
      </c>
      <c r="R230" s="38" t="s">
        <v>741</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505</v>
      </c>
      <c r="D231" s="16" t="s">
        <v>506</v>
      </c>
      <c r="E231" s="16">
        <v>5</v>
      </c>
      <c r="F231" s="15">
        <v>90.25</v>
      </c>
      <c r="G231" s="15">
        <v>84.9</v>
      </c>
      <c r="H231" s="15">
        <v>79.55</v>
      </c>
      <c r="I231" s="14"/>
      <c r="J231" s="15">
        <v>100.64</v>
      </c>
      <c r="K231" s="15">
        <v>111.33</v>
      </c>
      <c r="L231" s="15">
        <v>128.63</v>
      </c>
      <c r="M231" s="54"/>
      <c r="N231" s="15">
        <v>60.940916111</v>
      </c>
      <c r="O231" s="15">
        <v>2.2910985544</v>
      </c>
      <c r="P231" s="15" t="s">
        <v>26</v>
      </c>
      <c r="Q231" s="16" t="s">
        <v>29</v>
      </c>
      <c r="R231" s="37" t="s">
        <v>742</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412</v>
      </c>
      <c r="D232" s="17" t="s">
        <v>413</v>
      </c>
      <c r="E232" s="17">
        <v>4</v>
      </c>
      <c r="F232" s="14">
        <v>31.2</v>
      </c>
      <c r="G232" s="14">
        <v>28.14</v>
      </c>
      <c r="H232" s="14">
        <v>25.09</v>
      </c>
      <c r="I232" s="14"/>
      <c r="J232" s="14">
        <v>33.14</v>
      </c>
      <c r="K232" s="14">
        <v>39.24</v>
      </c>
      <c r="L232" s="14">
        <v>49.12</v>
      </c>
      <c r="M232" s="54"/>
      <c r="N232" s="14">
        <v>43.144134385999998</v>
      </c>
      <c r="O232" s="31">
        <v>346.08457626000001</v>
      </c>
      <c r="P232" s="31" t="s">
        <v>29</v>
      </c>
      <c r="Q232" s="17" t="s">
        <v>26</v>
      </c>
      <c r="R232" s="38" t="s">
        <v>743</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414</v>
      </c>
      <c r="D233" s="16" t="s">
        <v>415</v>
      </c>
      <c r="E233" s="16">
        <v>0</v>
      </c>
      <c r="F233" s="15">
        <v>5.16</v>
      </c>
      <c r="G233" s="15">
        <v>4.38</v>
      </c>
      <c r="H233" s="15">
        <v>3.61</v>
      </c>
      <c r="I233" s="14"/>
      <c r="J233" s="15">
        <v>5.3</v>
      </c>
      <c r="K233" s="15">
        <v>6.84</v>
      </c>
      <c r="L233" s="15">
        <v>9.33</v>
      </c>
      <c r="M233" s="54"/>
      <c r="N233" s="15">
        <v>29.156746288000001</v>
      </c>
      <c r="O233" s="15">
        <v>4.6061136087000003</v>
      </c>
      <c r="P233" s="15" t="s">
        <v>26</v>
      </c>
      <c r="Q233" s="16" t="s">
        <v>26</v>
      </c>
      <c r="R233" s="37" t="s">
        <v>744</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416</v>
      </c>
      <c r="D234" s="17" t="s">
        <v>417</v>
      </c>
      <c r="E234" s="17">
        <v>0</v>
      </c>
      <c r="F234" s="14">
        <v>59.5</v>
      </c>
      <c r="G234" s="14">
        <v>56.7</v>
      </c>
      <c r="H234" s="14">
        <v>53.91</v>
      </c>
      <c r="I234" s="14"/>
      <c r="J234" s="14">
        <v>62</v>
      </c>
      <c r="K234" s="14">
        <v>67.58</v>
      </c>
      <c r="L234" s="14">
        <v>76.62</v>
      </c>
      <c r="M234" s="54"/>
      <c r="N234" s="14">
        <v>33.466910761999998</v>
      </c>
      <c r="O234" s="31">
        <v>7.8673256521999999</v>
      </c>
      <c r="P234" s="31" t="s">
        <v>26</v>
      </c>
      <c r="Q234" s="17" t="s">
        <v>26</v>
      </c>
      <c r="R234" s="38" t="s">
        <v>745</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418</v>
      </c>
      <c r="D235" s="16" t="s">
        <v>419</v>
      </c>
      <c r="E235" s="16">
        <v>0</v>
      </c>
      <c r="F235" s="15">
        <v>6.1</v>
      </c>
      <c r="G235" s="15">
        <v>4.5999999999999996</v>
      </c>
      <c r="H235" s="15">
        <v>3.1</v>
      </c>
      <c r="I235" s="14"/>
      <c r="J235" s="15">
        <v>6.31</v>
      </c>
      <c r="K235" s="15">
        <v>9.3000000000000007</v>
      </c>
      <c r="L235" s="15">
        <v>14.15</v>
      </c>
      <c r="M235" s="54"/>
      <c r="N235" s="15">
        <v>23.153118581000001</v>
      </c>
      <c r="O235" s="15">
        <v>3.6971469999999997</v>
      </c>
      <c r="P235" s="15" t="s">
        <v>26</v>
      </c>
      <c r="Q235" s="16" t="s">
        <v>26</v>
      </c>
      <c r="R235" s="37" t="s">
        <v>746</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418</v>
      </c>
      <c r="D236" s="17" t="s">
        <v>420</v>
      </c>
      <c r="E236" s="17">
        <v>0</v>
      </c>
      <c r="F236" s="14">
        <v>6.99</v>
      </c>
      <c r="G236" s="14">
        <v>5.3</v>
      </c>
      <c r="H236" s="14">
        <v>3.62</v>
      </c>
      <c r="I236" s="14"/>
      <c r="J236" s="14">
        <v>7.2</v>
      </c>
      <c r="K236" s="14">
        <v>10.56</v>
      </c>
      <c r="L236" s="14">
        <v>16</v>
      </c>
      <c r="M236" s="54"/>
      <c r="N236" s="14">
        <v>24.787537918999998</v>
      </c>
      <c r="O236" s="31">
        <v>83.574254608999993</v>
      </c>
      <c r="P236" s="31" t="s">
        <v>26</v>
      </c>
      <c r="Q236" s="17" t="s">
        <v>26</v>
      </c>
      <c r="R236" s="38" t="s">
        <v>747</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421</v>
      </c>
      <c r="D237" s="16" t="s">
        <v>422</v>
      </c>
      <c r="E237" s="16">
        <v>3</v>
      </c>
      <c r="F237" s="15">
        <v>74.52</v>
      </c>
      <c r="G237" s="15">
        <v>68.900000000000006</v>
      </c>
      <c r="H237" s="15">
        <v>63.28</v>
      </c>
      <c r="I237" s="14"/>
      <c r="J237" s="15">
        <v>89.75</v>
      </c>
      <c r="K237" s="15">
        <v>100.98</v>
      </c>
      <c r="L237" s="15">
        <v>119.16</v>
      </c>
      <c r="M237" s="54"/>
      <c r="N237" s="15">
        <v>46.897240846999999</v>
      </c>
      <c r="O237" s="15">
        <v>1210.4509295</v>
      </c>
      <c r="P237" s="15" t="s">
        <v>26</v>
      </c>
      <c r="Q237" s="16" t="s">
        <v>29</v>
      </c>
      <c r="R237" s="37" t="s">
        <v>748</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423</v>
      </c>
      <c r="D238" s="17" t="s">
        <v>424</v>
      </c>
      <c r="E238" s="17">
        <v>0</v>
      </c>
      <c r="F238" s="14">
        <v>16.88</v>
      </c>
      <c r="G238" s="14">
        <v>15.51</v>
      </c>
      <c r="H238" s="14">
        <v>14.14</v>
      </c>
      <c r="I238" s="14"/>
      <c r="J238" s="14">
        <v>17.670000000000002</v>
      </c>
      <c r="K238" s="14">
        <v>20.399999999999999</v>
      </c>
      <c r="L238" s="14">
        <v>24.82</v>
      </c>
      <c r="M238" s="54"/>
      <c r="N238" s="14">
        <v>30.645525582000001</v>
      </c>
      <c r="O238" s="31">
        <v>3.7922504782999997</v>
      </c>
      <c r="P238" s="31" t="s">
        <v>26</v>
      </c>
      <c r="Q238" s="17" t="s">
        <v>26</v>
      </c>
      <c r="R238" s="38" t="s">
        <v>749</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425</v>
      </c>
      <c r="D239" s="16" t="s">
        <v>426</v>
      </c>
      <c r="E239" s="16">
        <v>0</v>
      </c>
      <c r="F239" s="15">
        <v>3.03</v>
      </c>
      <c r="G239" s="15">
        <v>2.42</v>
      </c>
      <c r="H239" s="15">
        <v>1.81</v>
      </c>
      <c r="I239" s="14"/>
      <c r="J239" s="15">
        <v>3.13</v>
      </c>
      <c r="K239" s="15">
        <v>4.34</v>
      </c>
      <c r="L239" s="15">
        <v>6.3</v>
      </c>
      <c r="M239" s="54"/>
      <c r="N239" s="15">
        <v>40.527786898000002</v>
      </c>
      <c r="O239" s="15">
        <v>32.333537565</v>
      </c>
      <c r="P239" s="15" t="s">
        <v>26</v>
      </c>
      <c r="Q239" s="16" t="s">
        <v>26</v>
      </c>
      <c r="R239" s="37" t="s">
        <v>750</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427</v>
      </c>
      <c r="D240" s="17" t="s">
        <v>428</v>
      </c>
      <c r="E240" s="17">
        <v>4</v>
      </c>
      <c r="F240" s="14">
        <v>34</v>
      </c>
      <c r="G240" s="14">
        <v>31.06</v>
      </c>
      <c r="H240" s="14">
        <v>28.13</v>
      </c>
      <c r="I240" s="14"/>
      <c r="J240" s="14">
        <v>35.53</v>
      </c>
      <c r="K240" s="14">
        <v>41.39</v>
      </c>
      <c r="L240" s="14">
        <v>50.88</v>
      </c>
      <c r="M240" s="54"/>
      <c r="N240" s="14">
        <v>45.955659677</v>
      </c>
      <c r="O240" s="31">
        <v>294.96314795999996</v>
      </c>
      <c r="P240" s="31" t="s">
        <v>29</v>
      </c>
      <c r="Q240" s="17" t="s">
        <v>26</v>
      </c>
      <c r="R240" s="38" t="s">
        <v>751</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429</v>
      </c>
      <c r="D241" s="16" t="s">
        <v>430</v>
      </c>
      <c r="E241" s="16">
        <v>4</v>
      </c>
      <c r="F241" s="15">
        <v>12.5</v>
      </c>
      <c r="G241" s="15">
        <v>11.32</v>
      </c>
      <c r="H241" s="15">
        <v>10.14</v>
      </c>
      <c r="I241" s="14"/>
      <c r="J241" s="15">
        <v>15.56</v>
      </c>
      <c r="K241" s="15">
        <v>17.91</v>
      </c>
      <c r="L241" s="15">
        <v>21.72</v>
      </c>
      <c r="M241" s="54"/>
      <c r="N241" s="15">
        <v>49.792456070999997</v>
      </c>
      <c r="O241" s="15">
        <v>5.1036026087000002</v>
      </c>
      <c r="P241" s="15" t="s">
        <v>26</v>
      </c>
      <c r="Q241" s="16" t="s">
        <v>29</v>
      </c>
      <c r="R241" s="37" t="s">
        <v>752</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431</v>
      </c>
      <c r="D242" s="17" t="s">
        <v>432</v>
      </c>
      <c r="E242" s="17">
        <v>0</v>
      </c>
      <c r="F242" s="14">
        <v>20.86</v>
      </c>
      <c r="G242" s="14">
        <v>18.149999999999999</v>
      </c>
      <c r="H242" s="14">
        <v>15.45</v>
      </c>
      <c r="I242" s="14"/>
      <c r="J242" s="14">
        <v>21.78</v>
      </c>
      <c r="K242" s="14">
        <v>27.18</v>
      </c>
      <c r="L242" s="14">
        <v>35.93</v>
      </c>
      <c r="M242" s="54"/>
      <c r="N242" s="14">
        <v>39.485400235</v>
      </c>
      <c r="O242" s="31">
        <v>68.338848564999992</v>
      </c>
      <c r="P242" s="31" t="s">
        <v>26</v>
      </c>
      <c r="Q242" s="17" t="s">
        <v>26</v>
      </c>
      <c r="R242" s="38" t="s">
        <v>753</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433</v>
      </c>
      <c r="D243" s="16" t="s">
        <v>434</v>
      </c>
      <c r="E243" s="16">
        <v>3</v>
      </c>
      <c r="F243" s="15">
        <v>13.88</v>
      </c>
      <c r="G243" s="15">
        <v>12.54</v>
      </c>
      <c r="H243" s="15">
        <v>11.2</v>
      </c>
      <c r="I243" s="14"/>
      <c r="J243" s="15">
        <v>14.12</v>
      </c>
      <c r="K243" s="15">
        <v>16.79</v>
      </c>
      <c r="L243" s="15">
        <v>21.12</v>
      </c>
      <c r="M243" s="54"/>
      <c r="N243" s="15">
        <v>49.603631077999999</v>
      </c>
      <c r="O243" s="15">
        <v>13.886576521</v>
      </c>
      <c r="P243" s="15" t="s">
        <v>26</v>
      </c>
      <c r="Q243" s="16" t="s">
        <v>26</v>
      </c>
      <c r="R243" s="37" t="s">
        <v>754</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435</v>
      </c>
      <c r="D244" s="17" t="s">
        <v>436</v>
      </c>
      <c r="E244" s="17">
        <v>7</v>
      </c>
      <c r="F244" s="14">
        <v>35.119999999999997</v>
      </c>
      <c r="G244" s="14">
        <v>33.659999999999997</v>
      </c>
      <c r="H244" s="14">
        <v>32.200000000000003</v>
      </c>
      <c r="I244" s="14"/>
      <c r="J244" s="14">
        <v>36.07</v>
      </c>
      <c r="K244" s="14">
        <v>38.979999999999997</v>
      </c>
      <c r="L244" s="14">
        <v>43.71</v>
      </c>
      <c r="M244" s="54"/>
      <c r="N244" s="14">
        <v>68.577123133000001</v>
      </c>
      <c r="O244" s="31">
        <v>2.6260454043999997</v>
      </c>
      <c r="P244" s="31" t="s">
        <v>26</v>
      </c>
      <c r="Q244" s="17" t="s">
        <v>29</v>
      </c>
      <c r="R244" s="38" t="s">
        <v>755</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437</v>
      </c>
      <c r="D245" s="16" t="s">
        <v>438</v>
      </c>
      <c r="E245" s="16">
        <v>7</v>
      </c>
      <c r="F245" s="15">
        <v>47.66</v>
      </c>
      <c r="G245" s="15">
        <v>43.94</v>
      </c>
      <c r="H245" s="15">
        <v>40.229999999999997</v>
      </c>
      <c r="I245" s="14"/>
      <c r="J245" s="15">
        <v>53.21</v>
      </c>
      <c r="K245" s="15">
        <v>60.63</v>
      </c>
      <c r="L245" s="15">
        <v>72.66</v>
      </c>
      <c r="M245" s="54"/>
      <c r="N245" s="15">
        <v>60.592829315000003</v>
      </c>
      <c r="O245" s="15">
        <v>392.16422038999997</v>
      </c>
      <c r="P245" s="15" t="s">
        <v>29</v>
      </c>
      <c r="Q245" s="16" t="s">
        <v>29</v>
      </c>
      <c r="R245" s="37" t="s">
        <v>756</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439</v>
      </c>
      <c r="D246" s="17" t="s">
        <v>440</v>
      </c>
      <c r="E246" s="17">
        <v>3</v>
      </c>
      <c r="F246" s="14">
        <v>2156.64</v>
      </c>
      <c r="G246" s="14">
        <v>1357.45</v>
      </c>
      <c r="H246" s="14">
        <v>558.26</v>
      </c>
      <c r="I246" s="14"/>
      <c r="J246" s="14">
        <v>2375.62</v>
      </c>
      <c r="K246" s="14">
        <v>3973.99</v>
      </c>
      <c r="L246" s="14">
        <v>6560.37</v>
      </c>
      <c r="M246" s="54"/>
      <c r="N246" s="14">
        <v>36.040584633000002</v>
      </c>
      <c r="O246" s="31">
        <v>6.2623262095999994</v>
      </c>
      <c r="P246" s="31" t="s">
        <v>29</v>
      </c>
      <c r="Q246" s="17" t="s">
        <v>26</v>
      </c>
      <c r="R246" s="38" t="s">
        <v>757</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441</v>
      </c>
      <c r="D247" s="16" t="s">
        <v>442</v>
      </c>
      <c r="E247" s="16">
        <v>0</v>
      </c>
      <c r="F247" s="15">
        <v>7.8</v>
      </c>
      <c r="G247" s="15">
        <v>7.17</v>
      </c>
      <c r="H247" s="15">
        <v>6.54</v>
      </c>
      <c r="I247" s="14"/>
      <c r="J247" s="15">
        <v>8.33</v>
      </c>
      <c r="K247" s="15">
        <v>9.58</v>
      </c>
      <c r="L247" s="15">
        <v>11.62</v>
      </c>
      <c r="M247" s="54"/>
      <c r="N247" s="15">
        <v>29.053584213000001</v>
      </c>
      <c r="O247" s="15">
        <v>2.1586386957000001</v>
      </c>
      <c r="P247" s="15" t="s">
        <v>26</v>
      </c>
      <c r="Q247" s="16" t="s">
        <v>26</v>
      </c>
      <c r="R247" s="37" t="s">
        <v>758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443</v>
      </c>
      <c r="D248" s="17" t="s">
        <v>444</v>
      </c>
      <c r="E248" s="17">
        <v>0</v>
      </c>
      <c r="F248" s="14" t="s">
        <v>129</v>
      </c>
      <c r="G248" s="14" t="s">
        <v>129</v>
      </c>
      <c r="H248" s="14" t="s">
        <v>129</v>
      </c>
      <c r="I248" s="14"/>
      <c r="J248" s="14" t="s">
        <v>129</v>
      </c>
      <c r="K248" s="14" t="s">
        <v>129</v>
      </c>
      <c r="L248" s="14" t="s">
        <v>129</v>
      </c>
      <c r="M248" s="54"/>
      <c r="N248" s="14" t="s">
        <v>129</v>
      </c>
      <c r="O248" s="31" t="s">
        <v>129</v>
      </c>
      <c r="P248" s="31" t="s">
        <v>129</v>
      </c>
      <c r="Q248" s="17" t="s">
        <v>129</v>
      </c>
      <c r="R248" s="38" t="s">
        <v>130</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445</v>
      </c>
      <c r="D249" s="16" t="s">
        <v>446</v>
      </c>
      <c r="E249" s="16">
        <v>0</v>
      </c>
      <c r="F249" s="15">
        <v>7.93</v>
      </c>
      <c r="G249" s="15">
        <v>6.3</v>
      </c>
      <c r="H249" s="15">
        <v>4.67</v>
      </c>
      <c r="I249" s="14"/>
      <c r="J249" s="15">
        <v>8.27</v>
      </c>
      <c r="K249" s="15">
        <v>11.52</v>
      </c>
      <c r="L249" s="15">
        <v>16.78</v>
      </c>
      <c r="M249" s="54"/>
      <c r="N249" s="15">
        <v>38.039962363000001</v>
      </c>
      <c r="O249" s="15">
        <v>28.450968043</v>
      </c>
      <c r="P249" s="15" t="s">
        <v>26</v>
      </c>
      <c r="Q249" s="16" t="s">
        <v>26</v>
      </c>
      <c r="R249" s="37" t="s">
        <v>759</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447</v>
      </c>
      <c r="D250" s="17" t="s">
        <v>448</v>
      </c>
      <c r="E250" s="17">
        <v>5</v>
      </c>
      <c r="F250" s="14">
        <v>38.5</v>
      </c>
      <c r="G250" s="14">
        <v>35.03</v>
      </c>
      <c r="H250" s="14">
        <v>31.56</v>
      </c>
      <c r="I250" s="14"/>
      <c r="J250" s="14">
        <v>46.78</v>
      </c>
      <c r="K250" s="14">
        <v>53.71</v>
      </c>
      <c r="L250" s="14">
        <v>64.94</v>
      </c>
      <c r="M250" s="54"/>
      <c r="N250" s="14">
        <v>52.547401010999998</v>
      </c>
      <c r="O250" s="31">
        <v>1.7500919295999999</v>
      </c>
      <c r="P250" s="31" t="s">
        <v>26</v>
      </c>
      <c r="Q250" s="17" t="s">
        <v>29</v>
      </c>
      <c r="R250" s="38" t="s">
        <v>760</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761</v>
      </c>
      <c r="D251" s="16" t="s">
        <v>762</v>
      </c>
      <c r="E251" s="16">
        <v>7</v>
      </c>
      <c r="F251" s="15">
        <v>108.35</v>
      </c>
      <c r="G251" s="15">
        <v>104.47</v>
      </c>
      <c r="H251" s="15">
        <v>100.59</v>
      </c>
      <c r="I251" s="14"/>
      <c r="J251" s="15">
        <v>109.78</v>
      </c>
      <c r="K251" s="15">
        <v>117.53</v>
      </c>
      <c r="L251" s="15">
        <v>130.08000000000001</v>
      </c>
      <c r="M251" s="54"/>
      <c r="N251" s="15">
        <v>64.940927106000004</v>
      </c>
      <c r="O251" s="15">
        <v>1.2073623952000001</v>
      </c>
      <c r="P251" s="15" t="s">
        <v>29</v>
      </c>
      <c r="Q251" s="16" t="s">
        <v>29</v>
      </c>
      <c r="R251" s="37" t="s">
        <v>763</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449</v>
      </c>
      <c r="D252" s="17" t="s">
        <v>450</v>
      </c>
      <c r="E252" s="17">
        <v>10</v>
      </c>
      <c r="F252" s="14">
        <v>44.38</v>
      </c>
      <c r="G252" s="14">
        <v>41.22</v>
      </c>
      <c r="H252" s="14">
        <v>38.07</v>
      </c>
      <c r="I252" s="14"/>
      <c r="J252" s="14">
        <v>46.82</v>
      </c>
      <c r="K252" s="14">
        <v>53.12</v>
      </c>
      <c r="L252" s="14">
        <v>63.31</v>
      </c>
      <c r="M252" s="54"/>
      <c r="N252" s="14">
        <v>74.530391859999995</v>
      </c>
      <c r="O252" s="31">
        <v>1.3474718138999999</v>
      </c>
      <c r="P252" s="31" t="s">
        <v>29</v>
      </c>
      <c r="Q252" s="17" t="s">
        <v>29</v>
      </c>
      <c r="R252" s="38" t="s">
        <v>764</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451</v>
      </c>
      <c r="D253" s="16" t="s">
        <v>452</v>
      </c>
      <c r="E253" s="16">
        <v>10</v>
      </c>
      <c r="F253" s="15">
        <v>44</v>
      </c>
      <c r="G253" s="15">
        <v>39.159999999999997</v>
      </c>
      <c r="H253" s="15">
        <v>34.32</v>
      </c>
      <c r="I253" s="14"/>
      <c r="J253" s="15">
        <v>51.46</v>
      </c>
      <c r="K253" s="15">
        <v>61.13</v>
      </c>
      <c r="L253" s="15">
        <v>76.790000000000006</v>
      </c>
      <c r="M253" s="54"/>
      <c r="N253" s="15">
        <v>73.304732463999997</v>
      </c>
      <c r="O253" s="15">
        <v>1.1286223643000002</v>
      </c>
      <c r="P253" s="15" t="s">
        <v>29</v>
      </c>
      <c r="Q253" s="16" t="s">
        <v>29</v>
      </c>
      <c r="R253" s="37" t="s">
        <v>765</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453</v>
      </c>
      <c r="D254" s="17" t="s">
        <v>454</v>
      </c>
      <c r="E254" s="17">
        <v>6</v>
      </c>
      <c r="F254" s="14">
        <v>73.3</v>
      </c>
      <c r="G254" s="14">
        <v>65.72</v>
      </c>
      <c r="H254" s="14">
        <v>58.15</v>
      </c>
      <c r="I254" s="14"/>
      <c r="J254" s="14">
        <v>92.35</v>
      </c>
      <c r="K254" s="14">
        <v>107.49</v>
      </c>
      <c r="L254" s="14">
        <v>131.99</v>
      </c>
      <c r="M254" s="54"/>
      <c r="N254" s="14">
        <v>54.740810508000003</v>
      </c>
      <c r="O254" s="31">
        <v>6.7799891295999997</v>
      </c>
      <c r="P254" s="31" t="s">
        <v>26</v>
      </c>
      <c r="Q254" s="17" t="s">
        <v>29</v>
      </c>
      <c r="R254" s="38" t="s">
        <v>766</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455</v>
      </c>
      <c r="D255" s="16" t="s">
        <v>456</v>
      </c>
      <c r="E255" s="16">
        <v>5</v>
      </c>
      <c r="F255" s="15">
        <v>27.94</v>
      </c>
      <c r="G255" s="15">
        <v>24</v>
      </c>
      <c r="H255" s="15">
        <v>20.059999999999999</v>
      </c>
      <c r="I255" s="14"/>
      <c r="J255" s="15">
        <v>35.56</v>
      </c>
      <c r="K255" s="15">
        <v>43.43</v>
      </c>
      <c r="L255" s="15">
        <v>56.17</v>
      </c>
      <c r="M255" s="54"/>
      <c r="N255" s="15">
        <v>59.36319056</v>
      </c>
      <c r="O255" s="15">
        <v>3.8290334238999999</v>
      </c>
      <c r="P255" s="15" t="s">
        <v>26</v>
      </c>
      <c r="Q255" s="16" t="s">
        <v>29</v>
      </c>
      <c r="R255" s="37" t="s">
        <v>767</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457</v>
      </c>
      <c r="D256" s="17" t="s">
        <v>458</v>
      </c>
      <c r="E256" s="17">
        <v>1</v>
      </c>
      <c r="F256" s="14">
        <v>42.13</v>
      </c>
      <c r="G256" s="14">
        <v>37.74</v>
      </c>
      <c r="H256" s="14">
        <v>33.35</v>
      </c>
      <c r="I256" s="14"/>
      <c r="J256" s="14">
        <v>42.78</v>
      </c>
      <c r="K256" s="14">
        <v>51.55</v>
      </c>
      <c r="L256" s="14">
        <v>65.75</v>
      </c>
      <c r="M256" s="54"/>
      <c r="N256" s="14">
        <v>49.606682927999998</v>
      </c>
      <c r="O256" s="31">
        <v>8.2825000269999993</v>
      </c>
      <c r="P256" s="31" t="s">
        <v>26</v>
      </c>
      <c r="Q256" s="17" t="s">
        <v>26</v>
      </c>
      <c r="R256" s="38" t="s">
        <v>768</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459</v>
      </c>
      <c r="D257" s="16" t="s">
        <v>460</v>
      </c>
      <c r="E257" s="16">
        <v>9</v>
      </c>
      <c r="F257" s="15">
        <v>35.909999999999997</v>
      </c>
      <c r="G257" s="15">
        <v>30.09</v>
      </c>
      <c r="H257" s="15">
        <v>24.27</v>
      </c>
      <c r="I257" s="14"/>
      <c r="J257" s="15">
        <v>43.67</v>
      </c>
      <c r="K257" s="15">
        <v>55.3</v>
      </c>
      <c r="L257" s="15">
        <v>74.13</v>
      </c>
      <c r="M257" s="54"/>
      <c r="N257" s="15">
        <v>56.570149835000002</v>
      </c>
      <c r="O257" s="15">
        <v>2.6500361883000001</v>
      </c>
      <c r="P257" s="15" t="s">
        <v>29</v>
      </c>
      <c r="Q257" s="16" t="s">
        <v>29</v>
      </c>
      <c r="R257" s="37" t="s">
        <v>769</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461</v>
      </c>
      <c r="D258" s="17" t="s">
        <v>462</v>
      </c>
      <c r="E258" s="17">
        <v>10</v>
      </c>
      <c r="F258" s="14">
        <v>147.75</v>
      </c>
      <c r="G258" s="14">
        <v>141.44</v>
      </c>
      <c r="H258" s="14">
        <v>135.13</v>
      </c>
      <c r="I258" s="14"/>
      <c r="J258" s="14">
        <v>149.55000000000001</v>
      </c>
      <c r="K258" s="14">
        <v>162.16</v>
      </c>
      <c r="L258" s="14">
        <v>182.57</v>
      </c>
      <c r="M258" s="54"/>
      <c r="N258" s="14">
        <v>67.709724356999999</v>
      </c>
      <c r="O258" s="31">
        <v>5.4471737635000004</v>
      </c>
      <c r="P258" s="31" t="s">
        <v>29</v>
      </c>
      <c r="Q258" s="17" t="s">
        <v>29</v>
      </c>
      <c r="R258" s="38" t="s">
        <v>770</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771</v>
      </c>
      <c r="D259" s="16" t="s">
        <v>772</v>
      </c>
      <c r="E259" s="16">
        <v>0</v>
      </c>
      <c r="F259" s="15">
        <v>20.21</v>
      </c>
      <c r="G259" s="15">
        <v>19.23</v>
      </c>
      <c r="H259" s="15">
        <v>18.25</v>
      </c>
      <c r="I259" s="14"/>
      <c r="J259" s="15">
        <v>20.73</v>
      </c>
      <c r="K259" s="15">
        <v>22.68</v>
      </c>
      <c r="L259" s="15">
        <v>25.84</v>
      </c>
      <c r="M259" s="54"/>
      <c r="N259" s="15">
        <v>30.970732965</v>
      </c>
      <c r="O259" s="15">
        <v>1.2935834374000001</v>
      </c>
      <c r="P259" s="15" t="s">
        <v>26</v>
      </c>
      <c r="Q259" s="16" t="s">
        <v>26</v>
      </c>
      <c r="R259" s="37" t="s">
        <v>773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463</v>
      </c>
      <c r="D260" s="17" t="s">
        <v>464</v>
      </c>
      <c r="E260" s="17">
        <v>0</v>
      </c>
      <c r="F260" s="14">
        <v>119.85</v>
      </c>
      <c r="G260" s="14">
        <v>111.67</v>
      </c>
      <c r="H260" s="14">
        <v>103.49</v>
      </c>
      <c r="I260" s="14"/>
      <c r="J260" s="14">
        <v>123.13</v>
      </c>
      <c r="K260" s="14">
        <v>139.47999999999999</v>
      </c>
      <c r="L260" s="14">
        <v>165.94</v>
      </c>
      <c r="M260" s="54"/>
      <c r="N260" s="14">
        <v>39.489932111000002</v>
      </c>
      <c r="O260" s="31">
        <v>3.8831860117000003</v>
      </c>
      <c r="P260" s="31" t="s">
        <v>26</v>
      </c>
      <c r="Q260" s="17" t="s">
        <v>26</v>
      </c>
      <c r="R260" s="38" t="s">
        <v>774</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465</v>
      </c>
      <c r="D261" s="16" t="s">
        <v>466</v>
      </c>
      <c r="E261" s="16">
        <v>7</v>
      </c>
      <c r="F261" s="15">
        <v>113.35</v>
      </c>
      <c r="G261" s="15">
        <v>108.08</v>
      </c>
      <c r="H261" s="15">
        <v>102.82</v>
      </c>
      <c r="I261" s="14"/>
      <c r="J261" s="15">
        <v>115.46</v>
      </c>
      <c r="K261" s="15">
        <v>125.98</v>
      </c>
      <c r="L261" s="15">
        <v>143.01</v>
      </c>
      <c r="M261" s="54"/>
      <c r="N261" s="15">
        <v>65.282066267000005</v>
      </c>
      <c r="O261" s="15">
        <v>1.2538379313000001</v>
      </c>
      <c r="P261" s="15" t="s">
        <v>29</v>
      </c>
      <c r="Q261" s="16" t="s">
        <v>29</v>
      </c>
      <c r="R261" s="37" t="s">
        <v>775</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467</v>
      </c>
      <c r="D262" s="17" t="s">
        <v>468</v>
      </c>
      <c r="E262" s="17">
        <v>0</v>
      </c>
      <c r="F262" s="14">
        <v>169.15</v>
      </c>
      <c r="G262" s="14">
        <v>159.53</v>
      </c>
      <c r="H262" s="14">
        <v>149.91</v>
      </c>
      <c r="I262" s="14"/>
      <c r="J262" s="14">
        <v>173.13</v>
      </c>
      <c r="K262" s="14">
        <v>192.36</v>
      </c>
      <c r="L262" s="14">
        <v>223.48</v>
      </c>
      <c r="M262" s="54"/>
      <c r="N262" s="14">
        <v>38.004496936999999</v>
      </c>
      <c r="O262" s="31">
        <v>433.22267417</v>
      </c>
      <c r="P262" s="31" t="s">
        <v>26</v>
      </c>
      <c r="Q262" s="17" t="s">
        <v>26</v>
      </c>
      <c r="R262" s="38" t="s">
        <v>776</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777</v>
      </c>
      <c r="D263" s="16" t="s">
        <v>778</v>
      </c>
      <c r="E263" s="16">
        <v>10</v>
      </c>
      <c r="F263" s="15">
        <v>98.44</v>
      </c>
      <c r="G263" s="15">
        <v>93.7</v>
      </c>
      <c r="H263" s="15">
        <v>88.96</v>
      </c>
      <c r="I263" s="14"/>
      <c r="J263" s="15">
        <v>99.83</v>
      </c>
      <c r="K263" s="15">
        <v>109.3</v>
      </c>
      <c r="L263" s="15">
        <v>124.64</v>
      </c>
      <c r="M263" s="54"/>
      <c r="N263" s="15">
        <v>63.790118905999996</v>
      </c>
      <c r="O263" s="15">
        <v>1.7122657300000002</v>
      </c>
      <c r="P263" s="15" t="s">
        <v>29</v>
      </c>
      <c r="Q263" s="16" t="s">
        <v>29</v>
      </c>
      <c r="R263" s="37" t="s">
        <v>779</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780</v>
      </c>
      <c r="D264" s="17" t="s">
        <v>781</v>
      </c>
      <c r="E264" s="17">
        <v>10</v>
      </c>
      <c r="F264" s="14">
        <v>81.91</v>
      </c>
      <c r="G264" s="14">
        <v>77.14</v>
      </c>
      <c r="H264" s="14">
        <v>72.37</v>
      </c>
      <c r="I264" s="14"/>
      <c r="J264" s="14">
        <v>86.79</v>
      </c>
      <c r="K264" s="14">
        <v>96.32</v>
      </c>
      <c r="L264" s="14">
        <v>111.75</v>
      </c>
      <c r="M264" s="54"/>
      <c r="N264" s="14">
        <v>66.317193333000006</v>
      </c>
      <c r="O264" s="31">
        <v>1.4026233839</v>
      </c>
      <c r="P264" s="31" t="s">
        <v>29</v>
      </c>
      <c r="Q264" s="17" t="s">
        <v>29</v>
      </c>
      <c r="R264" s="38" t="s">
        <v>782</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783</v>
      </c>
      <c r="D265" s="16" t="s">
        <v>784</v>
      </c>
      <c r="E265" s="16">
        <v>10</v>
      </c>
      <c r="F265" s="15">
        <v>61.35</v>
      </c>
      <c r="G265" s="15">
        <v>58.32</v>
      </c>
      <c r="H265" s="15">
        <v>55.3</v>
      </c>
      <c r="I265" s="14"/>
      <c r="J265" s="15">
        <v>63.17</v>
      </c>
      <c r="K265" s="15">
        <v>69.209999999999994</v>
      </c>
      <c r="L265" s="15">
        <v>78.98</v>
      </c>
      <c r="M265" s="54"/>
      <c r="N265" s="15">
        <v>70.606543852000001</v>
      </c>
      <c r="O265" s="15">
        <v>1.0466767265000001</v>
      </c>
      <c r="P265" s="15" t="s">
        <v>29</v>
      </c>
      <c r="Q265" s="16" t="s">
        <v>29</v>
      </c>
      <c r="R265" s="37" t="s">
        <v>785</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469</v>
      </c>
      <c r="D266" s="17" t="s">
        <v>470</v>
      </c>
      <c r="E266" s="17">
        <v>4</v>
      </c>
      <c r="F266" s="14">
        <v>103.23</v>
      </c>
      <c r="G266" s="14">
        <v>82.8</v>
      </c>
      <c r="H266" s="14">
        <v>62.38</v>
      </c>
      <c r="I266" s="14"/>
      <c r="J266" s="14">
        <v>107.68</v>
      </c>
      <c r="K266" s="14">
        <v>148.52000000000001</v>
      </c>
      <c r="L266" s="14">
        <v>214.61</v>
      </c>
      <c r="M266" s="54"/>
      <c r="N266" s="14">
        <v>47.511835040000001</v>
      </c>
      <c r="O266" s="31">
        <v>3.0316992083000001</v>
      </c>
      <c r="P266" s="31" t="s">
        <v>29</v>
      </c>
      <c r="Q266" s="17" t="s">
        <v>26</v>
      </c>
      <c r="R266" s="38" t="s">
        <v>786</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471</v>
      </c>
      <c r="D267" s="16" t="s">
        <v>472</v>
      </c>
      <c r="E267" s="16">
        <v>10</v>
      </c>
      <c r="F267" s="15">
        <v>442.96</v>
      </c>
      <c r="G267" s="15">
        <v>421.45</v>
      </c>
      <c r="H267" s="15">
        <v>399.94</v>
      </c>
      <c r="I267" s="14"/>
      <c r="J267" s="15">
        <v>450</v>
      </c>
      <c r="K267" s="15">
        <v>493.01</v>
      </c>
      <c r="L267" s="15">
        <v>562.61</v>
      </c>
      <c r="M267" s="54"/>
      <c r="N267" s="15">
        <v>66.687493071000006</v>
      </c>
      <c r="O267" s="15">
        <v>49.035590935000002</v>
      </c>
      <c r="P267" s="15" t="s">
        <v>29</v>
      </c>
      <c r="Q267" s="16" t="s">
        <v>29</v>
      </c>
      <c r="R267" s="37" t="s">
        <v>787</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473</v>
      </c>
      <c r="D268" s="17" t="s">
        <v>474</v>
      </c>
      <c r="E268" s="17">
        <v>7</v>
      </c>
      <c r="F268" s="14">
        <v>96.6</v>
      </c>
      <c r="G268" s="14">
        <v>81.78</v>
      </c>
      <c r="H268" s="14">
        <v>66.97</v>
      </c>
      <c r="I268" s="14"/>
      <c r="J268" s="14">
        <v>132.85</v>
      </c>
      <c r="K268" s="14">
        <v>162.47</v>
      </c>
      <c r="L268" s="14">
        <v>210.4</v>
      </c>
      <c r="M268" s="54"/>
      <c r="N268" s="14">
        <v>67.461270851999998</v>
      </c>
      <c r="O268" s="31">
        <v>3.1299297639000003</v>
      </c>
      <c r="P268" s="31" t="s">
        <v>26</v>
      </c>
      <c r="Q268" s="17" t="s">
        <v>29</v>
      </c>
      <c r="R268" s="38" t="s">
        <v>788</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475</v>
      </c>
      <c r="D269" s="16" t="s">
        <v>476</v>
      </c>
      <c r="E269" s="16">
        <v>0</v>
      </c>
      <c r="F269" s="15">
        <v>103.94</v>
      </c>
      <c r="G269" s="15">
        <v>96.93</v>
      </c>
      <c r="H269" s="15">
        <v>89.93</v>
      </c>
      <c r="I269" s="14"/>
      <c r="J269" s="15">
        <v>106.1</v>
      </c>
      <c r="K269" s="15">
        <v>120.1</v>
      </c>
      <c r="L269" s="15">
        <v>142.76</v>
      </c>
      <c r="M269" s="54"/>
      <c r="N269" s="15">
        <v>37.749437678</v>
      </c>
      <c r="O269" s="15">
        <v>159.45525671999999</v>
      </c>
      <c r="P269" s="15" t="s">
        <v>26</v>
      </c>
      <c r="Q269" s="16" t="s">
        <v>26</v>
      </c>
      <c r="R269" s="37" t="s">
        <v>789</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477</v>
      </c>
      <c r="D270" s="17" t="s">
        <v>478</v>
      </c>
      <c r="E270" s="17">
        <v>0</v>
      </c>
      <c r="F270" s="14">
        <v>177.54</v>
      </c>
      <c r="G270" s="14">
        <v>167.5</v>
      </c>
      <c r="H270" s="14">
        <v>157.46</v>
      </c>
      <c r="I270" s="14"/>
      <c r="J270" s="14">
        <v>181.71</v>
      </c>
      <c r="K270" s="14">
        <v>201.78</v>
      </c>
      <c r="L270" s="14">
        <v>234.26</v>
      </c>
      <c r="M270" s="54"/>
      <c r="N270" s="14">
        <v>37.388111350000003</v>
      </c>
      <c r="O270" s="31">
        <v>77.854797062000003</v>
      </c>
      <c r="P270" s="31" t="s">
        <v>26</v>
      </c>
      <c r="Q270" s="17" t="s">
        <v>26</v>
      </c>
      <c r="R270" s="38" t="s">
        <v>790</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479</v>
      </c>
      <c r="D271" s="16" t="s">
        <v>480</v>
      </c>
      <c r="E271" s="16">
        <v>3</v>
      </c>
      <c r="F271" s="15">
        <v>124.11</v>
      </c>
      <c r="G271" s="15">
        <v>117.14</v>
      </c>
      <c r="H271" s="15">
        <v>110.18</v>
      </c>
      <c r="I271" s="14"/>
      <c r="J271" s="15">
        <v>127.02</v>
      </c>
      <c r="K271" s="15">
        <v>140.94</v>
      </c>
      <c r="L271" s="15">
        <v>163.47</v>
      </c>
      <c r="M271" s="54"/>
      <c r="N271" s="15">
        <v>33.739177318999999</v>
      </c>
      <c r="O271" s="15">
        <v>18.139362809999998</v>
      </c>
      <c r="P271" s="15" t="s">
        <v>29</v>
      </c>
      <c r="Q271" s="16" t="s">
        <v>26</v>
      </c>
      <c r="R271" s="37" t="s">
        <v>791</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792</v>
      </c>
      <c r="D272" s="17" t="s">
        <v>793</v>
      </c>
      <c r="E272" s="17">
        <v>0</v>
      </c>
      <c r="F272" s="14">
        <v>173.03</v>
      </c>
      <c r="G272" s="14">
        <v>160.33000000000001</v>
      </c>
      <c r="H272" s="14">
        <v>147.63999999999999</v>
      </c>
      <c r="I272" s="14"/>
      <c r="J272" s="14">
        <v>178.17</v>
      </c>
      <c r="K272" s="14">
        <v>203.55</v>
      </c>
      <c r="L272" s="14">
        <v>244.62</v>
      </c>
      <c r="M272" s="54"/>
      <c r="N272" s="14">
        <v>31.767296141999999</v>
      </c>
      <c r="O272" s="31">
        <v>5.3949841208999993</v>
      </c>
      <c r="P272" s="31" t="s">
        <v>26</v>
      </c>
      <c r="Q272" s="17" t="s">
        <v>26</v>
      </c>
      <c r="R272" s="38" t="s">
        <v>794</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481</v>
      </c>
      <c r="D273" s="16" t="s">
        <v>482</v>
      </c>
      <c r="E273" s="16">
        <v>9</v>
      </c>
      <c r="F273" s="15">
        <v>75.13</v>
      </c>
      <c r="G273" s="15">
        <v>70.790000000000006</v>
      </c>
      <c r="H273" s="15">
        <v>66.459999999999994</v>
      </c>
      <c r="I273" s="14"/>
      <c r="J273" s="15">
        <v>75.819999999999993</v>
      </c>
      <c r="K273" s="15">
        <v>84.48</v>
      </c>
      <c r="L273" s="15">
        <v>98.5</v>
      </c>
      <c r="M273" s="54"/>
      <c r="N273" s="15">
        <v>73.771850483999998</v>
      </c>
      <c r="O273" s="15">
        <v>21.281320422</v>
      </c>
      <c r="P273" s="15" t="s">
        <v>29</v>
      </c>
      <c r="Q273" s="16" t="s">
        <v>29</v>
      </c>
      <c r="R273" s="37" t="s">
        <v>795</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483</v>
      </c>
      <c r="D274" s="17" t="s">
        <v>484</v>
      </c>
      <c r="E274" s="17">
        <v>9</v>
      </c>
      <c r="F274" s="14">
        <v>53.96</v>
      </c>
      <c r="G274" s="14">
        <v>51.29</v>
      </c>
      <c r="H274" s="14">
        <v>48.62</v>
      </c>
      <c r="I274" s="14"/>
      <c r="J274" s="14">
        <v>54.89</v>
      </c>
      <c r="K274" s="14">
        <v>60.22</v>
      </c>
      <c r="L274" s="14">
        <v>68.86</v>
      </c>
      <c r="M274" s="54"/>
      <c r="N274" s="14">
        <v>65.027361175999999</v>
      </c>
      <c r="O274" s="31">
        <v>6.1484351456000006</v>
      </c>
      <c r="P274" s="31" t="s">
        <v>29</v>
      </c>
      <c r="Q274" s="17" t="s">
        <v>29</v>
      </c>
      <c r="R274" s="38" t="s">
        <v>796</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485</v>
      </c>
      <c r="D275" s="16" t="s">
        <v>486</v>
      </c>
      <c r="E275" s="16">
        <v>9</v>
      </c>
      <c r="F275" s="15">
        <v>122.11</v>
      </c>
      <c r="G275" s="15">
        <v>112.54</v>
      </c>
      <c r="H275" s="15">
        <v>102.97</v>
      </c>
      <c r="I275" s="14"/>
      <c r="J275" s="15">
        <v>124.99</v>
      </c>
      <c r="K275" s="15">
        <v>144.12</v>
      </c>
      <c r="L275" s="15">
        <v>175.08</v>
      </c>
      <c r="M275" s="54"/>
      <c r="N275" s="15">
        <v>72.617553869000005</v>
      </c>
      <c r="O275" s="15">
        <v>8.5175197425999993</v>
      </c>
      <c r="P275" s="15" t="s">
        <v>29</v>
      </c>
      <c r="Q275" s="16" t="s">
        <v>29</v>
      </c>
      <c r="R275" s="37" t="s">
        <v>797</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798</v>
      </c>
      <c r="D276" s="17" t="s">
        <v>799</v>
      </c>
      <c r="E276" s="17">
        <v>0</v>
      </c>
      <c r="F276" s="14">
        <v>77.23</v>
      </c>
      <c r="G276" s="14">
        <v>69.260000000000005</v>
      </c>
      <c r="H276" s="14">
        <v>61.3</v>
      </c>
      <c r="I276" s="14"/>
      <c r="J276" s="14">
        <v>80.08</v>
      </c>
      <c r="K276" s="14">
        <v>96</v>
      </c>
      <c r="L276" s="14">
        <v>121.77</v>
      </c>
      <c r="M276" s="54"/>
      <c r="N276" s="14">
        <v>33.026683659</v>
      </c>
      <c r="O276" s="31">
        <v>1.2499580722000001</v>
      </c>
      <c r="P276" s="31" t="s">
        <v>26</v>
      </c>
      <c r="Q276" s="17" t="s">
        <v>26</v>
      </c>
      <c r="R276" s="38" t="s">
        <v>800</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801</v>
      </c>
      <c r="D277" s="16" t="s">
        <v>802</v>
      </c>
      <c r="E277" s="16">
        <v>0</v>
      </c>
      <c r="F277" s="15">
        <v>141.97</v>
      </c>
      <c r="G277" s="15">
        <v>133.87</v>
      </c>
      <c r="H277" s="15">
        <v>125.77</v>
      </c>
      <c r="I277" s="14"/>
      <c r="J277" s="15">
        <v>145.96</v>
      </c>
      <c r="K277" s="15">
        <v>162.15</v>
      </c>
      <c r="L277" s="15">
        <v>188.35</v>
      </c>
      <c r="M277" s="54"/>
      <c r="N277" s="15">
        <v>38.085398468000001</v>
      </c>
      <c r="O277" s="15">
        <v>9.1638534290999996</v>
      </c>
      <c r="P277" s="15" t="s">
        <v>26</v>
      </c>
      <c r="Q277" s="16" t="s">
        <v>26</v>
      </c>
      <c r="R277" s="37" t="s">
        <v>803</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487</v>
      </c>
      <c r="D278" s="17" t="s">
        <v>488</v>
      </c>
      <c r="E278" s="17">
        <v>10</v>
      </c>
      <c r="F278" s="14">
        <v>16.829999999999998</v>
      </c>
      <c r="G278" s="14">
        <v>15.93</v>
      </c>
      <c r="H278" s="14">
        <v>15.04</v>
      </c>
      <c r="I278" s="14"/>
      <c r="J278" s="14">
        <v>17.399999999999999</v>
      </c>
      <c r="K278" s="14">
        <v>19.18</v>
      </c>
      <c r="L278" s="14">
        <v>22.07</v>
      </c>
      <c r="M278" s="54"/>
      <c r="N278" s="14">
        <v>71.830206759999996</v>
      </c>
      <c r="O278" s="31">
        <v>11.149435525000001</v>
      </c>
      <c r="P278" s="31" t="s">
        <v>29</v>
      </c>
      <c r="Q278" s="17" t="s">
        <v>29</v>
      </c>
      <c r="R278" s="38" t="s">
        <v>804</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489</v>
      </c>
      <c r="D279" s="16" t="s">
        <v>490</v>
      </c>
      <c r="E279" s="16">
        <v>7</v>
      </c>
      <c r="F279" s="15" t="s">
        <v>129</v>
      </c>
      <c r="G279" s="15" t="s">
        <v>129</v>
      </c>
      <c r="H279" s="15" t="s">
        <v>129</v>
      </c>
      <c r="I279" s="14"/>
      <c r="J279" s="15" t="s">
        <v>129</v>
      </c>
      <c r="K279" s="15" t="s">
        <v>129</v>
      </c>
      <c r="L279" s="15" t="s">
        <v>129</v>
      </c>
      <c r="M279" s="54"/>
      <c r="N279" s="15" t="s">
        <v>129</v>
      </c>
      <c r="O279" s="15" t="s">
        <v>129</v>
      </c>
      <c r="P279" s="15" t="s">
        <v>129</v>
      </c>
      <c r="Q279" s="16" t="s">
        <v>129</v>
      </c>
      <c r="R279" s="37" t="s">
        <v>130</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491</v>
      </c>
      <c r="D280" s="17" t="s">
        <v>492</v>
      </c>
      <c r="E280" s="17">
        <v>3</v>
      </c>
      <c r="F280" s="14">
        <v>17.690000000000001</v>
      </c>
      <c r="G280" s="14">
        <v>16.670000000000002</v>
      </c>
      <c r="H280" s="14">
        <v>15.65</v>
      </c>
      <c r="I280" s="14"/>
      <c r="J280" s="14">
        <v>18.100000000000001</v>
      </c>
      <c r="K280" s="14">
        <v>20.13</v>
      </c>
      <c r="L280" s="14">
        <v>23.42</v>
      </c>
      <c r="M280" s="54"/>
      <c r="N280" s="14">
        <v>38.981631137999997</v>
      </c>
      <c r="O280" s="31">
        <v>11.680124793000001</v>
      </c>
      <c r="P280" s="31" t="s">
        <v>29</v>
      </c>
      <c r="Q280" s="17" t="s">
        <v>26</v>
      </c>
      <c r="R280" s="38" t="s">
        <v>805</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493</v>
      </c>
      <c r="D281" s="16" t="s">
        <v>494</v>
      </c>
      <c r="E281" s="16">
        <v>9</v>
      </c>
      <c r="F281" s="15">
        <v>20.89</v>
      </c>
      <c r="G281" s="15">
        <v>19.37</v>
      </c>
      <c r="H281" s="15">
        <v>17.86</v>
      </c>
      <c r="I281" s="14"/>
      <c r="J281" s="15">
        <v>22.04</v>
      </c>
      <c r="K281" s="15">
        <v>25.06</v>
      </c>
      <c r="L281" s="15">
        <v>29.95</v>
      </c>
      <c r="M281" s="54"/>
      <c r="N281" s="15">
        <v>60.179860892000001</v>
      </c>
      <c r="O281" s="15">
        <v>17.295090538</v>
      </c>
      <c r="P281" s="15" t="s">
        <v>29</v>
      </c>
      <c r="Q281" s="16" t="s">
        <v>29</v>
      </c>
      <c r="R281" s="37" t="s">
        <v>806</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495</v>
      </c>
      <c r="D282" s="17" t="s">
        <v>496</v>
      </c>
      <c r="E282" s="17">
        <v>7</v>
      </c>
      <c r="F282" s="14">
        <v>22.87</v>
      </c>
      <c r="G282" s="14">
        <v>21.5</v>
      </c>
      <c r="H282" s="14">
        <v>20.13</v>
      </c>
      <c r="I282" s="14"/>
      <c r="J282" s="14">
        <v>25.43</v>
      </c>
      <c r="K282" s="14">
        <v>28.16</v>
      </c>
      <c r="L282" s="14">
        <v>32.58</v>
      </c>
      <c r="M282" s="54"/>
      <c r="N282" s="14">
        <v>72.318745402999994</v>
      </c>
      <c r="O282" s="31">
        <v>22.324673449999999</v>
      </c>
      <c r="P282" s="31" t="s">
        <v>26</v>
      </c>
      <c r="Q282" s="17" t="s">
        <v>29</v>
      </c>
      <c r="R282" s="38" t="s">
        <v>807</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497</v>
      </c>
      <c r="D283" s="16" t="s">
        <v>498</v>
      </c>
      <c r="E283" s="16">
        <v>6</v>
      </c>
      <c r="F283" s="15">
        <v>51.25</v>
      </c>
      <c r="G283" s="15">
        <v>47.86</v>
      </c>
      <c r="H283" s="15">
        <v>44.48</v>
      </c>
      <c r="I283" s="14"/>
      <c r="J283" s="15">
        <v>56.95</v>
      </c>
      <c r="K283" s="15">
        <v>63.71</v>
      </c>
      <c r="L283" s="15">
        <v>74.66</v>
      </c>
      <c r="M283" s="54"/>
      <c r="N283" s="15">
        <v>74.253642898999999</v>
      </c>
      <c r="O283" s="15">
        <v>5.0763534857000003</v>
      </c>
      <c r="P283" s="15" t="s">
        <v>26</v>
      </c>
      <c r="Q283" s="16" t="s">
        <v>29</v>
      </c>
      <c r="R283" s="37" t="s">
        <v>808</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809</v>
      </c>
      <c r="D284" s="17" t="s">
        <v>810</v>
      </c>
      <c r="E284" s="17">
        <v>6</v>
      </c>
      <c r="F284" s="14">
        <v>58.84</v>
      </c>
      <c r="G284" s="14">
        <v>50.69</v>
      </c>
      <c r="H284" s="14">
        <v>42.54</v>
      </c>
      <c r="I284" s="14"/>
      <c r="J284" s="14">
        <v>74.94</v>
      </c>
      <c r="K284" s="14">
        <v>91.23</v>
      </c>
      <c r="L284" s="14">
        <v>117.59</v>
      </c>
      <c r="M284" s="54"/>
      <c r="N284" s="14">
        <v>69.404406836999996</v>
      </c>
      <c r="O284" s="31">
        <v>9.4093154591000001</v>
      </c>
      <c r="P284" s="31" t="s">
        <v>26</v>
      </c>
      <c r="Q284" s="17" t="s">
        <v>29</v>
      </c>
      <c r="R284" s="38" t="s">
        <v>811</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499</v>
      </c>
      <c r="D285" s="16" t="s">
        <v>500</v>
      </c>
      <c r="E285" s="16">
        <v>9</v>
      </c>
      <c r="F285" s="15">
        <v>29.02</v>
      </c>
      <c r="G285" s="15">
        <v>26.31</v>
      </c>
      <c r="H285" s="15">
        <v>23.6</v>
      </c>
      <c r="I285" s="14"/>
      <c r="J285" s="15">
        <v>30.35</v>
      </c>
      <c r="K285" s="15">
        <v>35.76</v>
      </c>
      <c r="L285" s="15">
        <v>44.53</v>
      </c>
      <c r="M285" s="54"/>
      <c r="N285" s="15">
        <v>67.599080619000006</v>
      </c>
      <c r="O285" s="15">
        <v>2.2858655135000001</v>
      </c>
      <c r="P285" s="15" t="s">
        <v>29</v>
      </c>
      <c r="Q285" s="16" t="s">
        <v>29</v>
      </c>
      <c r="R285" s="37" t="s">
        <v>812</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501</v>
      </c>
      <c r="D286" s="17" t="s">
        <v>502</v>
      </c>
      <c r="E286" s="17">
        <v>7</v>
      </c>
      <c r="F286" s="14">
        <v>149.63999999999999</v>
      </c>
      <c r="G286" s="14">
        <v>131.1</v>
      </c>
      <c r="H286" s="14">
        <v>112.56</v>
      </c>
      <c r="I286" s="14"/>
      <c r="J286" s="14">
        <v>179.8</v>
      </c>
      <c r="K286" s="14">
        <v>216.88</v>
      </c>
      <c r="L286" s="14">
        <v>276.88</v>
      </c>
      <c r="M286" s="54"/>
      <c r="N286" s="14">
        <v>77.299358143000006</v>
      </c>
      <c r="O286" s="31">
        <v>2.5165793957</v>
      </c>
      <c r="P286" s="31" t="s">
        <v>26</v>
      </c>
      <c r="Q286" s="17" t="s">
        <v>29</v>
      </c>
      <c r="R286" s="38" t="s">
        <v>813</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baixa pela média de 200 dias, a parece ter completado movimento de repique de alta de curto prazo e pode estar retomando o movimento baixista. Abaixo dos 74,52 pode seguir em queda na direção dos suportes 71,57 ou 69,87. Teria sinal de repique altista fechando acima dos 77,07 mirando resistências em 80,46 ou 85,96.</v>
      </c>
      <c r="F7" s="57">
        <f>_xlfn.XLOOKUP($E5,Tendencias!$D$17:$D$352,Tendencias!$E$17:$E$352)</f>
        <v>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2026-08-08T02:09:21Z</cp:lastPrinted>
  <dcterms:created xsi:type="dcterms:W3CDTF">2020-05-21T15:06:06Z</dcterms:created>
  <dcterms:modified xsi:type="dcterms:W3CDTF">2026-08-08T02:09:36Z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