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3" documentId="8_{4FE4AB09-CDA6-420C-8CFA-474BCD2AC7B9}" xr6:coauthVersionLast="47" xr6:coauthVersionMax="47" xr10:uidLastSave="{A2D9137F-9F5A-4561-89C1-9F315458DB47}"/>
  <bookViews>
    <workbookView xWindow="1200" yWindow="17865" windowWidth="25320" windowHeight="13335"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<sst xmlns="http://schemas.openxmlformats.org/spreadsheetml/2006/main" count="1380" uniqueCount="794">
  <si>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</si>
  <si>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</si>
  <si>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</si>
  <si>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</si>
  <si>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</si>
  <si>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</si>
  <si>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</si>
  <si>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</si>
  <si>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</si>
  <si>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</si>
  <si>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</si>
  <si>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</si>
  <si>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</si>
  <si>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</si>
  <si>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</si>
  <si>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</si>
  <si>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</si>
  <si>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</si>
  <si>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</si>
  <si>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</si>
  <si>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</si>
  <si>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</si>
  <si>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</si>
  <si>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</si>
  <si>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</si>
  <si>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</si>
  <si>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</si>
  <si>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Abc Brasil</t>
  </si>
  <si>
    <t>ABCB4</t>
  </si>
  <si>
    <t>Alta</t>
  </si>
  <si>
    <t>A1MD34</t>
  </si>
  <si>
    <t>Alibaba Group Holding Ltd</t>
  </si>
  <si>
    <t>BABA34</t>
  </si>
  <si>
    <t>Allied</t>
  </si>
  <si>
    <t>ALLD3</t>
  </si>
  <si>
    <t>ALLD3 está em tendência de baixa pela média de 200 dias, a parece ter completado movimento de repique de alta de curto prazo e pode estar retomando o movimento baixista. Abaixo dos 4,66 pode seguir em queda na direção dos suportes 4,43 ou 4,31. Teria sinal de repique altista fechando acima dos 4,81 mirando resistências em 5,04 ou 5,42.</t>
  </si>
  <si>
    <t>Allos</t>
  </si>
  <si>
    <t>ALOS3</t>
  </si>
  <si>
    <t>Alpargatas</t>
  </si>
  <si>
    <t>ALPA4</t>
  </si>
  <si>
    <t>Alphabet Inc</t>
  </si>
  <si>
    <t>GOGL34</t>
  </si>
  <si>
    <t>Alupar</t>
  </si>
  <si>
    <t>ALUP11</t>
  </si>
  <si>
    <t>Amazon.Com, Inc</t>
  </si>
  <si>
    <t>AMZO34</t>
  </si>
  <si>
    <t>Ambev S/A</t>
  </si>
  <si>
    <t>ABEV3</t>
  </si>
  <si>
    <t>Americanas</t>
  </si>
  <si>
    <t>AMER3</t>
  </si>
  <si>
    <t>Anima</t>
  </si>
  <si>
    <t>ANIM3</t>
  </si>
  <si>
    <t>Apple Inc</t>
  </si>
  <si>
    <t>AAPL34</t>
  </si>
  <si>
    <t>Armac</t>
  </si>
  <si>
    <t>ARML3</t>
  </si>
  <si>
    <t>Asml Holding Nv</t>
  </si>
  <si>
    <t>ASML34</t>
  </si>
  <si>
    <t>Assai</t>
  </si>
  <si>
    <t>ASAI3</t>
  </si>
  <si>
    <t>Aura 360</t>
  </si>
  <si>
    <t>AURA33</t>
  </si>
  <si>
    <t>Auren</t>
  </si>
  <si>
    <t>AURE3</t>
  </si>
  <si>
    <t>Axia Energia</t>
  </si>
  <si>
    <t>AXIA3</t>
  </si>
  <si>
    <t>AXIA7</t>
  </si>
  <si>
    <t>Azevedo</t>
  </si>
  <si>
    <t>AZEV3</t>
  </si>
  <si>
    <t>AZEV4</t>
  </si>
  <si>
    <t>Azt Energia</t>
  </si>
  <si>
    <t>AZTE3</t>
  </si>
  <si>
    <t>Azul</t>
  </si>
  <si>
    <t>AZUL3</t>
  </si>
  <si>
    <t>Azzas 2154</t>
  </si>
  <si>
    <t>AZZA3</t>
  </si>
  <si>
    <t>B3</t>
  </si>
  <si>
    <t>B3SA3</t>
  </si>
  <si>
    <t>Banco BMG</t>
  </si>
  <si>
    <t>BMGB4</t>
  </si>
  <si>
    <t>Banrisul</t>
  </si>
  <si>
    <t>BRSR6</t>
  </si>
  <si>
    <t>BBSeguridade</t>
  </si>
  <si>
    <t>BBSE3</t>
  </si>
  <si>
    <t>Bemobi Tech</t>
  </si>
  <si>
    <t>BMOB3</t>
  </si>
  <si>
    <t>Berkshire Hathaway Inc</t>
  </si>
  <si>
    <t>BERK34</t>
  </si>
  <si>
    <t>Blau</t>
  </si>
  <si>
    <t>BLAU3</t>
  </si>
  <si>
    <t>Boa Safra</t>
  </si>
  <si>
    <t>SOJA3</t>
  </si>
  <si>
    <t>BR Partners</t>
  </si>
  <si>
    <t>BRBI11</t>
  </si>
  <si>
    <t>Bradesco</t>
  </si>
  <si>
    <t>BBDC3</t>
  </si>
  <si>
    <t>BBDC4</t>
  </si>
  <si>
    <t>Bradespar</t>
  </si>
  <si>
    <t>BRAP4</t>
  </si>
  <si>
    <t>Bradsaude</t>
  </si>
  <si>
    <t>SAUD3</t>
  </si>
  <si>
    <t>BBAS3</t>
  </si>
  <si>
    <t>Brasilagro</t>
  </si>
  <si>
    <t>AGRO3</t>
  </si>
  <si>
    <t>Braskem</t>
  </si>
  <si>
    <t>BRKM5</t>
  </si>
  <si>
    <t>Brava</t>
  </si>
  <si>
    <t>BRAV3</t>
  </si>
  <si>
    <t>Broadcom Inc</t>
  </si>
  <si>
    <t>AVGO34</t>
  </si>
  <si>
    <t>Btgp Banco</t>
  </si>
  <si>
    <t>BPAC11</t>
  </si>
  <si>
    <t>Caixa Seguri</t>
  </si>
  <si>
    <t>CXSE3</t>
  </si>
  <si>
    <t>Camil</t>
  </si>
  <si>
    <t>CAML3</t>
  </si>
  <si>
    <t>Casas Bahia</t>
  </si>
  <si>
    <t>BHIA3</t>
  </si>
  <si>
    <t>Cba</t>
  </si>
  <si>
    <t>CBAV3</t>
  </si>
  <si>
    <t>Cea Modas</t>
  </si>
  <si>
    <t>CEAB3</t>
  </si>
  <si>
    <t>Cemig</t>
  </si>
  <si>
    <t>CMIG4</t>
  </si>
  <si>
    <t>Coca Cola Co</t>
  </si>
  <si>
    <t>COCA34</t>
  </si>
  <si>
    <t>Cogna ON</t>
  </si>
  <si>
    <t>COGN3</t>
  </si>
  <si>
    <t>Coinbase Global, Inc</t>
  </si>
  <si>
    <t>C2OI34</t>
  </si>
  <si>
    <t>Compass Gas</t>
  </si>
  <si>
    <t>PASS3</t>
  </si>
  <si>
    <t/>
  </si>
  <si>
    <t>Restrita</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</si>
  <si>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</si>
  <si>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</si>
  <si>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</si>
  <si>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</si>
  <si>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</si>
  <si>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</si>
  <si>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</si>
  <si>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</si>
  <si>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</si>
  <si>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</si>
  <si>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</si>
  <si>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</si>
  <si>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</si>
  <si>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</si>
  <si>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</si>
  <si>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</si>
  <si>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</si>
  <si>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</si>
  <si>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</si>
  <si>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Dell Inc</t>
  </si>
  <si>
    <t>D1EL34</t>
  </si>
  <si>
    <t>Desktopsigma</t>
  </si>
  <si>
    <t>DESK3</t>
  </si>
  <si>
    <t>Dexco</t>
  </si>
  <si>
    <t>DXCO3</t>
  </si>
  <si>
    <t>Dimed</t>
  </si>
  <si>
    <t>PNVL3</t>
  </si>
  <si>
    <t>Direcional</t>
  </si>
  <si>
    <t>DIRR3</t>
  </si>
  <si>
    <t>Ecorodovias</t>
  </si>
  <si>
    <t>ECOR3</t>
  </si>
  <si>
    <t>Eli Lilly And Company</t>
  </si>
  <si>
    <t>LILY34</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</si>
  <si>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</si>
  <si>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</si>
  <si>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</si>
  <si>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</si>
  <si>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</si>
  <si>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</si>
  <si>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</si>
  <si>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</si>
  <si>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</si>
  <si>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</si>
  <si>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</si>
  <si>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</si>
  <si>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</si>
  <si>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</si>
  <si>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</si>
  <si>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</si>
  <si>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</si>
  <si>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</si>
  <si>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</si>
  <si>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</si>
  <si>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</si>
  <si>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</si>
  <si>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</si>
  <si>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</si>
  <si>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</si>
  <si>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</si>
  <si>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</si>
  <si>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</si>
  <si>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</si>
  <si>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</si>
  <si>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</si>
  <si>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</si>
  <si>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</si>
  <si>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</si>
  <si>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Hapvida</t>
  </si>
  <si>
    <t>HAPV3</t>
  </si>
  <si>
    <t>Hidrovias</t>
  </si>
  <si>
    <t>HBSA3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</si>
  <si>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</si>
  <si>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</si>
  <si>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</si>
  <si>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</si>
  <si>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</si>
  <si>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</si>
  <si>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</si>
  <si>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</si>
  <si>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</si>
  <si>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</si>
  <si>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</si>
  <si>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</si>
  <si>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</si>
  <si>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</si>
  <si>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</si>
  <si>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</si>
  <si>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</si>
  <si>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</si>
  <si>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</si>
  <si>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</si>
  <si>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</si>
  <si>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</si>
  <si>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</si>
  <si>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Jallesmachad</t>
  </si>
  <si>
    <t>JALL3</t>
  </si>
  <si>
    <t>JBS Nv</t>
  </si>
  <si>
    <t>JBSS32</t>
  </si>
  <si>
    <t>JHSF Part</t>
  </si>
  <si>
    <t>JHSF3</t>
  </si>
  <si>
    <t>Jpmorgan Chase &amp; Co</t>
  </si>
  <si>
    <t>JPMC34</t>
  </si>
  <si>
    <t>JSL</t>
  </si>
  <si>
    <t>JSLG3</t>
  </si>
  <si>
    <t>Kepler Weber</t>
  </si>
  <si>
    <t>KEPL3</t>
  </si>
  <si>
    <t>Klabin S/A</t>
  </si>
  <si>
    <t>KLBN3</t>
  </si>
  <si>
    <t>KLBN4</t>
  </si>
  <si>
    <t>KLBN11</t>
  </si>
  <si>
    <t>Lavvi</t>
  </si>
  <si>
    <t>LAVV3</t>
  </si>
  <si>
    <t>Light S/A</t>
  </si>
  <si>
    <t>LIGT3</t>
  </si>
  <si>
    <t>Localiza</t>
  </si>
  <si>
    <t>RENT3</t>
  </si>
  <si>
    <t>RENT4</t>
  </si>
  <si>
    <t>Log Com Prop</t>
  </si>
  <si>
    <t>LOGG3</t>
  </si>
  <si>
    <t>Lojas Renner</t>
  </si>
  <si>
    <t>LREN3</t>
  </si>
  <si>
    <t>Lwsa</t>
  </si>
  <si>
    <t>LWSA3</t>
  </si>
  <si>
    <t>M.Diasbranco</t>
  </si>
  <si>
    <t>MDIA3</t>
  </si>
  <si>
    <t>Magaz Luiza</t>
  </si>
  <si>
    <t>MGLU3</t>
  </si>
  <si>
    <t>Marcopolo</t>
  </si>
  <si>
    <t>POMO3</t>
  </si>
  <si>
    <t>POMO4</t>
  </si>
  <si>
    <t>Marfrig</t>
  </si>
  <si>
    <t>Marvell Technology Group Ltd</t>
  </si>
  <si>
    <t>M2RV34</t>
  </si>
  <si>
    <t>Meliuz</t>
  </si>
  <si>
    <t>CASH3</t>
  </si>
  <si>
    <t>Mercado Libre</t>
  </si>
  <si>
    <t>MELI34</t>
  </si>
  <si>
    <t>Mercantil</t>
  </si>
  <si>
    <t>BMEB4</t>
  </si>
  <si>
    <t>Meta Platforms, Inc</t>
  </si>
  <si>
    <t>M1TA34</t>
  </si>
  <si>
    <t>Metal Leve</t>
  </si>
  <si>
    <t>LEVE3</t>
  </si>
  <si>
    <t>Micron Technology, Inc</t>
  </si>
  <si>
    <t>MUTC34</t>
  </si>
  <si>
    <t>Microsoft Corp</t>
  </si>
  <si>
    <t>MSFT34</t>
  </si>
  <si>
    <t>Mills</t>
  </si>
  <si>
    <t>MILS3</t>
  </si>
  <si>
    <t>Minerva</t>
  </si>
  <si>
    <t>BEEF3</t>
  </si>
  <si>
    <t>Mitre Realty</t>
  </si>
  <si>
    <t>MTRE3</t>
  </si>
  <si>
    <t>Motiva SA</t>
  </si>
  <si>
    <t>MOTV3</t>
  </si>
  <si>
    <t>Moura Dubeux</t>
  </si>
  <si>
    <t>MDNE3</t>
  </si>
  <si>
    <t>Movida</t>
  </si>
  <si>
    <t>MOVI3</t>
  </si>
  <si>
    <t>MRV</t>
  </si>
  <si>
    <t>MRVE3</t>
  </si>
  <si>
    <t>Multilaser</t>
  </si>
  <si>
    <t>MLAS3</t>
  </si>
  <si>
    <t>Multiplan</t>
  </si>
  <si>
    <t>MULT3</t>
  </si>
  <si>
    <t>Natura</t>
  </si>
  <si>
    <t>NATU3</t>
  </si>
  <si>
    <t>Netflix, Inc</t>
  </si>
  <si>
    <t>NFLX34</t>
  </si>
  <si>
    <t>Nu Holdings Ltd.</t>
  </si>
  <si>
    <t>ROXO34</t>
  </si>
  <si>
    <t>Nvidia Corp</t>
  </si>
  <si>
    <t>NVDC34</t>
  </si>
  <si>
    <t>Oceanpact</t>
  </si>
  <si>
    <t>OPCT3</t>
  </si>
  <si>
    <t>Oncoclinicas</t>
  </si>
  <si>
    <t>ONCO3</t>
  </si>
  <si>
    <t>Oracle Corp</t>
  </si>
  <si>
    <t>ORCL34</t>
  </si>
  <si>
    <t>Orizon</t>
  </si>
  <si>
    <t>ORVR3</t>
  </si>
  <si>
    <t>P.Acucar-Cbd</t>
  </si>
  <si>
    <t>PCAR3</t>
  </si>
  <si>
    <t>Pague Menos</t>
  </si>
  <si>
    <t>PGMN3</t>
  </si>
  <si>
    <t>Palantir Technologies Inc</t>
  </si>
  <si>
    <t>P2LT34</t>
  </si>
  <si>
    <t>Petrobras</t>
  </si>
  <si>
    <t>PETR3</t>
  </si>
  <si>
    <t>PETR4</t>
  </si>
  <si>
    <t>Petrorecsa</t>
  </si>
  <si>
    <t>RECV3</t>
  </si>
  <si>
    <t>Petrorio</t>
  </si>
  <si>
    <t>PRIO3</t>
  </si>
  <si>
    <t>Petzcobasi</t>
  </si>
  <si>
    <t>AUAU3</t>
  </si>
  <si>
    <t>Pine</t>
  </si>
  <si>
    <t>PINE4</t>
  </si>
  <si>
    <t>Planoeplano</t>
  </si>
  <si>
    <t>PLPL3</t>
  </si>
  <si>
    <t>Porto Seguro</t>
  </si>
  <si>
    <t>PSSA3</t>
  </si>
  <si>
    <t>Positivo Tec</t>
  </si>
  <si>
    <t>POSI3</t>
  </si>
  <si>
    <t>Priner</t>
  </si>
  <si>
    <t>PRNR3</t>
  </si>
  <si>
    <t>Qualcomm Inc</t>
  </si>
  <si>
    <t>QCOM34</t>
  </si>
  <si>
    <t>Qualicorp</t>
  </si>
  <si>
    <t>QUAL3</t>
  </si>
  <si>
    <t>Quero-Quero</t>
  </si>
  <si>
    <t>LJQQ3</t>
  </si>
  <si>
    <t>RaiaDrogasil</t>
  </si>
  <si>
    <t>RADL3</t>
  </si>
  <si>
    <t>Raizen</t>
  </si>
  <si>
    <t>RAIZ4</t>
  </si>
  <si>
    <t>Randon Part</t>
  </si>
  <si>
    <t>RAPT4</t>
  </si>
  <si>
    <t>Recrusul</t>
  </si>
  <si>
    <t>RCSL4</t>
  </si>
  <si>
    <t>Rede D Or</t>
  </si>
  <si>
    <t>RDOR3</t>
  </si>
  <si>
    <t>RIAA3</t>
  </si>
  <si>
    <t>Rumo S.A.</t>
  </si>
  <si>
    <t>RAIL3</t>
  </si>
  <si>
    <t>Paypal</t>
  </si>
  <si>
    <t>SBSP3</t>
  </si>
  <si>
    <t>Sanepar</t>
  </si>
  <si>
    <t>SAPR4</t>
  </si>
  <si>
    <t>SAPR11</t>
  </si>
  <si>
    <t>Santander BR</t>
  </si>
  <si>
    <t>SANB3</t>
  </si>
  <si>
    <t>SANB4</t>
  </si>
  <si>
    <t>SANB11</t>
  </si>
  <si>
    <t>Sao Martinho</t>
  </si>
  <si>
    <t>SMTO3</t>
  </si>
  <si>
    <t>Schulz</t>
  </si>
  <si>
    <t>SHUL4</t>
  </si>
  <si>
    <t>Seagate Technology Holdings Plc</t>
  </si>
  <si>
    <t>S1TX34</t>
  </si>
  <si>
    <t>Ser Educa</t>
  </si>
  <si>
    <t>SEER3</t>
  </si>
  <si>
    <t>Sid Nacional</t>
  </si>
  <si>
    <t>CSNA3</t>
  </si>
  <si>
    <t>Simpar</t>
  </si>
  <si>
    <t>SIMH3</t>
  </si>
  <si>
    <t>SLC Agricola</t>
  </si>
  <si>
    <t>SLCE3</t>
  </si>
  <si>
    <t>Smart Fit</t>
  </si>
  <si>
    <t>SMFT3</t>
  </si>
  <si>
    <t>Space Exploration Technologies Corp</t>
  </si>
  <si>
    <t>SPCX34</t>
  </si>
  <si>
    <t>Stoneco Ltd.</t>
  </si>
  <si>
    <t>STOC34</t>
  </si>
  <si>
    <t>Strategy Inc</t>
  </si>
  <si>
    <t>M2ST34</t>
  </si>
  <si>
    <t>Suzano S.A.</t>
  </si>
  <si>
    <t>SUZB3</t>
  </si>
  <si>
    <t>Taesa</t>
  </si>
  <si>
    <t>TAEE3</t>
  </si>
  <si>
    <t>TAEE4</t>
  </si>
  <si>
    <t>TAEE11</t>
  </si>
  <si>
    <t>Taiwan Semiconductor Manufacturing Co Ltd</t>
  </si>
  <si>
    <t>TSMC34</t>
  </si>
  <si>
    <t>Tegma</t>
  </si>
  <si>
    <t>TGMA3</t>
  </si>
  <si>
    <t>Telef Brasil</t>
  </si>
  <si>
    <t>VIVT3</t>
  </si>
  <si>
    <t>Tenda</t>
  </si>
  <si>
    <t>TEND3</t>
  </si>
  <si>
    <t>Tesla, Inc</t>
  </si>
  <si>
    <t>TSLA34</t>
  </si>
  <si>
    <t>The Goldman Sachs Group, Inc</t>
  </si>
  <si>
    <t>GSGI34</t>
  </si>
  <si>
    <t>Tim</t>
  </si>
  <si>
    <t>TIMS3</t>
  </si>
  <si>
    <t>Totvs</t>
  </si>
  <si>
    <t>TOTS3</t>
  </si>
  <si>
    <t>Track Field</t>
  </si>
  <si>
    <t>TFCO4</t>
  </si>
  <si>
    <t>Tupy</t>
  </si>
  <si>
    <t>TUPY3</t>
  </si>
  <si>
    <t>Ultrapar</t>
  </si>
  <si>
    <t>UGPA3</t>
  </si>
  <si>
    <t>Unifique</t>
  </si>
  <si>
    <t>FIQE3</t>
  </si>
  <si>
    <t>Unipar</t>
  </si>
  <si>
    <t>UNIP6</t>
  </si>
  <si>
    <t>Usiminas</t>
  </si>
  <si>
    <t>USIM3</t>
  </si>
  <si>
    <t>USIM5</t>
  </si>
  <si>
    <t>Vale</t>
  </si>
  <si>
    <t>VALE3</t>
  </si>
  <si>
    <t>Valid</t>
  </si>
  <si>
    <t>VLID3</t>
  </si>
  <si>
    <t>Vamos</t>
  </si>
  <si>
    <t>VAMO3</t>
  </si>
  <si>
    <t>Vibra</t>
  </si>
  <si>
    <t>VBBR3</t>
  </si>
  <si>
    <t>Vitrueduca</t>
  </si>
  <si>
    <t>VTRU3</t>
  </si>
  <si>
    <t>Vivara S.A.</t>
  </si>
  <si>
    <t>VIVA3</t>
  </si>
  <si>
    <t>Vulcabras</t>
  </si>
  <si>
    <t>VULC3</t>
  </si>
  <si>
    <t>Walt Disney Co</t>
  </si>
  <si>
    <t>DISB34</t>
  </si>
  <si>
    <t>Weg</t>
  </si>
  <si>
    <t>WEGE3</t>
  </si>
  <si>
    <t>Western Digital Corp</t>
  </si>
  <si>
    <t>W1DC34</t>
  </si>
  <si>
    <t>Wiz Co</t>
  </si>
  <si>
    <t>WIZC3</t>
  </si>
  <si>
    <t>Xp Inc.</t>
  </si>
  <si>
    <t>XPBR31</t>
  </si>
  <si>
    <t>Yduqs Part</t>
  </si>
  <si>
    <t>YDUQ3</t>
  </si>
  <si>
    <t>Etf Brad Bov</t>
  </si>
  <si>
    <t>BOVB11</t>
  </si>
  <si>
    <t>Etf BV Coin</t>
  </si>
  <si>
    <t>COIN11</t>
  </si>
  <si>
    <t>Fundo Buena Vista II Fundo de Índice</t>
  </si>
  <si>
    <t>QQQI11</t>
  </si>
  <si>
    <t>Global X Copper Miners</t>
  </si>
  <si>
    <t>BCPX39</t>
  </si>
  <si>
    <t>Global X Silver Miners</t>
  </si>
  <si>
    <t>BSIL39</t>
  </si>
  <si>
    <t>Hashdex Btcn</t>
  </si>
  <si>
    <t>BITH11</t>
  </si>
  <si>
    <t>Hashdex Eth</t>
  </si>
  <si>
    <t>ETHE11</t>
  </si>
  <si>
    <t>Hashdex Nci</t>
  </si>
  <si>
    <t>HASH11</t>
  </si>
  <si>
    <t>Investo Chip</t>
  </si>
  <si>
    <t>CHIP11</t>
  </si>
  <si>
    <t>Investo Wrld</t>
  </si>
  <si>
    <t>WRLD11</t>
  </si>
  <si>
    <t>Investoutil</t>
  </si>
  <si>
    <t>UTLL11</t>
  </si>
  <si>
    <t>Investovwra</t>
  </si>
  <si>
    <t>VWRA11</t>
  </si>
  <si>
    <t>Ishares Bova Ci</t>
  </si>
  <si>
    <t>BOVA11</t>
  </si>
  <si>
    <t>iShares MSCI South Korea Capped ETF</t>
  </si>
  <si>
    <t>BEWY39</t>
  </si>
  <si>
    <t>Ishares S&amp;P 500</t>
  </si>
  <si>
    <t>IVVB11</t>
  </si>
  <si>
    <t>iShares Silver Trust</t>
  </si>
  <si>
    <t>BSLV39</t>
  </si>
  <si>
    <t>Ishares Smal Ci</t>
  </si>
  <si>
    <t>SMAL11</t>
  </si>
  <si>
    <t>It Now Ibov</t>
  </si>
  <si>
    <t>BOVV11</t>
  </si>
  <si>
    <t>It Now Idiv</t>
  </si>
  <si>
    <t>DIVO11</t>
  </si>
  <si>
    <t>It Now Small</t>
  </si>
  <si>
    <t>SMAC11</t>
  </si>
  <si>
    <t>It Now SP BR</t>
  </si>
  <si>
    <t>SPXR11</t>
  </si>
  <si>
    <t>It Now Spxi</t>
  </si>
  <si>
    <t>SPXI11</t>
  </si>
  <si>
    <t>It Now Teck</t>
  </si>
  <si>
    <t>TECK11</t>
  </si>
  <si>
    <t>Trd Spx Usd Ci</t>
  </si>
  <si>
    <t>SPXU11</t>
  </si>
  <si>
    <t>Trend Europa</t>
  </si>
  <si>
    <t>EURP11</t>
  </si>
  <si>
    <t>Trend Ibovx</t>
  </si>
  <si>
    <t>BOVX11</t>
  </si>
  <si>
    <t>Trend Nasdaq</t>
  </si>
  <si>
    <t>NASD11</t>
  </si>
  <si>
    <t>Trend Ouro</t>
  </si>
  <si>
    <t>GOLD11</t>
  </si>
  <si>
    <t>Trend Ouro H</t>
  </si>
  <si>
    <t>GOLX11</t>
  </si>
  <si>
    <t>Trend Us Tec</t>
  </si>
  <si>
    <t>UTEC11</t>
  </si>
  <si>
    <t>Vaneck Gold Miners ETF</t>
  </si>
  <si>
    <t>GDXB39</t>
  </si>
  <si>
    <t>TTEN3 está em clara tendência de baixa pelas médias de 21 e 200 dias e segue em movimento de baixa. Abaixo dos 11,5 pode buscar suportes 10,13 ou 8,77. Teria sinal de repique altista fechando acima dos 11,9 mirando resistências em 15,91 ou 18,63. O IFR sobrevendido alerta para recuperações se superar 11,9</t>
  </si>
  <si>
    <t>ABCB4 apesar de estar em tendência de alta no longo prazo pela média de 200 dias, no curto prazo está em realização. Abaixo dos 23,47 pode seguir em baixa no curto prazo mirando suportes em 22,98 ou 22,49. Teria sinal de retomada altista fechando acima dos 24,3 mirando resistências em 25,05 ou 26,02.</t>
  </si>
  <si>
    <t>Advanced Micro Devices, Inc</t>
  </si>
  <si>
    <t>A1MD34 está em tendência de alta no longo prazo, teve uma correção no curto prazo, mas pode estar retomando sinal de altas. Acima dos 316,83 pode buscar 363 ou 418,92. Abaixo dos 299,52 retomaria sinal de realização mirando suportes em 272,5 ou 244,53.</t>
  </si>
  <si>
    <t>BABA34 está em tendência de baixa pela média de 200 dias, a parece ter completado movimento de repique de alta de curto prazo e pode estar retomando o movimento baixista. Abaixo dos 22,94 pode seguir em queda na direção dos suportes 20,06 ou 18,86. Teria sinal de repique altista fechando acima dos 23,25 mirando resistências em 23,93 ou 26,32. O IFR sobrecomprado alerta realizações se perder 22,94.</t>
  </si>
  <si>
    <t>ALOS3 está em clara tendência de baixa pelas médias de 21 e 200 dias e segue em movimento de baixa. Abaixo dos 26,93 pode buscar suportes 26,19 ou 25,47. Teria sinal de repique altista fechando acima dos 27,48 mirando resistências em 28,5 ou 29,92.</t>
  </si>
  <si>
    <t>ALPA4 está em tendência de alta pelas médias de 21 e 200 dias, mas começa a dar sinal de possível realização. Abaixo dos 12,17 poderia realizar na direção dos suportes 10,8 ou 10,2. Caso supere os 12,72 retomaria sinal de alta com projeções nos 13,9 ou 15,82.</t>
  </si>
  <si>
    <t>GOGL34 está em tendência de alta pelas médias de 21 e 200 dias, mas começa a dar sinal de possível realização. Abaixo dos 151,7 poderia realizar na direção dos suportes 133,39 ou 123,99. Caso supere os 154,75 retomaria sinal de alta com projeções nos 163,81 ou 182,6.</t>
  </si>
  <si>
    <t>ALUP11 está em clara tendência de baixa pelas médias de 21 e 200 dias e segue em movimento de baixa. Abaixo dos 32,13 pode buscar suportes 31,46 ou 30,8. Teria sinal de repique altista fechando acima dos 33,12 mirando resistências em 34,27 ou 35,59.</t>
  </si>
  <si>
    <t>AMZO34 está em tendência de alta pelas médias de 21 e 200 dias, mas começa a dar sinal de possível realização. Abaixo dos 69,16 poderia realizar na direção dos suportes 58,01 ou 53,42. Caso supere os 70,17 retomaria sinal de alta com projeções nos 72,85 ou 82,02.</t>
  </si>
  <si>
    <t>ABEV3 apesar de estar em tendência de alta no longo prazo pela média de 200 dias, no curto prazo está em realização. Abaixo dos 15,56 pode seguir em baixa no curto prazo mirando suportes em 15,12 ou 14,73. Teria sinal de retomada altista fechando acima dos 15,78 mirando resistências em 16,37 ou 17,14.</t>
  </si>
  <si>
    <t>AMER3 está em tendência de baixa pela média de 200 dias, a parece ter completado movimento de repique de alta de curto prazo e pode estar retomando o movimento baixista. Abaixo dos 4,55 pode seguir em queda na direção dos suportes 3,58 ou 3,17. Teria sinal de repique altista fechando acima dos 4,9 mirando resistências em 5,71 ou 7,03.</t>
  </si>
  <si>
    <t>ANIM3 está em clara tendência de baixa pelas médias de 21 e 200 dias e segue em movimento de baixa. Abaixo dos 2,12 pode buscar suportes 1,92 ou 1,61. Teria sinal de repique altista fechando acima dos 2,19 mirando resistências em 2,92 ou 3,53.</t>
  </si>
  <si>
    <t>AAPL34 está em tendência de alta no longo prazo, teve uma correção no curto prazo, mas pode estar retomando sinal de altas. Acima dos 80,64 pode buscar 88,05 ou 95,4. Abaixo dos 78,91 retomaria sinal de realização mirando suportes em 76,15 ou 72,47.</t>
  </si>
  <si>
    <t>Applied Materials Inc</t>
  </si>
  <si>
    <t>A1MT34</t>
  </si>
  <si>
    <t>A1MT34 apesar de estar em tendência de alta no longo prazo pela média de 200 dias, no curto prazo está em realização. Abaixo dos 263 pode seguir em baixa no curto prazo mirando suportes em 226,31 ou 196,15. Teria sinal de retomada altista fechando acima dos 274,54 mirando resistências em 323,89 ou 384,19.</t>
  </si>
  <si>
    <t>ARML3 está em tendência de baixa pela média de 200 dias, a parece ter completado movimento de repique de alta de curto prazo e pode estar retomando o movimento baixista. Abaixo dos 3,4 pode seguir em queda na direção dos suportes 2,91 ou 2,65. Teria sinal de repique altista fechando acima dos 3,72 mirando resistências em 4,22 ou 5,03.</t>
  </si>
  <si>
    <t>ASML34 está em tendência de alta no longo prazo, teve uma correção no curto prazo, mas pode estar retomando sinal de altas. Acima dos 160,7 pode buscar 173,61 ou 192,52. Abaixo dos 155,52 retomaria sinal de realização mirando suportes em 143 ou 133,54.</t>
  </si>
  <si>
    <t>ASAI3 está em tendência de baixa pela média de 200 dias, a parece ter completado movimento de repique de alta de curto prazo e pode estar retomando o movimento baixista. Abaixo dos 8,49 pode seguir em queda na direção dos suportes 7,72 ou 7,32. Teria sinal de repique altista fechando acima dos 8,99 mirando resistências em 9,77 ou 11,04.</t>
  </si>
  <si>
    <t>AURA33 está em tendência de alta pelas médias de 21 e 200 dias e vai mantendo sinal de força altista. Acima dos 114,28 pode buscar projeções nos 133,88 ou 165,61. Teria sinal de realização na perda dos 108,01 mirando os 82,55 ou 72,74. O padrão de volume favorece a alta. O IFR sobrecomprado alerta realizações se perder 108,01.</t>
  </si>
  <si>
    <t>AURE3 está em clara tendência de baixa pelas médias de 21 e 200 dias e segue em movimento de baixa. Abaixo dos 10,62 pode buscar suportes 9,87 ou 9,13. Teria sinal de repique altista fechando acima dos 11,14 mirando resistências em 13,03 ou 14,51.</t>
  </si>
  <si>
    <t>AXIA3 está em tendência de baixa pela média de 200 dias, a parece ter completado movimento de repique de alta de curto prazo e pode estar retomando o movimento baixista. Abaixo dos 52,7 pode seguir em queda na direção dos suportes 49,27 ou 47,47. Teria sinal de repique altista fechando acima dos 55,09 mirando resistências em 58,68 ou 64,5.</t>
  </si>
  <si>
    <t>AXIA7 está em tendência de baixa pela média de 200 dias, a parece ter completado movimento de repique de alta de curto prazo e pode estar retomando o movimento baixista. Abaixo dos 52,21 pode seguir em queda na direção dos suportes 48,04 ou 46,1. Teria sinal de repique altista fechando acima dos 54,31 mirando resistências em 58,18 ou 64,45.</t>
  </si>
  <si>
    <t>AZEV3 está em tendência de baixa pela média de 200 dias, a parece ter completado movimento de repique de alta de curto prazo e pode estar retomando o movimento baixista. Abaixo dos 3,61 pode seguir em queda na direção dos suportes 1,23 ou -0,14. Teria sinal de repique altista fechando acima dos 4,68 mirando resistências em 5,69 ou 8,44.</t>
  </si>
  <si>
    <t>AZEV4 está em tendência de baixa pela média de 200 dias, a parece ter completado movimento de repique de alta de curto prazo e pode estar retomando o movimento baixista. Abaixo dos 1,87 pode seguir em queda na direção dos suportes 1,15 ou 0,63. Teria sinal de repique altista fechando acima dos 2,31 mirando resistências em 2,82 ou 3,85.</t>
  </si>
  <si>
    <t>AZTE3 está em tendência de baixa pela média de 200 dias, a parece ter completado movimento de repique de alta de curto prazo e pode estar retomando o movimento baixista. Abaixo dos 1,44 pode seguir em queda na direção dos suportes 1,05 ou 0,76. Teria sinal de repique altista fechando acima dos 1,62 mirando resistências em 1,98 ou 2,55.</t>
  </si>
  <si>
    <t>AZUL3 está em clara tendência de baixa pelas médias de 21 e 200 dias e segue em movimento de baixa. Abaixo dos 21,9 pode buscar suportes 20,9 ou 19,7. Teria sinal de repique altista fechando acima dos 22,4 mirando resistências em 24,77 ou 27,16.</t>
  </si>
  <si>
    <t>AZZA3 está em tendência de baixa pelas médias de 21 e 200 dias, mas começa a dar sinais de repiques de alta. Acima dos 16,29 teria sinal de repique altista mirando resistências nos 19,39 ou 21,7. Já uma perda dos 15,65 traria de volta o sinal de baixa projetando de 14,49 a 13,33.</t>
  </si>
  <si>
    <t>B3SA3 está em clara tendência de baixa pelas médias de 21 e 200 dias e segue em movimento de baixa. Abaixo dos 15,24 pode buscar suportes 14,36 ou 13,78. Teria sinal de repique altista fechando acima dos 15,52 mirando resistências em 16,22 ou 17,36.</t>
  </si>
  <si>
    <t>BMGB4 está em tendência de alta pelas médias de 21 e 200 dias, mas começa a dar sinal de possível realização. Abaixo dos 5,39 poderia realizar na direção dos suportes 5,13 ou 4,98. Caso supere os 5,59 retomaria sinal de alta com projeções nos 5,87 ou 6,33.</t>
  </si>
  <si>
    <t>BRSR6 está em clara tendência de baixa pelas médias de 21 e 200 dias e segue em movimento de baixa. Abaixo dos 13,8 pode buscar suportes 13,52 ou 13,24. Teria sinal de repique altista fechando acima dos 14,31 mirando resistências em 14,69 ou 15,24.</t>
  </si>
  <si>
    <t>BBSE3 apesar de estar em tendência de alta no longo prazo pela média de 200 dias, no curto prazo está em realização. Abaixo dos 40,91 pode seguir em baixa no curto prazo mirando suportes em 38,68 ou 37,39. Teria sinal de retomada altista fechando acima dos 41,67 mirando resistências em 42,84 ou 45,41.</t>
  </si>
  <si>
    <t>BMOB3 está em clara tendência de baixa pelas médias de 21 e 200 dias e segue em movimento de baixa. Abaixo dos 23,47 pode buscar suportes 22,48 ou 21,86. Teria sinal de repique altista fechando acima dos 24,48 mirando resistências em 25,71 ou 27,71.</t>
  </si>
  <si>
    <t>BERK34 está em tendência de alta pelas médias de 21 e 200 dias e vai mantendo sinal de força altista. Acima dos 134,07 pode buscar projeções nos 140,84 ou 151,8. Teria sinal de realização na perda dos 131,85 mirando os 123,11 ou 119,72. O padrão de volume favorece a alta. O IFR sobrecomprado alerta realizações se perder 131,85.</t>
  </si>
  <si>
    <t>BLAU3 está em tendência de baixa pelas médias de 21 e 200 dias, mas começa a dar sinais de repiques de alta. Acima dos 8,92 teria sinal de repique altista mirando resistências nos 10,63 ou 12,03. Já uma perda dos 8,76 traria de volta o sinal de baixa projetando de 8,35 a 7,64.</t>
  </si>
  <si>
    <t>SOJA3 está em clara tendência de baixa pelas médias de 21 e 200 dias e segue em movimento de baixa. Abaixo dos 5,32 pode buscar suportes 5,04 ou 4,76. Teria sinal de repique altista fechando acima dos 5,53 mirando resistências em 6,22 ou 6,77.</t>
  </si>
  <si>
    <t>BRBI11 está em clara tendência de baixa pelas médias de 21 e 200 dias e segue em movimento de baixa. Abaixo dos 14,05 pode buscar suportes 13,58 ou 13,11. Teria sinal de repique altista fechando acima dos 14,49 mirando resistências em 15,57 ou 16,5.</t>
  </si>
  <si>
    <t>BBDC3 está em clara tendência de baixa pelas médias de 21 e 200 dias e segue em movimento de baixa. Abaixo dos 15,34 pode buscar suportes 14,92 ou 14,5. Teria sinal de repique altista fechando acima dos 15,72 mirando resistências em 16,69 ou 17,52.</t>
  </si>
  <si>
    <t>BBDC4 está em clara tendência de baixa pelas médias de 21 e 200 dias e segue em movimento de baixa. Abaixo dos 17,54 pode buscar suportes 17,05 ou 16,57. Teria sinal de repique altista fechando acima dos 17,99 mirando resistências em 19,1 ou 20,06.</t>
  </si>
  <si>
    <t>BRAP4 está em tendência de alta pelas médias de 21 e 200 dias, mas começa a dar sinal de possível realização. Abaixo dos 21,6 poderia realizar na direção dos suportes 20,61 ou 20,11. Caso supere os 22,22 retomaria sinal de alta com projeções nos 23,21 ou 24,82.</t>
  </si>
  <si>
    <t>SAUD3 apesar de estar em tendência de alta no longo prazo pela média de 200 dias, no curto prazo está em realização. Abaixo dos 14,13 pode seguir em baixa no curto prazo mirando suportes em 13,46 ou 12,79. Teria sinal de retomada altista fechando acima dos 14,64 mirando resistências em 16,29 ou 17,62.</t>
  </si>
  <si>
    <t>BBAS3 está em clara tendência de baixa pelas médias de 21 e 200 dias e segue em movimento de baixa. Abaixo dos 20,2 pode buscar suportes 19,51 ou 18,86. Teria sinal de repique altista fechando acima dos 21 mirando resistências em 21,59 ou 22,87.</t>
  </si>
  <si>
    <t>AGRO3 está em clara tendência de baixa pelas médias de 21 e 200 dias e segue em movimento de baixa. Abaixo dos 18,16 pode buscar suportes 17,67 ou 17,19. Teria sinal de repique altista fechando acima dos 18,32 mirando resistências em 19,72 ou 20,68. O IFR sobrevendido alerta para recuperações se superar 18,32</t>
  </si>
  <si>
    <t>BRKM5 está em tendência de baixa pelas médias de 21 e 200 dias, mas começa a dar sinais de repiques de alta. Acima dos 6,27 teria sinal de repique altista mirando resistências nos 7,04 ou 7,92. Já uma perda dos 5,6 traria de volta o sinal de baixa projetando de 5,15 a 4,71.</t>
  </si>
  <si>
    <t>BRAV3 apesar de estar em tendência de alta no longo prazo pela média de 200 dias, no curto prazo está em realização. Abaixo dos 18,1 pode seguir em baixa no curto prazo mirando suportes em 17,07 ou 16,04. Teria sinal de retomada altista fechando acima dos 18,95 mirando resistências em 21,43 ou 23,48.</t>
  </si>
  <si>
    <t>AVGO34 está em tendência de alta pelas médias de 21 e 200 dias, mas começa a dar sinal de possível realização. Abaixo dos 29,93 poderia realizar na direção dos suportes 26,26 ou 24,73. Caso supere os 31,18 retomaria sinal de alta com projeções nos 34,22 ou 39,14.</t>
  </si>
  <si>
    <t>BPAC11 apesar de estar em tendência de alta no longo prazo pela média de 200 dias, no curto prazo está em realização. Abaixo dos 56,1 pode seguir em baixa no curto prazo mirando suportes em 53,95 ou 52,35. Teria sinal de retomada altista fechando acima dos 56,78 mirando resistências em 59,1 ou 62,28.</t>
  </si>
  <si>
    <t>CXSE3 está em tendência de alta no longo prazo, teve uma correção no curto prazo, mas pode estar retomando sinal de altas. Acima dos 19,71 pode buscar 22,14 ou 23,9. Abaixo dos 19,28 retomaria sinal de realização mirando suportes em 18,39 ou 17,51.</t>
  </si>
  <si>
    <t>CAML3 apesar de estar em tendência de baixa no longo prazo pela média de 200 dias, no curto prazo está com sinal de recuperação favorecendo repiques de alta. Acima dos 4,76 pode seguir repique altista na direção resistências nos 5,48 ou 6,33. Caso perca os 4,62 teria sinal de baixa projetando de 4,1 a 3,67.</t>
  </si>
  <si>
    <t>BHIA3 está em clara tendência de baixa pelas médias de 21 e 200 dias e segue em movimento de baixa. Abaixo dos 0,74 pode buscar suportes 0,6 ou 0,46. Teria sinal de repique altista fechando acima dos 0,84 mirando resistências em 1,19 ou 1,46.</t>
  </si>
  <si>
    <t>Caterpillar Inc</t>
  </si>
  <si>
    <t>CATP34</t>
  </si>
  <si>
    <t>CATP34 está em tendência de alta pelas médias de 21 e 200 dias, mas começa a dar sinal de possível realização. Abaixo dos 275 poderia realizar na direção dos suportes 248,55 ou 226,59. Caso supere os 285,72 retomaria sinal de alta com projeções nos 319,59 ou 363,49.</t>
  </si>
  <si>
    <t>CBAV3 está em tendência de alta pelas médias de 21 e 200 dias e vai mantendo sinal de força altista. Acima dos 11,15 pode buscar projeções nos 11,39 ou 11,78. Teria sinal de realização na perda dos 11,08 mirando os 10,76 ou 10,63. O padrão de volume favorece a alta. O IFR sobrecomprado alerta realizações se perder 11,08.</t>
  </si>
  <si>
    <t>CEAB3 está em tendência de baixa pelas médias de 21 e 200 dias, mas começa a dar sinais de repiques de alta. Acima dos 9,6 teria sinal de repique altista mirando resistências nos 10,95 ou 12,16. Já uma perda dos 8,98 traria de volta o sinal de baixa projetando de 8,37 a 7,76.</t>
  </si>
  <si>
    <t>CMIG4 apesar de estar em tendência de alta no longo prazo pela média de 200 dias, no curto prazo está em realização. Abaixo dos 11,11 pode seguir em baixa no curto prazo mirando suportes em 10,77 ou 10,55. Teria sinal de retomada altista fechando acima dos 11,46 mirando resistências em 11,88 ou 12,57.</t>
  </si>
  <si>
    <t>COCA34 está em tendência de alta pelas médias de 21 e 200 dias, mas começa a dar sinal de possível realização. Abaixo dos 73,41 poderia realizar na direção dos suportes 68,54 ou 65,77. Caso supere os 74,76 retomaria sinal de alta com projeções nos 77,5 ou 83,03.</t>
  </si>
  <si>
    <t>COGN3 está em clara tendência de baixa pelas médias de 21 e 200 dias e segue em movimento de baixa. Abaixo dos 2,18 pode buscar suportes 2,06 ou 1,94. Teria sinal de repique altista fechando acima dos 2,24 mirando resistências em 2,44 ou 2,67.</t>
  </si>
  <si>
    <t>C2OI34 está em clara tendência de baixa pelas médias de 21 e 200 dias e segue em movimento de baixa. Abaixo dos 28,65 pode buscar suportes 26,13 ou 23,61. Teria sinal de repique altista fechando acima dos 31,39 mirando resistências em 36,79 ou 41,82.</t>
  </si>
  <si>
    <t>CSMG3 apesar de estar em tendência de alta no longo prazo pela média de 200 dias, no curto prazo está em realização. Abaixo dos 63 pode seguir em baixa no curto prazo mirando suportes em 61,07 ou 58,98. Teria sinal de retomada altista fechando acima dos 63,85 mirando resistências em 67,82 ou 71,99.</t>
  </si>
  <si>
    <t>CPLE3 está em tendência de alta pelas médias de 21 e 200 dias e vai mantendo sinal de força altista. Acima dos 14,98 pode buscar projeções nos 15,53 ou 16,35. Teria sinal de realização na perda dos 14,73 mirando os 14,19 ou 13,77.</t>
  </si>
  <si>
    <t>Corning Inc</t>
  </si>
  <si>
    <t>G1LW34</t>
  </si>
  <si>
    <t>G1LW34 está em tendência de alta pelas médias de 21 e 200 dias e vai mantendo sinal de força altista. Acima dos 827,82 pode buscar projeções nos 1099,98 ou 1415,17. Teria sinal de realização na perda dos 806,75 mirando os 589,95 ou 432,35. O padrão de volume favorece a alta.</t>
  </si>
  <si>
    <t>CSAN3 está em clara tendência de baixa pelas médias de 21 e 200 dias e segue em movimento de baixa. Abaixo dos 3,69 pode buscar suportes 3,53 ou 3,38. Teria sinal de repique altista fechando acima dos 3,91 mirando resistências em 4,19 ou 4,49.</t>
  </si>
  <si>
    <t>CPFE3 apesar de estar em tendência de alta no longo prazo pela média de 200 dias, no curto prazo está em realização. Abaixo dos 45,52 pode seguir em baixa no curto prazo mirando suportes em 44,43 ou 43,36. Teria sinal de retomada altista fechando acima dos 46,3 mirando resistências em 47,88 ou 50,01.</t>
  </si>
  <si>
    <t>CMIN3 está em tendência de alta pelas médias de 21 e 200 dias, mas começa a dar sinal de possível realização. Abaixo dos 5,75 poderia realizar na direção dos suportes 4,6 ou 4,11. Caso supere os 5,94 retomaria sinal de alta com projeções nos 6,17 ou 7,14.</t>
  </si>
  <si>
    <t>CURY3 está em tendência de baixa pela média de 200 dias, a parece ter completado movimento de repique de alta de curto prazo e pode estar retomando o movimento baixista. Abaixo dos 31,42 pode seguir em queda na direção dos suportes 28,7 ou 26,96. Teria sinal de repique altista fechando acima dos 32,07 mirando resistências em 34,31 ou 37,77.</t>
  </si>
  <si>
    <t>CVCB3 está em tendência de baixa pela média de 200 dias, a parece ter completado movimento de repique de alta de curto prazo e pode estar retomando o movimento baixista. Abaixo dos 1,44 pode seguir em queda na direção dos suportes 1,06 ou 0,87. Teria sinal de repique altista fechando acima dos 1,67 mirando resistências em 2,04 ou 2,65.</t>
  </si>
  <si>
    <t>CYRE3 apesar de estar em tendência de baixa no longo prazo pela média de 200 dias, no curto prazo está com sinal de recuperação favorecendo repiques de alta. Acima dos 23,46 pode seguir repique altista na direção resistências nos 25,35 ou 28,41. Caso perca os 21,72 teria sinal de baixa projetando de 20,4 a 19,45. O padrão de volume favorece a alta.</t>
  </si>
  <si>
    <t>CYRE4 apesar de estar em tendência de baixa no longo prazo pela média de 200 dias, no curto prazo está com sinal de recuperação favorecendo repiques de alta. Acima dos 21,88 pode seguir repique altista na direção resistências nos 23,49 ou 26,1. Caso perca os 20,69 teria sinal de baixa projetando de 19,27 a 18,46. O padrão de volume favorece a alta.</t>
  </si>
  <si>
    <t>DASA3 apesar de estar em tendência de baixa no longo prazo pela média de 200 dias, no curto prazo está com sinal de recuperação favorecendo repiques de alta. Acima dos 2,92 pode seguir repique altista na direção resistências nos 3,2 ou 3,65. Caso perca os 2,72 teria sinal de baixa projetando de 2,46 a 2,23. O padrão de volume favorece a alta.</t>
  </si>
  <si>
    <t>Datadog, Inc</t>
  </si>
  <si>
    <t>D1DG34</t>
  </si>
  <si>
    <t>D1DG34 apesar de estar em tendência de alta no longo prazo pela média de 200 dias, no curto prazo está em realização. Abaixo dos 115,93 pode seguir em baixa no curto prazo mirando suportes em 105,68 ou 95,43. Teria sinal de retomada altista fechando acima dos 136 mirando resistências em 149,1 ou 169,59.</t>
  </si>
  <si>
    <t>D1EL34 está em tendência de alta pelas médias de 21 e 200 dias, mas começa a dar sinal de possível realização. Abaixo dos 2180 poderia realizar na direção dos suportes 1840 ou 1644,82. Caso supere os 2315,44 retomaria sinal de alta com projeções nos 2471,64 ou 2861,99.</t>
  </si>
  <si>
    <t>DESK3 está em tendência de alta pelas médias de 21 e 200 dias e vai mantendo sinal de força altista. Acima dos 18,74 pode buscar projeções nos 19,19 ou 20,15. Teria sinal de realização na perda dos 18,44 mirando os 17,63 ou 17,14. O padrão de volume favorece a alta. O IFR sobrecomprado alerta realizações se perder 18,44.</t>
  </si>
  <si>
    <t>DXCO3 está em tendência de alta pelas médias de 21 e 200 dias e vai mantendo sinal de força altista. Acima dos 5,39 pode buscar projeções nos 5,77 ou 6,4. Teria sinal de realização na perda dos 5,04 mirando os 4,76 ou 4,56. O padrão de volume favorece a alta.</t>
  </si>
  <si>
    <t>PNVL3 está em tendência de alta pelas médias de 21 e 200 dias, mas começa a dar sinal de possível realização. Abaixo dos 12,13 poderia realizar na direção dos suportes 10,43 ou 9,7. Caso supere os 12,77 retomaria sinal de alta com projeções nos 14,21 ou 16,55.</t>
  </si>
  <si>
    <t>DIRR3 está em clara tendência de baixa pelas médias de 21 e 200 dias e segue em movimento de baixa. Abaixo dos 11,59 pode buscar suportes 11,05 ou 10,31. Teria sinal de repique altista fechando acima dos 11,81 mirando resistências em 13,42 ou 14,88.</t>
  </si>
  <si>
    <t>ECOR3 está em clara tendência de baixa pelas médias de 21 e 200 dias e segue em movimento de baixa. Abaixo dos 6,72 pode buscar suportes 6,36 ou 6,01. Teria sinal de repique altista fechando acima dos 7,22 mirando resistências em 7,86 ou 8,56.</t>
  </si>
  <si>
    <t>LILY34 está em tendência de alta pelas médias de 21 e 200 dias e vai mantendo sinal de força altista. Acima dos 211,21 pode buscar projeções nos 225,64 ou 249. Teria sinal de realização na perda dos 199,06 mirando os 187,85 ou 180,63. O padrão de volume favorece a alta.</t>
  </si>
  <si>
    <t>EMBJ3 está em tendência de alta pelas médias de 21 e 200 dias, mas começa a dar sinal de possível realização. Abaixo dos 91,17 poderia realizar na direção dos suportes 80,76 ou 76,82. Caso supere os 93,5 retomaria sinal de alta com projeções nos 101,37 ou 114,11.</t>
  </si>
  <si>
    <t>ENGI11 está em clara tendência de baixa pelas médias de 21 e 200 dias e segue em movimento de baixa. Abaixo dos 48,46 pode buscar suportes 47,27 ou 46,08. Teria sinal de repique altista fechando acima dos 50,14 mirando resistências em 52,3 ou 54,67.</t>
  </si>
  <si>
    <t>ENEV3 está em tendência de alta pelas médias de 21 e 200 dias, mas começa a dar sinal de possível realização. Abaixo dos 26,36 poderia realizar na direção dos suportes 24,87 ou 23,91. Caso supere os 26,86 retomaria sinal de alta com projeções nos 27,95 ou 29,85.</t>
  </si>
  <si>
    <t>EGIE3 está em tendência de baixa pelas médias de 21 e 200 dias, mas começa a dar sinais de repiques de alta. Acima dos 30,16 teria sinal de repique altista mirando resistências nos 33,81 ou 36,65. Já uma perda dos 29,2 traria de volta o sinal de baixa projetando de 27,77 a 26,35.</t>
  </si>
  <si>
    <t>EQTL3 está em clara tendência de baixa pelas médias de 21 e 200 dias e segue em movimento de baixa. Abaixo dos 37,78 pode buscar suportes 36,75 ou 35,73. Teria sinal de repique altista fechando acima dos 38,96 mirando resistências em 41,09 ou 43,13.</t>
  </si>
  <si>
    <t>EVEN3 está em clara tendência de baixa pelas médias de 21 e 200 dias e segue em movimento de baixa. Abaixo dos 4,65 pode buscar suportes 4,3 ou 3,95. Teria sinal de repique altista fechando acima dos 4,73 mirando resistências em 5,77 ou 6,46.</t>
  </si>
  <si>
    <t>EZTC3 está em clara tendência de baixa pelas médias de 21 e 200 dias e segue em movimento de baixa. Abaixo dos 11,01 pode buscar suportes 10,25 ou 9,49. Teria sinal de repique altista fechando acima dos 11,27 mirando resistências em 13,46 ou 14,97.</t>
  </si>
  <si>
    <t>FESA4 está em clara tendência de baixa pelas médias de 21 e 200 dias e segue em movimento de baixa. Abaixo dos 5,68 pode buscar suportes 5,51 ou 5,35. Teria sinal de repique altista fechando acima dos 5,97 mirando resistências em 6,21 ou 6,53.</t>
  </si>
  <si>
    <t>FLRY3 está em tendência de alta pelas médias de 21 e 200 dias, mas começa a dar sinal de possível realização. Abaixo dos 17,13 poderia realizar na direção dos suportes 15,35 ou 14,59. Caso supere os 17,36 retomaria sinal de alta com projeções nos 17,78 ou 19,28.</t>
  </si>
  <si>
    <t>FRAS3 está em tendência de baixa pelas médias de 21 e 200 dias, mas começa a dar sinais de repiques de alta. Acima dos 20,36 teria sinal de repique altista mirando resistências nos 21,4 ou 22,9. Já uma perda dos 18,96 traria de volta o sinal de baixa projetando de 18,2 a 17,45.</t>
  </si>
  <si>
    <t>GGBR4 está em tendência de alta pelas médias de 21 e 200 dias, mas começa a dar sinal de possível realização. Abaixo dos 25,46 poderia realizar na direção dos suportes 22,1 ou 20,75. Caso supere os 26,44 retomaria sinal de alta com projeções nos 29,12 ou 33,46.</t>
  </si>
  <si>
    <t>GOAU4 está em tendência de alta pelas médias de 21 e 200 dias, mas começa a dar sinal de possível realização. Abaixo dos 11,2 poderia realizar na direção dos suportes 9,68 ou 9,09. Caso supere os 11,56 retomaria sinal de alta com projeções nos 12,72 ou 14,6.</t>
  </si>
  <si>
    <t>GGPS3 está em clara tendência de baixa pelas médias de 21 e 200 dias e segue em movimento de baixa. Abaixo dos 11,44 pode buscar suportes 10,87 ou 10,3. Teria sinal de repique altista fechando acima dos 11,67 mirando resistências em 13,28 ou 14,41.</t>
  </si>
  <si>
    <t>GRND3 está em clara tendência de baixa pelas médias de 21 e 200 dias e segue em movimento de baixa. Abaixo dos 3,5 pode buscar suportes 3,34 ou 3,19. Teria sinal de repique altista fechando acima dos 3,61 mirando resistências em 3,99 ou 4,29. O IFR sobrevendido alerta para recuperações se superar 3,61</t>
  </si>
  <si>
    <t>GMAT3 está em clara tendência de baixa pelas médias de 21 e 200 dias e segue em movimento de baixa. Abaixo dos 3,73 pode buscar suportes 3,62 ou 3,51. Teria sinal de repique altista fechando acima dos 3,92 mirando resistências em 4,07 ou 4,28.</t>
  </si>
  <si>
    <t>SBFG3 está em clara tendência de baixa pelas médias de 21 e 200 dias e segue em movimento de baixa. Abaixo dos 9,14 pode buscar suportes 8,75 ou 8,37. Teria sinal de repique altista fechando acima dos 9,4 mirando resistências em 10,37 ou 11,13.</t>
  </si>
  <si>
    <t>HBSA3 está em clara tendência de baixa pelas médias de 21 e 200 dias e segue em movimento de baixa. Abaixo dos 3,12 pode buscar suportes 2,99 ou 2,86. Teria sinal de repique altista fechando acima dos 3,17 mirando resistências em 3,54 ou 3,79.</t>
  </si>
  <si>
    <t>HYPE3 está em tendência de baixa pela média de 200 dias, a parece ter completado movimento de repique de alta de curto prazo e pode estar retomando o movimento baixista. Abaixo dos 21,01 pode seguir em queda na direção dos suportes 19,9 ou 19,18. Teria sinal de repique altista fechando acima dos 21,48 mirando resistências em 22,2 ou 23,62.</t>
  </si>
  <si>
    <t>IGTI11 está em clara tendência de baixa pelas médias de 21 e 200 dias e segue em movimento de baixa. Abaixo dos 24,25 pode buscar suportes 23,51 ou 22,77. Teria sinal de repique altista fechando acima dos 24,86 mirando resistências em 26,63 ou 28,1.</t>
  </si>
  <si>
    <t>ITLC34 está em tendência de alta pelas médias de 21 e 200 dias, mas começa a dar sinal de possível realização. Abaixo dos 81,37 poderia realizar na direção dos suportes 69,89 ou 60,62. Caso supere os 87,69 retomaria sinal de alta com projeções nos 99,87 ou 118,39.</t>
  </si>
  <si>
    <t>INTB3 está em tendência de alta pelas médias de 21 e 200 dias, mas começa a dar sinal de possível realização. Abaixo dos 14,63 poderia realizar na direção dos suportes 12,49 ou 11,64. Caso supere os 15,24 retomaria sinal de alta com projeções nos 16,93 ou 19,68.</t>
  </si>
  <si>
    <t>INBR32 está em tendência de baixa pela média de 200 dias, a parece ter completado movimento de repique de alta de curto prazo e pode estar retomando o movimento baixista. Abaixo dos 27,03 pode seguir em queda na direção dos suportes 26,04 ou 25,05. Teria sinal de repique altista fechando acima dos 30,22 mirando resistências em 32,19 ou 35,38.</t>
  </si>
  <si>
    <t>MYPK3 apesar de estar em tendência de baixa no longo prazo pela média de 200 dias, no curto prazo está com sinal de recuperação favorecendo repiques de alta. Acima dos 9,76 pode seguir repique altista na direção resistências nos 10,35 ou 11,31. Caso perca os 9,13 teria sinal de baixa projetando de 8,8 a 8,5. O padrão de volume favorece a alta.</t>
  </si>
  <si>
    <t>RANI3 está em tendência de baixa pela média de 200 dias, a parece ter completado movimento de repique de alta de curto prazo e pode estar retomando o movimento baixista. Abaixo dos 8,3 pode seguir em queda na direção dos suportes 7,82 ou 7,56. Teria sinal de repique altista fechando acima dos 8,64 mirando resistências em 9,14 ou 9,96.</t>
  </si>
  <si>
    <t>IRBR3 está em clara tendência de baixa pelas médias de 21 e 200 dias e segue em movimento de baixa. Abaixo dos 52,4 pode buscar suportes 50,66 ou 48,92. Teria sinal de repique altista fechando acima dos 54,22 mirando resistências em 58,02 ou 61,49.</t>
  </si>
  <si>
    <t>ISAE4 está em clara tendência de baixa pelas médias de 21 e 200 dias e segue em movimento de baixa. Abaixo dos 26,08 pode buscar suportes 24,77 ou 23,47. Teria sinal de repique altista fechando acima dos 26,82 mirando resistências em 30,29 ou 32,89.</t>
  </si>
  <si>
    <t>ITSA4 apesar de estar em tendência de alta no longo prazo pela média de 200 dias, no curto prazo está em realização. Abaixo dos 13,33 pode seguir em baixa no curto prazo mirando suportes em 13,05 ou 12,77. Teria sinal de retomada altista fechando acima dos 13,79 mirando resistências em 14,22 ou 14,77.</t>
  </si>
  <si>
    <t>ITUB3 apesar de estar em tendência de alta no longo prazo pela média de 200 dias, no curto prazo está em realização. Abaixo dos 44,24 pode seguir em baixa no curto prazo mirando suportes em 43,44 ou 42,64. Teria sinal de retomada altista fechando acima dos 45,8 mirando resistências em 46,82 ou 48,41.</t>
  </si>
  <si>
    <t>ITUB4 apesar de estar em tendência de alta no longo prazo pela média de 200 dias, no curto prazo está em realização. Abaixo dos 41,8 pode seguir em baixa no curto prazo mirando suportes em 40,92 ou 40,05. Teria sinal de retomada altista fechando acima dos 42,9 mirando resistências em 44,62 ou 46,36.</t>
  </si>
  <si>
    <t>JALL3 está em clara tendência de baixa pelas médias de 21 e 200 dias e segue em movimento de baixa. Abaixo dos 1,95 pode buscar suportes 1,88 ou 1,82. Teria sinal de repique altista fechando acima dos 2,01 mirando resistências em 2,16 ou 2,28.</t>
  </si>
  <si>
    <t>JBSS32 está em tendência de baixa pela média de 200 dias, a parece ter completado movimento de repique de alta de curto prazo e pode estar retomando o movimento baixista. Abaixo dos 68,53 pode seguir em queda na direção dos suportes 59,26 ou 55,09. Teria sinal de repique altista fechando acima dos 70,49 mirando resistências em 72,75 ou 81,08.</t>
  </si>
  <si>
    <t>JHSF3 apesar de estar em tendência de alta no longo prazo pela média de 200 dias, no curto prazo está em realização. Abaixo dos 10,64 pode seguir em baixa no curto prazo mirando suportes em 10,23 ou 9,87. Teria sinal de retomada altista fechando acima dos 10,85 mirando resistências em 11,37 ou 12,07.</t>
  </si>
  <si>
    <t>JPMC34 está em tendência de alta pelas médias de 21 e 200 dias, mas começa a dar sinal de possível realização. Abaixo dos 180,9 poderia realizar na direção dos suportes 165,8 ou 159,72. Caso supere os 185,45 retomaria sinal de alta com projeções nos 197,59 ou 217,24.</t>
  </si>
  <si>
    <t>JSLG3 está em clara tendência de baixa pelas médias de 21 e 200 dias e segue em movimento de baixa. Abaixo dos 5,46 pode buscar suportes 5,31 ou 5,16. Teria sinal de repique altista fechando acima dos 5,74 mirando resistências em 5,94 ou 6,23.</t>
  </si>
  <si>
    <t>KEPL3 está em clara tendência de baixa pelas médias de 21 e 200 dias e segue em movimento de baixa. Abaixo dos 6,1 pode buscar suportes 5,92 ou 5,75. Teria sinal de repique altista fechando acima dos 6,35 mirando resistências em 6,66 ou 7. O IFR sobrevendido alerta para recuperações se superar 6,35</t>
  </si>
  <si>
    <t>KLBN3 está em tendência de alta pelas médias de 21 e 200 dias, mas começa a dar sinal de possível realização. Abaixo dos 3,63 poderia realizar na direção dos suportes 3,43 ou 3,32. Caso supere os 3,76 retomaria sinal de alta com projeções nos 3,96 ou 4,29.</t>
  </si>
  <si>
    <t>KLBN4 está em tendência de baixa pela média de 200 dias, a parece ter completado movimento de repique de alta de curto prazo e pode estar retomando o movimento baixista. Abaixo dos 3,58 pode seguir em queda na direção dos suportes 3,43 ou 3,33. Teria sinal de repique altista fechando acima dos 3,73 mirando resistências em 3,91 ou 4,21.</t>
  </si>
  <si>
    <t>KLBN11 está em tendência de alta pelas médias de 21 e 200 dias, mas começa a dar sinal de possível realização. Abaixo dos 17,99 poderia realizar na direção dos suportes 17,13 ou 16,63. Caso supere os 18,73 retomaria sinal de alta com projeções nos 19,71 ou 21,31.</t>
  </si>
  <si>
    <t>LAVV3 está em clara tendência de baixa pelas médias de 21 e 200 dias e segue em movimento de baixa. Abaixo dos 9,6 pode buscar suportes 9,04 ou 8,48. Teria sinal de repique altista fechando acima dos 10,59 mirando resistências em 11,4 ou 12,51.</t>
  </si>
  <si>
    <t>LIGT3 está em clara tendência de baixa pelas médias de 21 e 200 dias e segue em movimento de baixa. Abaixo dos 2,9 pode buscar suportes 2,68 ou 2,47. Teria sinal de repique altista fechando acima dos 3,12 mirando resistências em 3,58 ou 4.</t>
  </si>
  <si>
    <t>RENT3 está em clara tendência de baixa pelas médias de 21 e 200 dias e segue em movimento de baixa. Abaixo dos 37,99 pode buscar suportes 36,03 ou 34,39. Teria sinal de repique altista fechando acima dos 38,96 mirando resistências em 41,32 ou 44,58.</t>
  </si>
  <si>
    <t>RENT4 está em tendência de baixa pela média de 200 dias, a parece ter completado movimento de repique de alta de curto prazo e pode estar retomando o movimento baixista. Abaixo dos 37,06 pode seguir em queda na direção dos suportes 35,14 ou 33,57. Teria sinal de repique altista fechando acima dos 37,89 mirando resistências em 40,22 ou 43,35.</t>
  </si>
  <si>
    <t>LOGG3 apesar de estar em tendência de alta no longo prazo pela média de 200 dias, no curto prazo está em realização. Abaixo dos 24,94 pode seguir em baixa no curto prazo mirando suportes em 24,13 ou 23,32. Teria sinal de retomada altista fechando acima dos 25,8 mirando resistências em 27,55 ou 29,16.</t>
  </si>
  <si>
    <t>LREN3 está em clara tendência de baixa pelas médias de 21 e 200 dias e segue em movimento de baixa. Abaixo dos 13,12 pode buscar suportes 12,58 ou 12,05. Teria sinal de repique altista fechando acima dos 13,62 mirando resistências em 14,84 ou 15,9.</t>
  </si>
  <si>
    <t>LWSA3 está em tendência de baixa pela média de 200 dias, a parece ter completado movimento de repique de alta de curto prazo e pode estar retomando o movimento baixista. Abaixo dos 3,83 pode seguir em queda na direção dos suportes 3,6 ou 3,43. Teria sinal de repique altista fechando acima dos 3,95 mirando resistências em 4,13 ou 4,45.</t>
  </si>
  <si>
    <t>MDIA3 está em clara tendência de baixa pelas médias de 21 e 200 dias e segue em movimento de baixa. Abaixo dos 16,95 pode buscar suportes 16,56 ou 16,17. Teria sinal de repique altista fechando acima dos 17,7 mirando resistências em 18,21 ou 18,98.</t>
  </si>
  <si>
    <t>MGLU3 está em clara tendência de baixa pelas médias de 21 e 200 dias e segue em movimento de baixa. Abaixo dos 4,51 pode buscar suportes 4,26 ou 4,02. Teria sinal de repique altista fechando acima dos 4,84 mirando resistências em 5,3 ou 5,78.</t>
  </si>
  <si>
    <t>POMO3 está em clara tendência de baixa pelas médias de 21 e 200 dias e segue em movimento de baixa. Abaixo dos 4,25 pode buscar suportes 3,88 ou 3,52. Teria sinal de repique altista fechando acima dos 4,39 mirando resistências em 5,43 ou 6,15. O IFR sobrevendido alerta para recuperações se superar 4,39</t>
  </si>
  <si>
    <t>POMO4 está em clara tendência de baixa pelas médias de 21 e 200 dias e segue em movimento de baixa. Abaixo dos 4,55 pode buscar suportes 4,15 ou 3,75. Teria sinal de repique altista fechando acima dos 4,69 mirando resistências em 5,84 ou 6,63. O IFR sobrevendido alerta para recuperações se superar 4,69</t>
  </si>
  <si>
    <t>MBRF3 está em tendência de baixa pela média de 200 dias, a parece ter completado movimento de repique de alta de curto prazo e pode estar retomando o movimento baixista. Abaixo dos 16,23 pode seguir em queda na direção dos suportes 14,49 ou 13,4. Teria sinal de repique altista fechando acima dos 16,76 mirando resistências em 18,01 ou 20,18.</t>
  </si>
  <si>
    <t>M2RV34 está em tendência de alta pelas médias de 21 e 200 dias e vai mantendo sinal de força altista. Acima dos 111,73 pode buscar projeções nos 129,26 ou 157,38. Teria sinal de realização na perda dos 103,99 mirando os 83,75 ou 69,68.</t>
  </si>
  <si>
    <t>CASH3 está em tendência de alta pelas médias de 21 e 200 dias e vai mantendo sinal de força altista. Acima dos 4,71 pode buscar projeções nos 4,95 ou 5,51. Teria sinal de realização na perda dos 4,25 mirando os 4,03 ou 3,74. O padrão de volume favorece a alta.</t>
  </si>
  <si>
    <t>MELI34 está em clara tendência de baixa pelas médias de 21 e 200 dias e segue em movimento de baixa. Abaixo dos 74,93 pode buscar suportes 72,51 ou 70,09. Teria sinal de repique altista fechando acima dos 78,5 mirando resistências em 82,75 ou 87,58.</t>
  </si>
  <si>
    <t>BMEB4 apesar de estar em tendência de baixa no longo prazo pela média de 200 dias, no curto prazo está com sinal de recuperação favorecendo repiques de alta. Acima dos 60,66 pode seguir repique altista na direção resistências nos 64,18 ou 69,79. Caso perca os 55,1 teria sinal de baixa projetando de 52,29 a 49,48.</t>
  </si>
  <si>
    <t>M1TA34 está em clara tendência de baixa pelas médias de 21 e 200 dias e segue em movimento de baixa. Abaixo dos 106,65 pode buscar suportes 95,26 ou 86,22. Teria sinal de repique altista fechando acima dos 108,41 mirando resistências em 124,5 ou 142,57.</t>
  </si>
  <si>
    <t>LEVE3 está em tendência de alta pelas médias de 21 e 200 dias, mas começa a dar sinal de possível realização. Abaixo dos 31,94 poderia realizar na direção dos suportes 31,14 ou 30,56. Caso supere os 32,4 retomaria sinal de alta com projeções nos 33 ou 34,14.</t>
  </si>
  <si>
    <t>MUTC34 está em tendência de alta no longo prazo, teve uma correção no curto prazo, mas pode estar retomando sinal de altas. Acima dos 775,89 pode buscar 887 ou 1045,1. Abaixo dos 705 retomaria sinal de realização mirando suportes em 631,16 ou 552,1.</t>
  </si>
  <si>
    <t>MSFT34 está em tendência de alta pelas médias de 21 e 200 dias e vai mantendo sinal de força altista. Acima dos 106,46 pode buscar projeções nos 122,83 ou 149,33. Teria sinal de realização na perda dos 102,83 mirando os 79,96 ou 71,77. O padrão de volume favorece a alta. O IFR sobrecomprado alerta realizações se perder 102,83.</t>
  </si>
  <si>
    <t>MILS3 está em tendência de alta pelas médias de 21 e 200 dias e vai mantendo sinal de força altista. Acima dos 15,71 pode buscar projeções nos 15,94 ou 16,34. Teria sinal de realização na perda dos 15,52 mirando os 15,28 ou 15,07.</t>
  </si>
  <si>
    <t>BEEF3 está em clara tendência de baixa pelas médias de 21 e 200 dias e segue em movimento de baixa. Abaixo dos 3,39 pode buscar suportes 3,26 ou 3,14. Teria sinal de repique altista fechando acima dos 3,62 mirando resistências em 3,78 ou 4,02.</t>
  </si>
  <si>
    <t>MTRE3 está em clara tendência de baixa pelas médias de 21 e 200 dias e segue em movimento de baixa. Abaixo dos 2,81 pode buscar suportes 2,65 ou 2,5. Teria sinal de repique altista fechando acima dos 2,92 mirando resistências em 3,31 ou 3,61.</t>
  </si>
  <si>
    <t>MOTV3 está em clara tendência de baixa pelas médias de 21 e 200 dias e segue em movimento de baixa. Abaixo dos 14,64 pode buscar suportes 14,08 ou 13,69. Teria sinal de repique altista fechando acima dos 15,34 mirando resistências em 16,11 ou 17,37.</t>
  </si>
  <si>
    <t>MDNE3 está em clara tendência de baixa pelas médias de 21 e 200 dias e segue em movimento de baixa. Abaixo dos 24,71 pode buscar suportes 23,54 ou 22,39. Teria sinal de repique altista fechando acima dos 25,31 mirando resistências em 27,25 ou 29,54.</t>
  </si>
  <si>
    <t>MOVI3 está em clara tendência de baixa pelas médias de 21 e 200 dias e segue em movimento de baixa. Abaixo dos 7,47 pode buscar suportes 6,92 ou 6,38. Teria sinal de repique altista fechando acima dos 7,91 mirando resistências em 9,22 ou 10,3.</t>
  </si>
  <si>
    <t>MRVE3 está em clara tendência de baixa pelas médias de 21 e 200 dias e segue em movimento de baixa. Abaixo dos 4,36 pode buscar suportes 4,07 ou 3,79. Teria sinal de repique altista fechando acima dos 4,74 mirando resistências em 5,28 ou 5,84.</t>
  </si>
  <si>
    <t>MLAS3 apesar de estar em tendência de alta no longo prazo pela média de 200 dias, no curto prazo está em realização. Abaixo dos 1,69 pode seguir em baixa no curto prazo mirando suportes em 1,57 ou 1,48. Teria sinal de retomada altista fechando acima dos 1,76 mirando resistências em 1,83 ou 1,99.</t>
  </si>
  <si>
    <t>MULT3 está em clara tendência de baixa pelas médias de 21 e 200 dias e segue em movimento de baixa. Abaixo dos 27,54 pode buscar suportes 26,62 ou 25,71. Teria sinal de repique altista fechando acima dos 28,55 mirando resistências em 30,5 ou 32,32.</t>
  </si>
  <si>
    <t>NATU3 está em clara tendência de baixa pelas médias de 21 e 200 dias e segue em movimento de baixa. Abaixo dos 8,17 pode buscar suportes 7,96 ou 7,75. Teria sinal de repique altista fechando acima dos 8,3 mirando resistências em 8,84 ou 9,25.</t>
  </si>
  <si>
    <t>NFLX34 está em tendência de baixa pela média de 200 dias, a parece ter completado movimento de repique de alta de curto prazo e pode estar retomando o movimento baixista. Abaixo dos 7,45 pode seguir em queda na direção dos suportes 6,68 ou 6,34. Teria sinal de repique altista fechando acima dos 7,77 mirando resistências em 8,44 ou 9,53.</t>
  </si>
  <si>
    <t>ROXO34 está em tendência de baixa pela média de 200 dias, a parece ter completado movimento de repique de alta de curto prazo e pode estar retomando o movimento baixista. Abaixo dos 11,88 pode seguir em queda na direção dos suportes 11,21 ou 10,77. Teria sinal de repique altista fechando acima dos 12,61 mirando resistências em 13,47 ou 14,87.</t>
  </si>
  <si>
    <t>NVDC34 está em tendência de alta pelas médias de 21 e 200 dias, mas começa a dar sinal de possível realização. Abaixo dos 23,09 poderia realizar na direção dos suportes 20,26 ou 19,18. Caso supere os 23,75 retomaria sinal de alta com projeções nos 25,9 ou 29,39.</t>
  </si>
  <si>
    <t>OPCT3 está em tendência de alta pelas médias de 21 e 200 dias, mas começa a dar sinal de possível realização. Abaixo dos 10,9 poderia realizar na direção dos suportes 9,85 ou 9,35. Caso supere os 11,46 retomaria sinal de alta com projeções nos 12,45 ou 14,06.</t>
  </si>
  <si>
    <t>ONCO3 está em clara tendência de baixa pelas médias de 21 e 200 dias e segue em movimento de baixa. Abaixo dos 0,54 pode buscar suportes 0,37 ou 0,2. Teria sinal de repique altista fechando acima dos 0,63 mirando resistências em 1,08 ou 1,41.</t>
  </si>
  <si>
    <t>ORCL34 está em tendência de baixa pela média de 200 dias, a parece ter completado movimento de repique de alta de curto prazo e pode estar retomando o movimento baixista. Abaixo dos 118 pode seguir em queda na direção dos suportes 97,35 ou 88,17. Teria sinal de repique altista fechando acima dos 127,04 mirando resistências em 145,38 ou 175,07.</t>
  </si>
  <si>
    <t>ORVR3 está em clara tendência de baixa pelas médias de 21 e 200 dias e segue em movimento de baixa. Abaixo dos 70,35 pode buscar suportes 67,26 ou 63,7. Teria sinal de repique altista fechando acima dos 71,31 mirando resistências em 78,75 ou 85,85.</t>
  </si>
  <si>
    <t>PCAR3 está em tendência de baixa pela média de 200 dias, a parece ter completado movimento de repique de alta de curto prazo e pode estar retomando o movimento baixista. Abaixo dos 2,82 pode seguir em queda na direção dos suportes 2,29 ou 2,04. Teria sinal de repique altista fechando acima dos 3,08 mirando resistências em 3,56 ou 4,35.</t>
  </si>
  <si>
    <t>PGMN3 está em clara tendência de baixa pelas médias de 21 e 200 dias e segue em movimento de baixa. Abaixo dos 3,35 pode buscar suportes 3,09 ou 2,85. Teria sinal de repique altista fechando acima dos 3,52 mirando resistências em 3,85 ou 4,31.</t>
  </si>
  <si>
    <t>P2LT34 está em tendência de baixa pela média de 200 dias, a parece ter completado movimento de repique de alta de curto prazo e pode estar retomando o movimento baixista. Abaixo dos 259,9 pode seguir em queda na direção dos suportes 201,6 ou 176,48. Teria sinal de repique altista fechando acima dos 268,38 mirando resistências em 282,89 ou 333,12.</t>
  </si>
  <si>
    <t>Paranapanema</t>
  </si>
  <si>
    <t>PMAM3</t>
  </si>
  <si>
    <t>PMAM3 está em clara tendência de baixa pelas médias de 21 e 200 dias e segue em movimento de baixa. Abaixo dos 0,16 pode buscar suportes 0,08 ou 0. Teria sinal de repique altista fechando acima dos 0,2 mirando resistências em 0,41 ou 0,56. O IFR sobrevendido alerta para recuperações se superar 0,2</t>
  </si>
  <si>
    <t>PETR3 está em tendência de alta pelas médias de 21 e 200 dias e vai mantendo sinal de força altista. Acima dos 47,75 pode buscar projeções nos 49,43 ou 53,25. Teria sinal de realização na perda dos 47,12 mirando os 43,24 ou 41,32.</t>
  </si>
  <si>
    <t>PETR4 está em tendência de alta pelas médias de 21 e 200 dias e vai mantendo sinal de força altista. Acima dos 42,47 pode buscar projeções nos 43,55 ou 46,42. Teria sinal de realização na perda dos 41,92 mirando os 38,89 ou 37,45. O padrão de volume favorece a alta.</t>
  </si>
  <si>
    <t>RECV3 está em clara tendência de baixa pelas médias de 21 e 200 dias e segue em movimento de baixa. Abaixo dos 9,97 pode buscar suportes 9,63 ou 9,3. Teria sinal de repique altista fechando acima dos 10,17 mirando resistências em 11,04 ou 11,7.</t>
  </si>
  <si>
    <t>PRIO3 está em tendência de alta pelas médias de 21 e 200 dias, mas começa a dar sinal de possível realização. Abaixo dos 58,46 poderia realizar na direção dos suportes 55,04 ou 53,09. Caso supere os 61,35 retomaria sinal de alta com projeções nos 65,24 ou 71,55.</t>
  </si>
  <si>
    <t>AUAU3 está em tendência de alta pelas médias de 21 e 200 dias, mas começa a dar sinal de possível realização. Abaixo dos 3,52 poderia realizar na direção dos suportes 3,06 ou 2,83. Caso supere os 3,62 retomaria sinal de alta com projeções nos 3,78 ou 4,22.</t>
  </si>
  <si>
    <t>PINE4 apesar de estar em tendência de alta no longo prazo pela média de 200 dias, no curto prazo está em realização. Abaixo dos 12,48 pode seguir em baixa no curto prazo mirando suportes em 10,85 ou 9,9. Teria sinal de retomada altista fechando acima dos 13,24 mirando resistências em 13,92 ou 15,81.</t>
  </si>
  <si>
    <t>PLPL3 está em clara tendência de baixa pelas médias de 21 e 200 dias e segue em movimento de baixa. Abaixo dos 6,78 pode buscar suportes 6,2 ou 5,62. Teria sinal de repique altista fechando acima dos 7,42 mirando resistências em 8,65 ou 9,8.</t>
  </si>
  <si>
    <t>PSSA3 apesar de estar em tendência de alta no longo prazo pela média de 200 dias, no curto prazo está em realização. Abaixo dos 52,25 pode seguir em baixa no curto prazo mirando suportes em 51,23 ou 50,21. Teria sinal de retomada altista fechando acima dos 53,44 mirando resistências em 55,55 ou 57,58.</t>
  </si>
  <si>
    <t>POSI3 está em tendência de baixa pelas médias de 21 e 200 dias, mas começa a dar sinais de repiques de alta. Acima dos 3,5 teria sinal de repique altista mirando resistências nos 4,04 ou 4,43. Já uma perda dos 3,4 traria de volta o sinal de baixa projetando de 3,2 a 3.</t>
  </si>
  <si>
    <t>PRNR3 apesar de estar em tendência de alta no longo prazo pela média de 200 dias, no curto prazo está em realização. Abaixo dos 17,9 pode seguir em baixa no curto prazo mirando suportes em 17,26 ou 16,62. Teria sinal de retomada altista fechando acima dos 18,94 mirando resistências em 19,96 ou 21,23.</t>
  </si>
  <si>
    <t>QCOM34 está em clara tendência de baixa pelas médias de 21 e 200 dias e segue em movimento de baixa. Abaixo dos 66 pode buscar suportes 60,4 ou 53,26. Teria sinal de repique altista fechando acima dos 68,72 mirando resistências em 83,5 ou 97,77.</t>
  </si>
  <si>
    <t>QUAL3 está em clara tendência de baixa pelas médias de 21 e 200 dias e segue em movimento de baixa. Abaixo dos 1,53 pode buscar suportes 1,37 ou 1,26. Teria sinal de repique altista fechando acima dos 1,58 mirando resistências em 1,72 ou 1,93.</t>
  </si>
  <si>
    <t>LJQQ3 está em tendência de baixa pela média de 200 dias, a parece ter completado movimento de repique de alta de curto prazo e pode estar retomando o movimento baixista. Abaixo dos 1,21 pode seguir em queda na direção dos suportes 1,12 ou 1,05. Teria sinal de repique altista fechando acima dos 1,34 mirando resistências em 1,47 ou 1,69.</t>
  </si>
  <si>
    <t>RADL3 está em tendência de baixa pela média de 200 dias, a parece ter completado movimento de repique de alta de curto prazo e pode estar retomando o movimento baixista. Abaixo dos 20,01 pode seguir em queda na direção dos suportes 17,29 ou 16,19. Teria sinal de repique altista fechando acima dos 20,84 mirando resistências em 23,03 ou 26,58. O IFR sobrecomprado alerta realizações se perder 20,01.</t>
  </si>
  <si>
    <t>RAIZ4 está em clara tendência de baixa pelas médias de 21 e 200 dias e segue em movimento de baixa. Abaixo dos 0,25 pode buscar suportes 0,2 ou 0,16. Teria sinal de repique altista fechando acima dos 0,27 mirando resistências em 0,39 ou 0,47.</t>
  </si>
  <si>
    <t>RAPT4 está em tendência de baixa pela média de 200 dias, a parece ter completado movimento de repique de alta de curto prazo e pode estar retomando o movimento baixista. Abaixo dos 5 pode seguir em queda na direção dos suportes 4,38 ou 4,11. Teria sinal de repique altista fechando acima dos 5,08 mirando resistências em 5,24 ou 5,77.</t>
  </si>
  <si>
    <t>RCSL4 está em tendência de baixa pela média de 200 dias, a parece ter completado movimento de repique de alta de curto prazo e pode estar retomando o movimento baixista. Abaixo dos 0,76 pode seguir em queda na direção dos suportes 0,42 ou 0,3. Teria sinal de repique altista fechando acima dos 0,8 mirando resistências em 1,03 ou 1,41. O IFR sobrecomprado alerta realizações se perder 0,76.</t>
  </si>
  <si>
    <t>RDOR3 está em clara tendência de baixa pelas médias de 21 e 200 dias e segue em movimento de baixa. Abaixo dos 33,79 pode buscar suportes 32,94 ou 31,83. Teria sinal de repique altista fechando acima dos 34,28 mirando resistências em 36,5 ou 38,7.</t>
  </si>
  <si>
    <t>RIAA3 está em tendência de baixa pelas médias de 21 e 200 dias, mas começa a dar sinais de repiques de alta. Acima dos 8,08 teria sinal de repique altista mirando resistências nos 9,17 ou 10,15. Já uma perda dos 7,58 traria de volta o sinal de baixa projetando de 7,08 a 6,59.</t>
  </si>
  <si>
    <t>RAIL3 está em clara tendência de baixa pelas médias de 21 e 200 dias e segue em movimento de baixa. Abaixo dos 13,2 pode buscar suportes 12,73 ou 12,27. Teria sinal de repique altista fechando acima dos 13,97 mirando resistências em 14,69 ou 15,61.</t>
  </si>
  <si>
    <t>Sabesp</t>
  </si>
  <si>
    <t>SBSP3 está em clara tendência de baixa pelas médias de 21 e 200 dias e segue em movimento de baixa. Abaixo dos 26,61 pode buscar suportes 25,19 ou 23,78. Teria sinal de repique altista fechando acima dos 27,77 mirando resistências em 31,18 ou 34.</t>
  </si>
  <si>
    <t>SAPR4 está em clara tendência de baixa pelas médias de 21 e 200 dias e segue em movimento de baixa. Abaixo dos 6,78 pode buscar suportes 6,61 ou 6,44. Teria sinal de repique altista fechando acima dos 6,88 mirando resistências em 7,33 ou 7,66.</t>
  </si>
  <si>
    <t>SAPR11 está em tendência de baixa pelas médias de 21 e 200 dias, mas começa a dar sinais de repiques de alta. Acima dos 34,99 teria sinal de repique altista mirando resistências nos 38 ou 40,22. Já uma perda dos 34,4 traria de volta o sinal de baixa projetando de 33,28 a 32,17.</t>
  </si>
  <si>
    <t>SANB3 está em tendência de alta pelas médias de 21 e 200 dias, mas começa a dar sinal de possível realização. Abaixo dos 14,58 poderia realizar na direção dos suportes 12,07 ou 11,18. Caso supere os 14,94 retomaria sinal de alta com projeções nos 16,71 ou 19,58.</t>
  </si>
  <si>
    <t>SANB4 está em tendência de baixa pela média de 200 dias, a parece ter completado movimento de repique de alta de curto prazo e pode estar retomando o movimento baixista. Abaixo dos 14,48 pode seguir em queda na direção dos suportes 12,85 ou 12,22. Teria sinal de repique altista fechando acima dos 14,86 mirando resistências em 16,1 ou 18,11.</t>
  </si>
  <si>
    <t>SANB11 está em tendência de baixa pela média de 200 dias, a parece ter completado movimento de repique de alta de curto prazo e pode estar retomando o movimento baixista. Abaixo dos 29,27 pode seguir em queda na direção dos suportes 25,15 ou 23,68. Teria sinal de repique altista fechando acima dos 29,89 mirando resistências em 32,81 ou 37,55.</t>
  </si>
  <si>
    <t>SMTO3 está em tendência de baixa pelas médias de 21 e 200 dias, mas começa a dar sinais de repiques de alta. Acima dos 14,8 teria sinal de repique altista mirando resistências nos 16,85 ou 18,76. Já uma perda dos 13,75 traria de volta o sinal de baixa projetando de 12,79 a 11,83.</t>
  </si>
  <si>
    <t>SHUL4 está em clara tendência de baixa pelas médias de 21 e 200 dias e segue em movimento de baixa. Abaixo dos 4,44 pode buscar suportes 4,37 ou 4,31. Teria sinal de repique altista fechando acima dos 4,52 mirando resistências em 4,65 ou 4,77.</t>
  </si>
  <si>
    <t>S1TX34 está em tendência de alta pelas médias de 21 e 200 dias e vai mantendo sinal de força altista. Acima dos 4450 pode buscar projeções nos 4798,76 ou 5519,19. Teria sinal de realização na perda dos 3633 mirando os 3272,78 ou 2912,56. O padrão de volume favorece a alta.</t>
  </si>
  <si>
    <t>SEER3 está em tendência de alta pelas médias de 21 e 200 dias, mas começa a dar sinal de possível realização. Abaixo dos 12,01 poderia realizar na direção dos suportes 11,22 ou 10,78. Caso supere os 12,62 retomaria sinal de alta com projeções nos 13,48 ou 14,88.</t>
  </si>
  <si>
    <t>CSNA3 está em clara tendência de baixa pelas médias de 21 e 200 dias e segue em movimento de baixa. Abaixo dos 4,74 pode buscar suportes 4,36 ou 3,89. Teria sinal de repique altista fechando acima dos 4,9 mirando resistências em 5,87 ou 6,8.</t>
  </si>
  <si>
    <t>SIMH3 está em clara tendência de baixa pelas médias de 21 e 200 dias e segue em movimento de baixa. Abaixo dos 7,14 pode buscar suportes 6,74 ou 6,34. Teria sinal de repique altista fechando acima dos 7,63 mirando resistências em 8,42 ou 9,21.</t>
  </si>
  <si>
    <t>SLCE3 está em clara tendência de baixa pelas médias de 21 e 200 dias e segue em movimento de baixa. Abaixo dos 13,04 pode buscar suportes 12,66 ou 12,29. Teria sinal de repique altista fechando acima dos 13,58 mirando resistências em 14,25 ou 14,99.</t>
  </si>
  <si>
    <t>SMFT3 está em clara tendência de baixa pelas médias de 21 e 200 dias e segue em movimento de baixa. Abaixo dos 18,24 pode buscar suportes 17,24 ou 16,25. Teria sinal de repique altista fechando acima dos 18,93 mirando resistências em 21,45 ou 23,43.</t>
  </si>
  <si>
    <t>SPCX34 está em tendência de baixa pelas médias de 21 e 200 dias, mas começa a dar sinais de repiques de alta. Acima dos 39,27 teria sinal de repique altista mirando resistências nos 52,35 ou 62,76. Já uma perda dos 35,49 traria de volta o sinal de baixa projetando de 30,28 a 25,07.</t>
  </si>
  <si>
    <t>STOC34 está em clara tendência de baixa pelas médias de 21 e 200 dias e segue em movimento de baixa. Abaixo dos 55,95 pode buscar suportes 53,81 ou 52,37. Teria sinal de repique altista fechando acima dos 58,46 mirando resistências em 61,33 ou 65,98.</t>
  </si>
  <si>
    <t>M2ST34 está em tendência de baixa pela média de 200 dias, a parece ter completado movimento de repique de alta de curto prazo e pode estar retomando o movimento baixista. Abaixo dos 6,97 pode seguir em queda na direção dos suportes 6,5 ou 6,16. Teria sinal de repique altista fechando acima dos 7,16 mirando resistências em 7,59 ou 8,26.</t>
  </si>
  <si>
    <t>SUZB3 está em clara tendência de baixa pelas médias de 21 e 200 dias e segue em movimento de baixa. Abaixo dos 41,97 pode buscar suportes 40,56 ou 39,58. Teria sinal de repique altista fechando acima dos 42,85 mirando resistências em 43,71 ou 45,65.</t>
  </si>
  <si>
    <t>TAEE3 está em clara tendência de baixa pelas médias de 21 e 200 dias e segue em movimento de baixa. Abaixo dos 12,9 pode buscar suportes 12,61 ou 12,33. Teria sinal de repique altista fechando acima dos 13,25 mirando resistências em 13,82 ou 14,38.</t>
  </si>
  <si>
    <t>TAEE4 está em clara tendência de baixa pelas médias de 21 e 200 dias e segue em movimento de baixa. Abaixo dos 13,13 pode buscar suportes 12,83 ou 12,54. Teria sinal de repique altista fechando acima dos 13,5 mirando resistências em 14,08 ou 14,66.</t>
  </si>
  <si>
    <t>TAEE11 está em clara tendência de baixa pelas médias de 21 e 200 dias e segue em movimento de baixa. Abaixo dos 39,05 pode buscar suportes 38,11 ou 37,17. Teria sinal de repique altista fechando acima dos 40,13 mirando resistências em 42,09 ou 43,96.</t>
  </si>
  <si>
    <t>TSMC34 está em tendência de alta pelas médias de 21 e 200 dias e vai mantendo sinal de força altista. Acima dos 270,2 pode buscar projeções nos 288,62 ou 318,67. Teria sinal de realização na perda dos 261 mirando os 239,99 ou 224,96. O padrão de volume favorece a alta.</t>
  </si>
  <si>
    <t>TGMA3 está em tendência de alta pelas médias de 21 e 200 dias e vai mantendo sinal de força altista. Acima dos 34,75 pode buscar projeções nos 38,05 ou 43,39. Teria sinal de realização na perda dos 33,42 mirando os 29,41 ou 27,75. O padrão de volume favorece a alta. O IFR sobrecomprado alerta realizações se perder 33,42.</t>
  </si>
  <si>
    <t>VIVT3 está em clara tendência de baixa pelas médias de 21 e 200 dias e segue em movimento de baixa. Abaixo dos 30,89 pode buscar suportes 29,15 ou 27,42. Teria sinal de repique altista fechando acima dos 31,42 mirando resistências em 36,5 ou 39,96. O IFR sobrevendido alerta para recuperações se superar 31,42</t>
  </si>
  <si>
    <t>TEND3 está em tendência de alta pelas médias de 21 e 200 dias, mas começa a dar sinal de possível realização. Abaixo dos 32,45 poderia realizar na direção dos suportes 28,4 ou 25,89. Caso supere os 33,61 retomaria sinal de alta com projeções nos 36,5 ou 41,5.</t>
  </si>
  <si>
    <t>TSLA34 está em clara tendência de baixa pelas médias de 21 e 200 dias e segue em movimento de baixa. Abaixo dos 50,35 pode buscar suportes 47,33 ou 41,59. Teria sinal de repique altista fechando acima dos 51,48 mirando resistências em 65,89 ou 77,36.</t>
  </si>
  <si>
    <t>GSGI34 apesar de estar em tendência de alta no longo prazo pela média de 200 dias, no curto prazo está em realização. Abaixo dos 175,63 pode seguir em baixa no curto prazo mirando suportes em 166,51 ou 157,37. Teria sinal de retomada altista fechando acima dos 181,91 mirando resistências em 196,06 ou 214,32.</t>
  </si>
  <si>
    <t>TIMS3 está em tendência de baixa pelas médias de 21 e 200 dias, mas começa a dar sinais de repiques de alta. Acima dos 19,04 teria sinal de repique altista mirando resistências nos 23,17 ou 26,02. Já uma perda dos 18,55 traria de volta o sinal de baixa projetando de 17,12 a 15,69. O IFR sobrevendido alerta para recuperações se superar 19,04</t>
  </si>
  <si>
    <t>TOTS3 está em tendência de baixa pela média de 200 dias, a parece ter completado movimento de repique de alta de curto prazo e pode estar retomando o movimento baixista. Abaixo dos 31,43 pode seguir em queda na direção dos suportes 26,76 ou 24,86. Teria sinal de repique altista fechando acima dos 32,88 mirando resistências em 36,66 ou 42,78.</t>
  </si>
  <si>
    <t>TFCO4 está em tendência de baixa pela média de 200 dias, a parece ter completado movimento de repique de alta de curto prazo e pode estar retomando o movimento baixista. Abaixo dos 14,71 pode seguir em queda na direção dos suportes 13,72 ou 13,24. Teria sinal de repique altista fechando acima dos 15,26 mirando resistências em 16,21 ou 17,75.</t>
  </si>
  <si>
    <t>TUPY3 apesar de estar em tendência de alta no longo prazo pela média de 200 dias, no curto prazo está em realização. Abaixo dos 14,95 pode seguir em baixa no curto prazo mirando suportes em 14,37 ou 13,71. Teria sinal de retomada altista fechando acima dos 15,56 mirando resistências em 16,5 ou 17,81.</t>
  </si>
  <si>
    <t>Uber Technologies, Inc</t>
  </si>
  <si>
    <t>U1BE34</t>
  </si>
  <si>
    <t>U1BE34 está em tendência de baixa pelas médias de 21 e 200 dias, mas começa a dar sinais de repiques de alta. Acima dos 90,91 teria sinal de repique altista mirando resistências nos 97,7 ou 106,57. Já uma perda dos 86,9 traria de volta o sinal de baixa projetando de 83,34 a 78,9.</t>
  </si>
  <si>
    <t>UGPA3 está em tendência de alta pelas médias de 21 e 200 dias e vai mantendo sinal de força altista. Acima dos 33,39 pode buscar projeções nos 36,03 ou 40,31. Teria sinal de realização na perda dos 32,25 mirando os 29,11 ou 27,78. O padrão de volume favorece a alta.</t>
  </si>
  <si>
    <t>FIQE3 está em clara tendência de baixa pelas médias de 21 e 200 dias e segue em movimento de baixa. Abaixo dos 5,2 pode buscar suportes 4,95 ou 4,71. Teria sinal de repique altista fechando acima dos 5,31 mirando resistências em 5,98 ou 6,46.</t>
  </si>
  <si>
    <t>UNIP6 apesar de estar em tendência de alta no longo prazo pela média de 200 dias, no curto prazo está em realização. Abaixo dos 60,3 pode seguir em baixa no curto prazo mirando suportes em 58,91 ou 57,52. Teria sinal de retomada altista fechando acima dos 64,79 mirando resistências em 67,56 ou 72,05.</t>
  </si>
  <si>
    <t>USIM3 está em clara tendência de baixa pelas médias de 21 e 200 dias e segue em movimento de baixa. Abaixo dos 6,28 pode buscar suportes 5,8 ou 5,32. Teria sinal de repique altista fechando acima dos 6,6 mirando resistências em 7,82 ou 8,77. O IFR sobrevendido alerta para recuperações se superar 6,6</t>
  </si>
  <si>
    <t>USIM5 está em clara tendência de baixa pelas médias de 21 e 200 dias e segue em movimento de baixa. Abaixo dos 7,19 pode buscar suportes 6,69 ou 6,19. Teria sinal de repique altista fechando acima dos 7,41 mirando resistências em 8,8 ou 9,79. O IFR sobrevendido alerta para recuperações se superar 7,41</t>
  </si>
  <si>
    <t>VALE3 está em tendência de baixa pela média de 200 dias, a parece ter completado movimento de repique de alta de curto prazo e pode estar retomando o movimento baixista. Abaixo dos 75,38 pode seguir em queda na direção dos suportes 71,57 ou 69,87. Teria sinal de repique altista fechando acima dos 77,07 mirando resistências em 80,46 ou 85,96.</t>
  </si>
  <si>
    <t>VLID3 está em clara tendência de baixa pelas médias de 21 e 200 dias e segue em movimento de baixa. Abaixo dos 17,15 pode buscar suportes 16,59 ou 16,03. Teria sinal de repique altista fechando acima dos 18,32 mirando resistências em 18,95 ou 20,06.</t>
  </si>
  <si>
    <t>VAMO3 está em clara tendência de baixa pelas médias de 21 e 200 dias e segue em movimento de baixa. Abaixo dos 3,11 pode buscar suportes 2,83 ou 2,63. Teria sinal de repique altista fechando acima dos 3,31 mirando resistências em 3,45 ou 3,83.</t>
  </si>
  <si>
    <t>VBBR3 está em tendência de alta pelas médias de 21 e 200 dias, mas começa a dar sinal de possível realização. Abaixo dos 34,68 poderia realizar na direção dos suportes 31,19 ou 29,5. Caso supere os 35,27 retomaria sinal de alta com projeções nos 36,63 ou 39,99.</t>
  </si>
  <si>
    <t>VTRU3 está em tendência de baixa pela média de 200 dias, a parece ter completado movimento de repique de alta de curto prazo e pode estar retomando o movimento baixista. Abaixo dos 12,7 pode seguir em queda na direção dos suportes 11,75 ou 11,16. Teria sinal de repique altista fechando acima dos 13,02 mirando resistências em 13,65 ou 14,82.</t>
  </si>
  <si>
    <t>VIVA3 está em clara tendência de baixa pelas médias de 21 e 200 dias e segue em movimento de baixa. Abaixo dos 21,05 pode buscar suportes 20,15 ou 19,26. Teria sinal de repique altista fechando acima dos 22,62 mirando resistências em 23,94 ou 25,72.</t>
  </si>
  <si>
    <t>Viveo</t>
  </si>
  <si>
    <t>VVEO3</t>
  </si>
  <si>
    <t>VVEO3 está em clara tendência de baixa pelas médias de 21 e 200 dias e segue em movimento de baixa. Abaixo dos 0,56 pode buscar suportes 0,5 ou 0,44. Teria sinal de repique altista fechando acima dos 0,65 mirando resistências em 0,74 ou 0,85.</t>
  </si>
  <si>
    <t>VULC3 está em clara tendência de baixa pelas médias de 21 e 200 dias e segue em movimento de baixa. Abaixo dos 13,63 pode buscar suportes 13,29 ou 12,95. Teria sinal de repique altista fechando acima dos 14,09 mirando resistências em 14,72 ou 15,39.</t>
  </si>
  <si>
    <t>DISB34 apesar de estar em tendência de baixa no longo prazo pela média de 200 dias, no curto prazo está com sinal de recuperação favorecendo repiques de alta. Acima dos 35,6 pode seguir repique altista na direção resistências nos 38,22 ou 42,47. Caso perca os 34,75 teria sinal de baixa projetando de 31,35 a 30,03. O padrão de volume favorece a alta.</t>
  </si>
  <si>
    <t>WEGE3 está em tendência de alta pelas médias de 21 e 200 dias, mas começa a dar sinal de possível realização. Abaixo dos 48,25 poderia realizar na direção dos suportes 42,46 ou 40,14. Caso supere os 49,96 retomaria sinal de alta com projeções nos 54,59 ou 62,09.</t>
  </si>
  <si>
    <t>W1DC34 apesar de estar em tendência de alta no longo prazo pela média de 200 dias, no curto prazo está em realização. Abaixo dos 2098,53 pode seguir em baixa no curto prazo mirando suportes em 1794,78 ou 1491,03. Teria sinal de retomada altista fechando acima dos 2435,51 mirando resistências em 3081,53 ou 3689,02.</t>
  </si>
  <si>
    <t>WIZC3 está em clara tendência de baixa pelas médias de 21 e 200 dias e segue em movimento de baixa. Abaixo dos 7,76 pode buscar suportes 7,5 ou 7,24. Teria sinal de repique altista fechando acima dos 8,11 mirando resistências em 8,59 ou 9,1.</t>
  </si>
  <si>
    <t>YDUQ3 está em clara tendência de baixa pelas médias de 21 e 200 dias e segue em movimento de baixa. Abaixo dos 8,16 pode buscar suportes 7,41 ou 6,88. Teria sinal de repique altista fechando acima dos 8,35 mirando resistências em 9,12 ou 10,17.</t>
  </si>
  <si>
    <t>BB Etf Ibov</t>
  </si>
  <si>
    <t>BBOV11</t>
  </si>
  <si>
    <t>BBOV11 está em tendência de alta pelas médias de 21 e 200 dias, mas começa a dar sinal de possível realização. Abaixo dos 92,23 poderia realizar na direção dos suportes 89,77 ou 88,25. Caso supere os 93,19 retomaria sinal de alta com projeções nos 94,68 ou 97,71.</t>
  </si>
  <si>
    <t>BTG Sphedge</t>
  </si>
  <si>
    <t>SPBZ11</t>
  </si>
  <si>
    <t>SPBZ11 apesar de estar em tendência de baixa no longo prazo pela média de 200 dias, no curto prazo está com sinal de recuperação favorecendo repiques de alta. Acima dos 122,04 pode seguir repique altista na direção resistências nos 122,88 ou 127,73. Caso perca os 121,64 teria sinal de baixa projetando de 115,02 a 112,59. O padrão de volume favorece a alta.</t>
  </si>
  <si>
    <t>BOVB11 apesar de estar em tendência de alta no longo prazo pela média de 200 dias, no curto prazo está em realização. Abaixo dos 179,8 pode seguir em baixa no curto prazo mirando suportes em 174,99 ou 171,9. Teria sinal de retomada altista fechando acima dos 181,24 mirando resistências em 184,99 ou 191,17.</t>
  </si>
  <si>
    <t>COIN11 está em clara tendência de baixa pelas médias de 21 e 200 dias e segue em movimento de baixa. Abaixo dos 38,11 pode buscar suportes 37,4 ou 36,72. Teria sinal de repique altista fechando acima dos 38,82 mirando resistências em 39,57 ou 40,91.</t>
  </si>
  <si>
    <t>QQQI11 está em tendência de alta pelas médias de 21 e 200 dias, mas começa a dar sinal de possível realização. Abaixo dos 95,14 poderia realizar na direção dos suportes 89,34 ou 86,72. Caso supere os 95,99 retomaria sinal de alta com projeções nos 97,79 ou 103,01.</t>
  </si>
  <si>
    <t>BCPX39 está em tendência de alta pelas médias de 21 e 200 dias, mas começa a dar sinal de possível realização. Abaixo dos 43,61 poderia realizar na direção dos suportes 36,84 ou 34,42. Caso supere os 44,65 retomaria sinal de alta com projeções nos 49,47 ou 57,28. O IFR sobrecomprado alerta realizações se perder 43,61.</t>
  </si>
  <si>
    <t>BSIL39 está em tendência de baixa pela média de 200 dias, a parece ter completado movimento de repique de alta de curto prazo e pode estar retomando o movimento baixista. Abaixo dos 41,88 pode seguir em queda na direção dos suportes 35,8 ou 33,47. Teria sinal de repique altista fechando acima dos 43,34 mirando resistências em 47,99 ou 55,53.</t>
  </si>
  <si>
    <t>BITH11 está em tendência de baixa pela média de 200 dias, a parece ter completado movimento de repique de alta de curto prazo e pode estar retomando o movimento baixista. Abaixo dos 73,43 pode seguir em queda na direção dos suportes 71,08 ou 69,36. Teria sinal de repique altista fechando acima dos 74,45 mirando resistências em 76,63 ou 80,05.</t>
  </si>
  <si>
    <t>ETHE11 está em tendência de baixa pela média de 200 dias, a parece ter completado movimento de repique de alta de curto prazo e pode estar retomando o movimento baixista. Abaixo dos 27,88 pode seguir em queda na direção dos suportes 25,66 ou 24,59. Teria sinal de repique altista fechando acima dos 29,12 mirando resistências em 31,25 ou 34,71.</t>
  </si>
  <si>
    <t>HASH11 está em tendência de baixa pela média de 200 dias, a parece ter completado movimento de repique de alta de curto prazo e pode estar retomando o movimento baixista. Abaixo dos 42,34 pode seguir em queda na direção dos suportes 41 ou 40,06. Teria sinal de repique altista fechando acima dos 42,85 mirando resistências em 44,03 ou 45,9.</t>
  </si>
  <si>
    <t>CHIP11 está em tendência de alta pelas médias de 21 e 200 dias, mas começa a dar sinal de possível realização. Abaixo dos 35,17 poderia realizar na direção dos suportes 31,71 ou 29,41. Caso supere os 36,42 retomaria sinal de alta com projeções nos 39,13 ou 43,71.</t>
  </si>
  <si>
    <t>WRLD11 está em tendência de alta pelas médias de 21 e 200 dias, mas começa a dar sinal de possível realização. Abaixo dos 147,45 poderia realizar na direção dos suportes 140,64 ou 137,88. Caso supere os 149,55 retomaria sinal de alta com projeções nos 155,05 ou 163,96.</t>
  </si>
  <si>
    <t>UTLL11 apesar de estar em tendência de alta no longo prazo pela média de 200 dias, no curto prazo está em realização. Abaixo dos 121,81 pode seguir em baixa no curto prazo mirando suportes em 118,86 ou 115,21. Teria sinal de retomada altista fechando acima dos 123,72 mirando resistências em 130,64 ou 137,92.</t>
  </si>
  <si>
    <t>VWRA11 está em tendência de alta pelas médias de 21 e 200 dias e vai mantendo sinal de força altista. Acima dos 115 pode buscar projeções nos 119,44 ou 126,63. Teria sinal de realização na perda dos 112,03 mirando os 107,81 ou 105,58. O padrão de volume favorece a alta. O IFR sobrecomprado alerta realizações se perder 112,03.</t>
  </si>
  <si>
    <t>BOVA11 apesar de estar em tendência de alta no longo prazo pela média de 200 dias, no curto prazo está em realização. Abaixo dos 172,04 pode seguir em baixa no curto prazo mirando suportes em 167,93 ou 164,89. Teria sinal de retomada altista fechando acima dos 174,63 mirando resistências em 177,75 ou 183,81.</t>
  </si>
  <si>
    <t>BEWY39 está em tendência de alta pelas médias de 21 e 200 dias, mas começa a dar sinal de possível realização. Abaixo dos 102,85 poderia realizar na direção dos suportes 91,82 ou 83,34. Caso supere os 108 retomaria sinal de alta com projeções nos 119,25 ou 136,2.</t>
  </si>
  <si>
    <t>IVVB11 está em tendência de alta pelas médias de 21 e 200 dias, mas começa a dar sinal de possível realização. Abaixo dos 443,13 poderia realizar na direção dos suportes 421,34 ou 412,48. Caso supere os 450 retomaria sinal de alta com projeções nos 467,71 ou 496,37.</t>
  </si>
  <si>
    <t>iShares Semiconductor ETF</t>
  </si>
  <si>
    <t>BSOX39</t>
  </si>
  <si>
    <t>BSOX39 está em tendência de alta pelas médias de 21 e 200 dias, mas começa a dar sinal de possível realização. Abaixo dos 66,46 poderia realizar na direção dos suportes 58,9 ou 53,43. Caso supere os 69,15 retomaria sinal de alta com projeções nos 76,57 ou 87,49.</t>
  </si>
  <si>
    <t>BSLV39 está em tendência de baixa pela média de 200 dias, a parece ter completado movimento de repique de alta de curto prazo e pode estar retomando o movimento baixista. Abaixo dos 93,6 pode seguir em queda na direção dos suportes 84,92 ou 81,32. Teria sinal de repique altista fechando acima dos 96,57 mirando resistências em 103,76 ou 115,41.</t>
  </si>
  <si>
    <t>SMAL11 está em clara tendência de baixa pelas médias de 21 e 200 dias e segue em movimento de baixa. Abaixo dos 104,63 pode buscar suportes 102,38 ou 100,14. Teria sinal de repique altista fechando acima dos 107,55 mirando resistências em 111,89 ou 116,37.</t>
  </si>
  <si>
    <t>BOVV11 apesar de estar em tendência de alta no longo prazo pela média de 200 dias, no curto prazo está em realização. Abaixo dos 181,02 pode seguir em baixa no curto prazo mirando suportes em 176,24 ou 173,14. Teria sinal de retomada altista fechando acima dos 183,03 mirando resistências em 186,27 ou 192,46.</t>
  </si>
  <si>
    <t>DIVO11 apesar de estar em tendência de alta no longo prazo pela média de 200 dias, no curto prazo está em realização. Abaixo dos 124,7 pode seguir em baixa no curto prazo mirando suportes em 122,61 ou 120,53. Teria sinal de retomada altista fechando acima dos 127,68 mirando resistências em 131,44 ou 135,6.</t>
  </si>
  <si>
    <t>SMAC11 está em clara tendência de baixa pelas médias de 21 e 200 dias e segue em movimento de baixa. Abaixo dos 54,41 pode buscar suportes 53,16 ou 51,91. Teria sinal de repique altista fechando acima dos 56,75 mirando resistências em 58,45 ou 60,94.</t>
  </si>
  <si>
    <t>SPXR11 está em tendência de alta pelas médias de 21 e 200 dias, mas começa a dar sinal de possível realização. Abaixo dos 74,81 poderia realizar na direção dos suportes 71,16 ou 69,72. Caso supere os 75,82 retomaria sinal de alta com projeções nos 78,69 ou 83,35.</t>
  </si>
  <si>
    <t>SPXI11 está em tendência de alta pelas médias de 21 e 200 dias, mas começa a dar sinal de possível realização. Abaixo dos 53,91 poderia realizar na direção dos suportes 51,2 ou 50,05. Caso supere os 54,89 retomaria sinal de alta com projeções nos 57,17 ou 60,86.</t>
  </si>
  <si>
    <t>TECK11 está em tendência de alta pelas médias de 21 e 200 dias, mas começa a dar sinal de possível realização. Abaixo dos 121 poderia realizar na direção dos suportes 108,97 ou 104,01. Caso supere os 124,99 retomaria sinal de alta com projeções nos 134,89 ou 150,91. O IFR sobrecomprado alerta realizações se perder 121.</t>
  </si>
  <si>
    <t>SPXU11 está em tendência de alta pelas médias de 21 e 200 dias, mas começa a dar sinal de possível realização. Abaixo dos 16,85 poderia realizar na direção dos suportes 15,94 ou 15,48. Caso supere os 17,01 retomaria sinal de alta com projeções nos 17,4 ou 18,3. O IFR sobrecomprado alerta realizações se perder 16,85.</t>
  </si>
  <si>
    <t>Trend Acwi</t>
  </si>
  <si>
    <t>ACWI11</t>
  </si>
  <si>
    <t>ACWI11 está em tendência de alta pelas médias de 21 e 200 dias, mas começa a dar sinal de possível realização. Abaixo dos 17,17 poderia realizar na direção dos suportes 16,43 ou 16,09. Caso supere os 17,52 retomaria sinal de alta com projeções nos 18,19 ou 19,28.</t>
  </si>
  <si>
    <t>BOVX11 apesar de estar em tendência de alta no longo prazo pela média de 200 dias, no curto prazo está em realização. Abaixo dos 18,01 pode seguir em baixa no curto prazo mirando suportes em 17,52 ou 17,2. Teria sinal de retomada altista fechando acima dos 18,21 mirando resistências em 18,55 ou 19,18.</t>
  </si>
  <si>
    <t>NASD11 está em tendência de alta pelas médias de 21 e 200 dias, mas começa a dar sinal de possível realização. Abaixo dos 20,61 poderia realizar na direção dos suportes 19,4 ou 18,73. Caso supere os 21,56 retomaria sinal de alta com projeções nos 22,89 ou 25,05.</t>
  </si>
  <si>
    <t>GOLD11 está em tendência de baixa pela média de 200 dias, a parece ter completado movimento de repique de alta de curto prazo e pode estar retomando o movimento baixista. Abaixo dos 22,41 pode seguir em queda na direção dos suportes 21,01 ou 20,48. Teria sinal de repique altista fechando acima dos 22,71 mirando resistências em 23,76 ou 25,46.</t>
  </si>
  <si>
    <t>GOLX11 está em tendência de baixa pela média de 200 dias, a parece ter completado movimento de repique de alta de curto prazo e pode estar retomando o movimento baixista. Abaixo dos 50,1 pode seguir em queda na direção dos suportes 46,51 ou 44,98. Teria sinal de repique altista fechando acima dos 51,43 mirando resistências em 54,47 ou 59,39.</t>
  </si>
  <si>
    <t>UTEC11 está em tendência de alta pelas médias de 21 e 200 dias, mas começa a dar sinal de possível realização. Abaixo dos 28,7 poderia realizar na direção dos suportes 26,08 ou 24,95. Caso supere os 29,71 retomaria sinal de alta com projeções nos 31,95 ou 35,58.</t>
  </si>
  <si>
    <t>GDXB39 está em tendência de baixa pela média de 200 dias, a parece ter completado movimento de repique de alta de curto prazo e pode estar retomando o movimento baixista. Abaixo dos 140,35 pode seguir em queda na direção dos suportes 119,8 ou 112,01. Teria sinal de repique altista fechando acima dos 144,99 mirando resistências em 160,55 ou 185,74. O IFR sobrecomprado alerta realizações se perder 140,35.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</si>
</sst>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topLeftCell="A12" zoomScaleNormal="100" workbookViewId="0">
      <selection activeCell="C17" sqref="C17:R279"/>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95</v>
      </c>
      <c r="X3" s="50">
        <f>X7-X10</f>
        <v>125</v>
      </c>
      <c r="Y3" s="51">
        <f>W3/(X3+W3)</f>
        <v>0.43181818181818182</v>
      </c>
      <c r="Z3" s="35" t="s">
        <v>11</v>
      </c>
    </row>
    <row r="4" spans="2:28" ht="15" customHeight="1" x14ac:dyDescent="0.25">
      <c r="B4" s="3"/>
      <c r="C4" s="26"/>
      <c r="D4" s="27"/>
      <c r="E4" s="27"/>
      <c r="F4" s="27"/>
      <c r="G4" s="27"/>
      <c r="H4" s="27"/>
      <c r="I4" s="27"/>
      <c r="J4" s="27"/>
      <c r="K4" s="27"/>
      <c r="L4" s="27"/>
      <c r="M4" s="27"/>
      <c r="N4" s="27"/>
      <c r="O4" s="28"/>
      <c r="P4" s="53"/>
      <c r="Q4" s="27"/>
      <c r="R4" s="29"/>
      <c r="S4" s="20"/>
      <c r="Y4" s="52">
        <f>U10</f>
        <v>0.58974358974358976</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118</v>
      </c>
      <c r="X7" s="33">
        <f>COUNTIF($Q$17:$Q$352,"Baixa")</f>
        <v>141</v>
      </c>
      <c r="Y7" s="33"/>
      <c r="Z7" s="33">
        <f>W7+X7</f>
        <v>259</v>
      </c>
    </row>
    <row r="8" spans="2:28" ht="15" customHeight="1" x14ac:dyDescent="0.25">
      <c r="B8" s="3"/>
      <c r="C8" s="26"/>
      <c r="D8" s="27"/>
      <c r="E8" s="27"/>
      <c r="F8" s="27"/>
      <c r="G8" s="27"/>
      <c r="H8" s="27"/>
      <c r="I8" s="27"/>
      <c r="J8" s="27"/>
      <c r="K8" s="27"/>
      <c r="L8" s="27"/>
      <c r="M8" s="27"/>
      <c r="N8" s="27"/>
      <c r="O8" s="28"/>
      <c r="P8" s="53"/>
      <c r="Q8" s="27"/>
      <c r="R8" s="29"/>
      <c r="S8" s="20"/>
      <c r="W8" s="34">
        <f>W7/Z7</f>
        <v>0.45559845559845558</v>
      </c>
      <c r="X8" s="34">
        <f>X7/Z7</f>
        <v>0.54440154440154442</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39</v>
      </c>
      <c r="V9" s="49" t="s">
        <v>14</v>
      </c>
      <c r="W9" s="45">
        <f>SUMIF(D17:D352,"=*34*",E17:E352)/U9</f>
        <v>5.3589743589743586</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0.58974358974358976</v>
      </c>
      <c r="V10" s="44" t="s">
        <v>9</v>
      </c>
      <c r="W10" s="47">
        <f>COUNTIFS(D17:D352,"=*34*",Q17:Q352,"Alta")</f>
        <v>23</v>
      </c>
      <c r="X10" s="48">
        <f>U9-W10</f>
        <v>16</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46241</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está em tendência de baixa pela média de 200 dias, a parece ter completado movimento de repique de alta de curto prazo e pode estar retomando o movimento baixista. Abaixo dos 16,23 pode seguir em queda na direção dos suportes 14,49 ou 13,4. Teria sinal de repique altista fechando acima dos 16,76 mirando resistências em 18,01 ou 20,18.</v>
      </c>
    </row>
    <row r="17" spans="2:260" s="12" customFormat="1" ht="65.099999999999994" customHeight="1" x14ac:dyDescent="0.25">
      <c r="B17" s="3"/>
      <c r="C17" s="9" t="s">
        <v>24</v>
      </c>
      <c r="D17" s="16" t="s">
        <v>25</v>
      </c>
      <c r="E17" s="16">
        <v>0</v>
      </c>
      <c r="F17" s="15">
        <v>11.5</v>
      </c>
      <c r="G17" s="15">
        <v>9.66</v>
      </c>
      <c r="H17" s="15">
        <v>7.82</v>
      </c>
      <c r="I17" s="14"/>
      <c r="J17" s="15">
        <v>11.9</v>
      </c>
      <c r="K17" s="15">
        <v>15.57</v>
      </c>
      <c r="L17" s="15">
        <v>21.52</v>
      </c>
      <c r="M17" s="54"/>
      <c r="N17" s="15">
        <v>21.665479578999999</v>
      </c>
      <c r="O17" s="15">
        <v>23.831727609000001</v>
      </c>
      <c r="P17" s="15" t="s">
        <v>26</v>
      </c>
      <c r="Q17" s="16" t="s">
        <v>26</v>
      </c>
      <c r="R17" s="37" t="s">
        <v>513</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27</v>
      </c>
      <c r="D18" s="17" t="s">
        <v>28</v>
      </c>
      <c r="E18" s="17">
        <v>4</v>
      </c>
      <c r="F18" s="14">
        <v>23.56</v>
      </c>
      <c r="G18" s="14">
        <v>22.27</v>
      </c>
      <c r="H18" s="14">
        <v>20.99</v>
      </c>
      <c r="I18" s="14"/>
      <c r="J18" s="14">
        <v>24.3</v>
      </c>
      <c r="K18" s="14">
        <v>26.86</v>
      </c>
      <c r="L18" s="14">
        <v>31.01</v>
      </c>
      <c r="M18" s="54"/>
      <c r="N18" s="14">
        <v>42.278462804999997</v>
      </c>
      <c r="O18" s="31">
        <v>12.108078695</v>
      </c>
      <c r="P18" s="31" t="s">
        <v>29</v>
      </c>
      <c r="Q18" s="17" t="s">
        <v>26</v>
      </c>
      <c r="R18" s="38" t="s">
        <v>514</v>
      </c>
      <c r="S18" s="10"/>
      <c r="T18" s="11"/>
      <c r="U18" s="11"/>
      <c r="V18" s="11"/>
      <c r="W18" s="36">
        <f>SUM(E17:E352)/X18</f>
        <v>3.6425855513307983</v>
      </c>
      <c r="X18" s="11">
        <f>COUNT(E17:E352)</f>
        <v>263</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515</v>
      </c>
      <c r="D19" s="16" t="s">
        <v>30</v>
      </c>
      <c r="E19" s="16">
        <v>6</v>
      </c>
      <c r="F19" s="15">
        <v>299.52</v>
      </c>
      <c r="G19" s="15">
        <v>225.76</v>
      </c>
      <c r="H19" s="15">
        <v>152</v>
      </c>
      <c r="I19" s="14"/>
      <c r="J19" s="15">
        <v>316.83</v>
      </c>
      <c r="K19" s="15">
        <v>464.34</v>
      </c>
      <c r="L19" s="15">
        <v>703.03</v>
      </c>
      <c r="M19" s="54"/>
      <c r="N19" s="15">
        <v>47.704062182000001</v>
      </c>
      <c r="O19" s="15">
        <v>36.932917070000002</v>
      </c>
      <c r="P19" s="15" t="s">
        <v>29</v>
      </c>
      <c r="Q19" s="16" t="s">
        <v>26</v>
      </c>
      <c r="R19" s="37" t="s">
        <v>516</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31</v>
      </c>
      <c r="D20" s="17" t="s">
        <v>32</v>
      </c>
      <c r="E20" s="17">
        <v>4</v>
      </c>
      <c r="F20" s="14">
        <v>22.94</v>
      </c>
      <c r="G20" s="14">
        <v>20.14</v>
      </c>
      <c r="H20" s="14">
        <v>17.34</v>
      </c>
      <c r="I20" s="14"/>
      <c r="J20" s="14">
        <v>26.05</v>
      </c>
      <c r="K20" s="14">
        <v>31.64</v>
      </c>
      <c r="L20" s="14">
        <v>40.700000000000003</v>
      </c>
      <c r="M20" s="54"/>
      <c r="N20" s="14">
        <v>71.178684568999998</v>
      </c>
      <c r="O20" s="31">
        <v>5.8277552782999997</v>
      </c>
      <c r="P20" s="31" t="s">
        <v>26</v>
      </c>
      <c r="Q20" s="17" t="s">
        <v>29</v>
      </c>
      <c r="R20" s="38" t="s">
        <v>517</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33</v>
      </c>
      <c r="D21" s="16" t="s">
        <v>34</v>
      </c>
      <c r="E21" s="16">
        <v>4</v>
      </c>
      <c r="F21" s="15">
        <v>4.66</v>
      </c>
      <c r="G21" s="15">
        <v>3.87</v>
      </c>
      <c r="H21" s="15">
        <v>3.08</v>
      </c>
      <c r="I21" s="14"/>
      <c r="J21" s="15">
        <v>6.98</v>
      </c>
      <c r="K21" s="15">
        <v>8.5500000000000007</v>
      </c>
      <c r="L21" s="15">
        <v>11.1</v>
      </c>
      <c r="M21" s="54"/>
      <c r="N21" s="15">
        <v>58.316067255</v>
      </c>
      <c r="O21" s="15">
        <v>1.3699879565000002</v>
      </c>
      <c r="P21" s="15" t="s">
        <v>26</v>
      </c>
      <c r="Q21" s="16" t="s">
        <v>29</v>
      </c>
      <c r="R21" s="37" t="s">
        <v>35</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36</v>
      </c>
      <c r="D22" s="17" t="s">
        <v>37</v>
      </c>
      <c r="E22" s="17">
        <v>1</v>
      </c>
      <c r="F22" s="14">
        <v>26.93</v>
      </c>
      <c r="G22" s="14">
        <v>24.7</v>
      </c>
      <c r="H22" s="14">
        <v>22.48</v>
      </c>
      <c r="I22" s="14"/>
      <c r="J22" s="14">
        <v>27.48</v>
      </c>
      <c r="K22" s="14">
        <v>31.92</v>
      </c>
      <c r="L22" s="14">
        <v>39.1</v>
      </c>
      <c r="M22" s="54"/>
      <c r="N22" s="14">
        <v>47.134607723000002</v>
      </c>
      <c r="O22" s="31">
        <v>95.896772999999996</v>
      </c>
      <c r="P22" s="31" t="s">
        <v>26</v>
      </c>
      <c r="Q22" s="17" t="s">
        <v>26</v>
      </c>
      <c r="R22" s="38" t="s">
        <v>518</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38</v>
      </c>
      <c r="D23" s="16" t="s">
        <v>39</v>
      </c>
      <c r="E23" s="16">
        <v>7</v>
      </c>
      <c r="F23" s="15">
        <v>12.17</v>
      </c>
      <c r="G23" s="15">
        <v>11.29</v>
      </c>
      <c r="H23" s="15">
        <v>10.42</v>
      </c>
      <c r="I23" s="14"/>
      <c r="J23" s="15">
        <v>13.62</v>
      </c>
      <c r="K23" s="15">
        <v>15.36</v>
      </c>
      <c r="L23" s="15">
        <v>18.18</v>
      </c>
      <c r="M23" s="54"/>
      <c r="N23" s="15">
        <v>58.251702137999999</v>
      </c>
      <c r="O23" s="15">
        <v>13.222537565</v>
      </c>
      <c r="P23" s="15" t="s">
        <v>29</v>
      </c>
      <c r="Q23" s="16" t="s">
        <v>29</v>
      </c>
      <c r="R23" s="37" t="s">
        <v>519</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40</v>
      </c>
      <c r="D24" s="17" t="s">
        <v>41</v>
      </c>
      <c r="E24" s="17">
        <v>7</v>
      </c>
      <c r="F24" s="14">
        <v>151.69999999999999</v>
      </c>
      <c r="G24" s="14">
        <v>138.18</v>
      </c>
      <c r="H24" s="14">
        <v>124.66</v>
      </c>
      <c r="I24" s="14"/>
      <c r="J24" s="14">
        <v>170.57</v>
      </c>
      <c r="K24" s="14">
        <v>197.6</v>
      </c>
      <c r="L24" s="14">
        <v>241.36</v>
      </c>
      <c r="M24" s="54"/>
      <c r="N24" s="14">
        <v>53.858348595000002</v>
      </c>
      <c r="O24" s="31">
        <v>44.342548637</v>
      </c>
      <c r="P24" s="31" t="s">
        <v>29</v>
      </c>
      <c r="Q24" s="17" t="s">
        <v>29</v>
      </c>
      <c r="R24" s="38" t="s">
        <v>520</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42</v>
      </c>
      <c r="D25" s="16" t="s">
        <v>43</v>
      </c>
      <c r="E25" s="16">
        <v>0</v>
      </c>
      <c r="F25" s="15">
        <v>32.130000000000003</v>
      </c>
      <c r="G25" s="15">
        <v>30.3</v>
      </c>
      <c r="H25" s="15">
        <v>28.47</v>
      </c>
      <c r="I25" s="14"/>
      <c r="J25" s="15">
        <v>33.119999999999997</v>
      </c>
      <c r="K25" s="15">
        <v>36.770000000000003</v>
      </c>
      <c r="L25" s="15">
        <v>42.69</v>
      </c>
      <c r="M25" s="54"/>
      <c r="N25" s="15">
        <v>42.607833900000003</v>
      </c>
      <c r="O25" s="15">
        <v>24.691432609</v>
      </c>
      <c r="P25" s="15" t="s">
        <v>26</v>
      </c>
      <c r="Q25" s="16" t="s">
        <v>26</v>
      </c>
      <c r="R25" s="37" t="s">
        <v>521</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44</v>
      </c>
      <c r="D26" s="17" t="s">
        <v>45</v>
      </c>
      <c r="E26" s="17">
        <v>7</v>
      </c>
      <c r="F26" s="14">
        <v>69.16</v>
      </c>
      <c r="G26" s="14">
        <v>63.29</v>
      </c>
      <c r="H26" s="14">
        <v>57.43</v>
      </c>
      <c r="I26" s="14"/>
      <c r="J26" s="14">
        <v>72.849999999999994</v>
      </c>
      <c r="K26" s="14">
        <v>84.57</v>
      </c>
      <c r="L26" s="14">
        <v>103.55</v>
      </c>
      <c r="M26" s="54"/>
      <c r="N26" s="14">
        <v>66.307901193999996</v>
      </c>
      <c r="O26" s="31">
        <v>60.069373760000005</v>
      </c>
      <c r="P26" s="31" t="s">
        <v>29</v>
      </c>
      <c r="Q26" s="17" t="s">
        <v>29</v>
      </c>
      <c r="R26" s="38" t="s">
        <v>522</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46</v>
      </c>
      <c r="D27" s="16" t="s">
        <v>47</v>
      </c>
      <c r="E27" s="16">
        <v>3</v>
      </c>
      <c r="F27" s="15">
        <v>15.56</v>
      </c>
      <c r="G27" s="15">
        <v>14.72</v>
      </c>
      <c r="H27" s="15">
        <v>13.88</v>
      </c>
      <c r="I27" s="14"/>
      <c r="J27" s="15">
        <v>15.78</v>
      </c>
      <c r="K27" s="15">
        <v>17.45</v>
      </c>
      <c r="L27" s="15">
        <v>20.16</v>
      </c>
      <c r="M27" s="54"/>
      <c r="N27" s="15">
        <v>41.053465346999999</v>
      </c>
      <c r="O27" s="15">
        <v>470.65387296</v>
      </c>
      <c r="P27" s="15" t="s">
        <v>29</v>
      </c>
      <c r="Q27" s="16" t="s">
        <v>26</v>
      </c>
      <c r="R27" s="37" t="s">
        <v>523</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48</v>
      </c>
      <c r="D28" s="17" t="s">
        <v>49</v>
      </c>
      <c r="E28" s="17">
        <v>4</v>
      </c>
      <c r="F28" s="14">
        <v>4.55</v>
      </c>
      <c r="G28" s="14">
        <v>3.15</v>
      </c>
      <c r="H28" s="14">
        <v>1.75</v>
      </c>
      <c r="I28" s="14"/>
      <c r="J28" s="14">
        <v>7.89</v>
      </c>
      <c r="K28" s="14">
        <v>10.68</v>
      </c>
      <c r="L28" s="14">
        <v>15.2</v>
      </c>
      <c r="M28" s="54"/>
      <c r="N28" s="14">
        <v>60.069373742000003</v>
      </c>
      <c r="O28" s="31">
        <v>6.2764706087000004</v>
      </c>
      <c r="P28" s="31" t="s">
        <v>26</v>
      </c>
      <c r="Q28" s="17" t="s">
        <v>29</v>
      </c>
      <c r="R28" s="38" t="s">
        <v>524</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50</v>
      </c>
      <c r="D29" s="16" t="s">
        <v>51</v>
      </c>
      <c r="E29" s="16">
        <v>1</v>
      </c>
      <c r="F29" s="15">
        <v>2.12</v>
      </c>
      <c r="G29" s="15">
        <v>1.25</v>
      </c>
      <c r="H29" s="15">
        <v>0.39</v>
      </c>
      <c r="I29" s="14"/>
      <c r="J29" s="15">
        <v>2.19</v>
      </c>
      <c r="K29" s="15">
        <v>3.91</v>
      </c>
      <c r="L29" s="15">
        <v>6.7</v>
      </c>
      <c r="M29" s="54"/>
      <c r="N29" s="15">
        <v>41.199351991999997</v>
      </c>
      <c r="O29" s="15">
        <v>31.488921216999998</v>
      </c>
      <c r="P29" s="15" t="s">
        <v>26</v>
      </c>
      <c r="Q29" s="16" t="s">
        <v>26</v>
      </c>
      <c r="R29" s="37" t="s">
        <v>525</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52</v>
      </c>
      <c r="D30" s="17" t="s">
        <v>53</v>
      </c>
      <c r="E30" s="17">
        <v>5</v>
      </c>
      <c r="F30" s="14">
        <v>78.91</v>
      </c>
      <c r="G30" s="14">
        <v>71.28</v>
      </c>
      <c r="H30" s="14">
        <v>63.66</v>
      </c>
      <c r="I30" s="14"/>
      <c r="J30" s="14">
        <v>80.64</v>
      </c>
      <c r="K30" s="14">
        <v>95.88</v>
      </c>
      <c r="L30" s="14">
        <v>120.55</v>
      </c>
      <c r="M30" s="54"/>
      <c r="N30" s="14">
        <v>42.554247373000003</v>
      </c>
      <c r="O30" s="31">
        <v>28.834424000999999</v>
      </c>
      <c r="P30" s="31" t="s">
        <v>29</v>
      </c>
      <c r="Q30" s="17" t="s">
        <v>26</v>
      </c>
      <c r="R30" s="38" t="s">
        <v>526</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527</v>
      </c>
      <c r="D31" s="16" t="s">
        <v>528</v>
      </c>
      <c r="E31" s="16">
        <v>4</v>
      </c>
      <c r="F31" s="15">
        <v>263</v>
      </c>
      <c r="G31" s="15">
        <v>200.03</v>
      </c>
      <c r="H31" s="15">
        <v>137.06</v>
      </c>
      <c r="I31" s="14"/>
      <c r="J31" s="15">
        <v>274.54000000000002</v>
      </c>
      <c r="K31" s="15">
        <v>400.47</v>
      </c>
      <c r="L31" s="15">
        <v>604.24</v>
      </c>
      <c r="M31" s="54"/>
      <c r="N31" s="15">
        <v>47.364082592000003</v>
      </c>
      <c r="O31" s="15">
        <v>3.0158317508999999</v>
      </c>
      <c r="P31" s="15" t="s">
        <v>29</v>
      </c>
      <c r="Q31" s="16" t="s">
        <v>26</v>
      </c>
      <c r="R31" s="37" t="s">
        <v>529</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54</v>
      </c>
      <c r="D32" s="17" t="s">
        <v>55</v>
      </c>
      <c r="E32" s="17">
        <v>4</v>
      </c>
      <c r="F32" s="14">
        <v>3.4</v>
      </c>
      <c r="G32" s="14">
        <v>2.39</v>
      </c>
      <c r="H32" s="14">
        <v>1.38</v>
      </c>
      <c r="I32" s="14"/>
      <c r="J32" s="14">
        <v>5.97</v>
      </c>
      <c r="K32" s="14">
        <v>7.98</v>
      </c>
      <c r="L32" s="14">
        <v>11.24</v>
      </c>
      <c r="M32" s="54"/>
      <c r="N32" s="14">
        <v>60.948618389000004</v>
      </c>
      <c r="O32" s="31">
        <v>2.4499318695999999</v>
      </c>
      <c r="P32" s="31" t="s">
        <v>26</v>
      </c>
      <c r="Q32" s="17" t="s">
        <v>29</v>
      </c>
      <c r="R32" s="38" t="s">
        <v>530</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56</v>
      </c>
      <c r="D33" s="16" t="s">
        <v>57</v>
      </c>
      <c r="E33" s="16">
        <v>6</v>
      </c>
      <c r="F33" s="15">
        <v>155.52000000000001</v>
      </c>
      <c r="G33" s="15">
        <v>133.57</v>
      </c>
      <c r="H33" s="15">
        <v>111.63</v>
      </c>
      <c r="I33" s="14"/>
      <c r="J33" s="15">
        <v>160.69999999999999</v>
      </c>
      <c r="K33" s="15">
        <v>204.58</v>
      </c>
      <c r="L33" s="15">
        <v>275.60000000000002</v>
      </c>
      <c r="M33" s="54"/>
      <c r="N33" s="15">
        <v>49.829991354000001</v>
      </c>
      <c r="O33" s="15">
        <v>4.3251446282999995</v>
      </c>
      <c r="P33" s="15" t="s">
        <v>29</v>
      </c>
      <c r="Q33" s="16" t="s">
        <v>26</v>
      </c>
      <c r="R33" s="37" t="s">
        <v>531</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58</v>
      </c>
      <c r="D34" s="17" t="s">
        <v>59</v>
      </c>
      <c r="E34" s="17">
        <v>4</v>
      </c>
      <c r="F34" s="14">
        <v>8.49</v>
      </c>
      <c r="G34" s="14">
        <v>7.68</v>
      </c>
      <c r="H34" s="14">
        <v>6.87</v>
      </c>
      <c r="I34" s="14"/>
      <c r="J34" s="14">
        <v>10.199999999999999</v>
      </c>
      <c r="K34" s="14">
        <v>11.81</v>
      </c>
      <c r="L34" s="14">
        <v>14.42</v>
      </c>
      <c r="M34" s="54"/>
      <c r="N34" s="14">
        <v>51.129644409999997</v>
      </c>
      <c r="O34" s="31">
        <v>68.822891870000007</v>
      </c>
      <c r="P34" s="31" t="s">
        <v>26</v>
      </c>
      <c r="Q34" s="17" t="s">
        <v>29</v>
      </c>
      <c r="R34" s="38" t="s">
        <v>532</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60</v>
      </c>
      <c r="D35" s="16" t="s">
        <v>61</v>
      </c>
      <c r="E35" s="16">
        <v>10</v>
      </c>
      <c r="F35" s="15">
        <v>108.01</v>
      </c>
      <c r="G35" s="15">
        <v>77.59</v>
      </c>
      <c r="H35" s="15">
        <v>47.17</v>
      </c>
      <c r="I35" s="14"/>
      <c r="J35" s="15">
        <v>180.99</v>
      </c>
      <c r="K35" s="15">
        <v>241.82</v>
      </c>
      <c r="L35" s="15">
        <v>340.27</v>
      </c>
      <c r="M35" s="54"/>
      <c r="N35" s="15">
        <v>71.447611477999999</v>
      </c>
      <c r="O35" s="15">
        <v>89.215732165999995</v>
      </c>
      <c r="P35" s="15" t="s">
        <v>29</v>
      </c>
      <c r="Q35" s="16" t="s">
        <v>29</v>
      </c>
      <c r="R35" s="37" t="s">
        <v>533</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62</v>
      </c>
      <c r="D36" s="17" t="s">
        <v>63</v>
      </c>
      <c r="E36" s="17">
        <v>0</v>
      </c>
      <c r="F36" s="14">
        <v>10.62</v>
      </c>
      <c r="G36" s="14">
        <v>9.3699999999999992</v>
      </c>
      <c r="H36" s="14">
        <v>8.1199999999999992</v>
      </c>
      <c r="I36" s="14"/>
      <c r="J36" s="14">
        <v>11.14</v>
      </c>
      <c r="K36" s="14">
        <v>13.63</v>
      </c>
      <c r="L36" s="14">
        <v>17.670000000000002</v>
      </c>
      <c r="M36" s="54"/>
      <c r="N36" s="14">
        <v>38.595981813999998</v>
      </c>
      <c r="O36" s="31">
        <v>35.864543521999998</v>
      </c>
      <c r="P36" s="31" t="s">
        <v>26</v>
      </c>
      <c r="Q36" s="17" t="s">
        <v>26</v>
      </c>
      <c r="R36" s="38" t="s">
        <v>534</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64</v>
      </c>
      <c r="D37" s="16" t="s">
        <v>65</v>
      </c>
      <c r="E37" s="16">
        <v>4</v>
      </c>
      <c r="F37" s="15">
        <v>52.7</v>
      </c>
      <c r="G37" s="15">
        <v>46.96</v>
      </c>
      <c r="H37" s="15">
        <v>41.22</v>
      </c>
      <c r="I37" s="14"/>
      <c r="J37" s="15">
        <v>67.84</v>
      </c>
      <c r="K37" s="15">
        <v>79.31</v>
      </c>
      <c r="L37" s="15">
        <v>97.88</v>
      </c>
      <c r="M37" s="54"/>
      <c r="N37" s="15">
        <v>56.430851982</v>
      </c>
      <c r="O37" s="15">
        <v>576.75626956999997</v>
      </c>
      <c r="P37" s="15" t="s">
        <v>26</v>
      </c>
      <c r="Q37" s="16" t="s">
        <v>29</v>
      </c>
      <c r="R37" s="37" t="s">
        <v>535</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64</v>
      </c>
      <c r="D38" s="17" t="s">
        <v>66</v>
      </c>
      <c r="E38" s="17">
        <v>4</v>
      </c>
      <c r="F38" s="14">
        <v>52.21</v>
      </c>
      <c r="G38" s="14">
        <v>46.88</v>
      </c>
      <c r="H38" s="14">
        <v>41.55</v>
      </c>
      <c r="I38" s="14"/>
      <c r="J38" s="14">
        <v>65.25</v>
      </c>
      <c r="K38" s="14">
        <v>75.900000000000006</v>
      </c>
      <c r="L38" s="14">
        <v>93.14</v>
      </c>
      <c r="M38" s="54"/>
      <c r="N38" s="14">
        <v>61.924529731</v>
      </c>
      <c r="O38" s="31">
        <v>85.828624913000013</v>
      </c>
      <c r="P38" s="31" t="s">
        <v>26</v>
      </c>
      <c r="Q38" s="17" t="s">
        <v>29</v>
      </c>
      <c r="R38" s="38" t="s">
        <v>536</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67</v>
      </c>
      <c r="D39" s="16" t="s">
        <v>68</v>
      </c>
      <c r="E39" s="16">
        <v>4</v>
      </c>
      <c r="F39" s="15">
        <v>3.61</v>
      </c>
      <c r="G39" s="15">
        <v>2.23</v>
      </c>
      <c r="H39" s="15">
        <v>0.85</v>
      </c>
      <c r="I39" s="14"/>
      <c r="J39" s="15">
        <v>5.69</v>
      </c>
      <c r="K39" s="15">
        <v>8.44</v>
      </c>
      <c r="L39" s="15">
        <v>12.9</v>
      </c>
      <c r="M39" s="54"/>
      <c r="N39" s="15">
        <v>55.472225174000002</v>
      </c>
      <c r="O39" s="15">
        <v>3.1701652608999997</v>
      </c>
      <c r="P39" s="15" t="s">
        <v>26</v>
      </c>
      <c r="Q39" s="16" t="s">
        <v>29</v>
      </c>
      <c r="R39" s="37" t="s">
        <v>537</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67</v>
      </c>
      <c r="D40" s="17" t="s">
        <v>69</v>
      </c>
      <c r="E40" s="17">
        <v>4</v>
      </c>
      <c r="F40" s="14">
        <v>1.87</v>
      </c>
      <c r="G40" s="14">
        <v>1.23</v>
      </c>
      <c r="H40" s="14">
        <v>0.6</v>
      </c>
      <c r="I40" s="14"/>
      <c r="J40" s="14">
        <v>3.2</v>
      </c>
      <c r="K40" s="14">
        <v>4.46</v>
      </c>
      <c r="L40" s="14">
        <v>6.51</v>
      </c>
      <c r="M40" s="54"/>
      <c r="N40" s="14">
        <v>53.598099114</v>
      </c>
      <c r="O40" s="31">
        <v>6.5702234347999999</v>
      </c>
      <c r="P40" s="31" t="s">
        <v>26</v>
      </c>
      <c r="Q40" s="17" t="s">
        <v>29</v>
      </c>
      <c r="R40" s="38" t="s">
        <v>538</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70</v>
      </c>
      <c r="D41" s="16" t="s">
        <v>71</v>
      </c>
      <c r="E41" s="16">
        <v>4</v>
      </c>
      <c r="F41" s="15">
        <v>1.44</v>
      </c>
      <c r="G41" s="15">
        <v>0</v>
      </c>
      <c r="H41" s="15">
        <v>-1.43</v>
      </c>
      <c r="I41" s="14"/>
      <c r="J41" s="15">
        <v>5.7</v>
      </c>
      <c r="K41" s="15">
        <v>8.57</v>
      </c>
      <c r="L41" s="15">
        <v>13.22</v>
      </c>
      <c r="M41" s="54"/>
      <c r="N41" s="15">
        <v>48.622164304000002</v>
      </c>
      <c r="O41" s="15">
        <v>1.5187484348</v>
      </c>
      <c r="P41" s="15" t="s">
        <v>26</v>
      </c>
      <c r="Q41" s="16" t="s">
        <v>29</v>
      </c>
      <c r="R41" s="37" t="s">
        <v>539</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72</v>
      </c>
      <c r="D42" s="17" t="s">
        <v>73</v>
      </c>
      <c r="E42" s="17">
        <v>0</v>
      </c>
      <c r="F42" s="14">
        <v>21.9</v>
      </c>
      <c r="G42" s="14">
        <v>11.75</v>
      </c>
      <c r="H42" s="14">
        <v>1.61</v>
      </c>
      <c r="I42" s="14"/>
      <c r="J42" s="14">
        <v>22.4</v>
      </c>
      <c r="K42" s="14">
        <v>42.68</v>
      </c>
      <c r="L42" s="14">
        <v>75.489999999999995</v>
      </c>
      <c r="M42" s="54"/>
      <c r="N42" s="14">
        <v>45.818617402000001</v>
      </c>
      <c r="O42" s="31">
        <v>2.6723884782999998</v>
      </c>
      <c r="P42" s="31" t="s">
        <v>26</v>
      </c>
      <c r="Q42" s="17" t="s">
        <v>26</v>
      </c>
      <c r="R42" s="38" t="s">
        <v>540</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74</v>
      </c>
      <c r="D43" s="16" t="s">
        <v>75</v>
      </c>
      <c r="E43" s="16">
        <v>2</v>
      </c>
      <c r="F43" s="15">
        <v>15.84</v>
      </c>
      <c r="G43" s="15">
        <v>12.84</v>
      </c>
      <c r="H43" s="15">
        <v>9.84</v>
      </c>
      <c r="I43" s="14"/>
      <c r="J43" s="15">
        <v>16.29</v>
      </c>
      <c r="K43" s="15">
        <v>22.28</v>
      </c>
      <c r="L43" s="15">
        <v>31.98</v>
      </c>
      <c r="M43" s="54"/>
      <c r="N43" s="15">
        <v>38.484303134999998</v>
      </c>
      <c r="O43" s="15">
        <v>32.993888435000002</v>
      </c>
      <c r="P43" s="15" t="s">
        <v>26</v>
      </c>
      <c r="Q43" s="16" t="s">
        <v>26</v>
      </c>
      <c r="R43" s="37" t="s">
        <v>541</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76</v>
      </c>
      <c r="D44" s="17" t="s">
        <v>77</v>
      </c>
      <c r="E44" s="17">
        <v>1</v>
      </c>
      <c r="F44" s="14">
        <v>15.24</v>
      </c>
      <c r="G44" s="14">
        <v>13.37</v>
      </c>
      <c r="H44" s="14">
        <v>11.51</v>
      </c>
      <c r="I44" s="14"/>
      <c r="J44" s="14">
        <v>15.52</v>
      </c>
      <c r="K44" s="14">
        <v>19.239999999999998</v>
      </c>
      <c r="L44" s="14">
        <v>25.27</v>
      </c>
      <c r="M44" s="54"/>
      <c r="N44" s="14">
        <v>47.045173816999998</v>
      </c>
      <c r="O44" s="31">
        <v>505.60920396</v>
      </c>
      <c r="P44" s="31" t="s">
        <v>26</v>
      </c>
      <c r="Q44" s="17" t="s">
        <v>26</v>
      </c>
      <c r="R44" s="38" t="s">
        <v>542</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78</v>
      </c>
      <c r="D45" s="16" t="s">
        <v>79</v>
      </c>
      <c r="E45" s="16">
        <v>7</v>
      </c>
      <c r="F45" s="15">
        <v>5.39</v>
      </c>
      <c r="G45" s="15">
        <v>5.08</v>
      </c>
      <c r="H45" s="15">
        <v>4.7699999999999996</v>
      </c>
      <c r="I45" s="14"/>
      <c r="J45" s="15">
        <v>5.82</v>
      </c>
      <c r="K45" s="15">
        <v>6.43</v>
      </c>
      <c r="L45" s="15">
        <v>7.44</v>
      </c>
      <c r="M45" s="54"/>
      <c r="N45" s="15">
        <v>58.180619602999997</v>
      </c>
      <c r="O45" s="15">
        <v>4.9424576956999999</v>
      </c>
      <c r="P45" s="15" t="s">
        <v>29</v>
      </c>
      <c r="Q45" s="16" t="s">
        <v>29</v>
      </c>
      <c r="R45" s="37" t="s">
        <v>543</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80</v>
      </c>
      <c r="D46" s="17" t="s">
        <v>81</v>
      </c>
      <c r="E46" s="17">
        <v>1</v>
      </c>
      <c r="F46" s="14">
        <v>14.01</v>
      </c>
      <c r="G46" s="14">
        <v>12.31</v>
      </c>
      <c r="H46" s="14">
        <v>10.62</v>
      </c>
      <c r="I46" s="14"/>
      <c r="J46" s="14">
        <v>14.31</v>
      </c>
      <c r="K46" s="14">
        <v>17.690000000000001</v>
      </c>
      <c r="L46" s="14">
        <v>23.16</v>
      </c>
      <c r="M46" s="54"/>
      <c r="N46" s="14">
        <v>46.034493752000003</v>
      </c>
      <c r="O46" s="31">
        <v>14.804989347000001</v>
      </c>
      <c r="P46" s="31" t="s">
        <v>26</v>
      </c>
      <c r="Q46" s="17" t="s">
        <v>26</v>
      </c>
      <c r="R46" s="38" t="s">
        <v>544</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82</v>
      </c>
      <c r="D47" s="16" t="s">
        <v>83</v>
      </c>
      <c r="E47" s="16">
        <v>4</v>
      </c>
      <c r="F47" s="15">
        <v>40.909999999999997</v>
      </c>
      <c r="G47" s="15">
        <v>38.04</v>
      </c>
      <c r="H47" s="15">
        <v>35.18</v>
      </c>
      <c r="I47" s="14"/>
      <c r="J47" s="15">
        <v>41.67</v>
      </c>
      <c r="K47" s="15">
        <v>47.39</v>
      </c>
      <c r="L47" s="15">
        <v>56.66</v>
      </c>
      <c r="M47" s="54"/>
      <c r="N47" s="15">
        <v>49.074838649</v>
      </c>
      <c r="O47" s="15">
        <v>215.3015523</v>
      </c>
      <c r="P47" s="15" t="s">
        <v>29</v>
      </c>
      <c r="Q47" s="16" t="s">
        <v>26</v>
      </c>
      <c r="R47" s="37" t="s">
        <v>545</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84</v>
      </c>
      <c r="D48" s="17" t="s">
        <v>85</v>
      </c>
      <c r="E48" s="17">
        <v>1</v>
      </c>
      <c r="F48" s="14">
        <v>23.47</v>
      </c>
      <c r="G48" s="14">
        <v>21.63</v>
      </c>
      <c r="H48" s="14">
        <v>19.8</v>
      </c>
      <c r="I48" s="14"/>
      <c r="J48" s="14">
        <v>23.99</v>
      </c>
      <c r="K48" s="14">
        <v>27.65</v>
      </c>
      <c r="L48" s="14">
        <v>33.58</v>
      </c>
      <c r="M48" s="54"/>
      <c r="N48" s="14">
        <v>49.507806520999999</v>
      </c>
      <c r="O48" s="31">
        <v>5.8939213913000001</v>
      </c>
      <c r="P48" s="31" t="s">
        <v>26</v>
      </c>
      <c r="Q48" s="17" t="s">
        <v>26</v>
      </c>
      <c r="R48" s="38" t="s">
        <v>546</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86</v>
      </c>
      <c r="D49" s="16" t="s">
        <v>87</v>
      </c>
      <c r="E49" s="16">
        <v>10</v>
      </c>
      <c r="F49" s="15">
        <v>131.85</v>
      </c>
      <c r="G49" s="15">
        <v>125.69</v>
      </c>
      <c r="H49" s="15">
        <v>119.53</v>
      </c>
      <c r="I49" s="14"/>
      <c r="J49" s="15">
        <v>134.07</v>
      </c>
      <c r="K49" s="15">
        <v>146.38</v>
      </c>
      <c r="L49" s="15">
        <v>166.3</v>
      </c>
      <c r="M49" s="54"/>
      <c r="N49" s="15">
        <v>74.947778671999998</v>
      </c>
      <c r="O49" s="15">
        <v>3.9768468987000003</v>
      </c>
      <c r="P49" s="15" t="s">
        <v>29</v>
      </c>
      <c r="Q49" s="16" t="s">
        <v>29</v>
      </c>
      <c r="R49" s="37" t="s">
        <v>547</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88</v>
      </c>
      <c r="D50" s="17" t="s">
        <v>89</v>
      </c>
      <c r="E50" s="17">
        <v>2</v>
      </c>
      <c r="F50" s="14">
        <v>8.76</v>
      </c>
      <c r="G50" s="14">
        <v>7.7</v>
      </c>
      <c r="H50" s="14">
        <v>6.65</v>
      </c>
      <c r="I50" s="14"/>
      <c r="J50" s="14">
        <v>8.92</v>
      </c>
      <c r="K50" s="14">
        <v>11.02</v>
      </c>
      <c r="L50" s="14">
        <v>14.42</v>
      </c>
      <c r="M50" s="54"/>
      <c r="N50" s="14">
        <v>41.895596820999998</v>
      </c>
      <c r="O50" s="31">
        <v>2.3775354348</v>
      </c>
      <c r="P50" s="31" t="s">
        <v>26</v>
      </c>
      <c r="Q50" s="17" t="s">
        <v>26</v>
      </c>
      <c r="R50" s="38" t="s">
        <v>548</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90</v>
      </c>
      <c r="D51" s="16" t="s">
        <v>91</v>
      </c>
      <c r="E51" s="16">
        <v>0</v>
      </c>
      <c r="F51" s="15">
        <v>5.4</v>
      </c>
      <c r="G51" s="15">
        <v>4.68</v>
      </c>
      <c r="H51" s="15">
        <v>3.96</v>
      </c>
      <c r="I51" s="14"/>
      <c r="J51" s="15">
        <v>5.53</v>
      </c>
      <c r="K51" s="15">
        <v>6.96</v>
      </c>
      <c r="L51" s="15">
        <v>9.2899999999999991</v>
      </c>
      <c r="M51" s="54"/>
      <c r="N51" s="15">
        <v>37.221827353000002</v>
      </c>
      <c r="O51" s="15">
        <v>3.8184180434999999</v>
      </c>
      <c r="P51" s="15" t="s">
        <v>26</v>
      </c>
      <c r="Q51" s="16" t="s">
        <v>26</v>
      </c>
      <c r="R51" s="37" t="s">
        <v>549</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92</v>
      </c>
      <c r="D52" s="17" t="s">
        <v>93</v>
      </c>
      <c r="E52" s="17">
        <v>0</v>
      </c>
      <c r="F52" s="14">
        <v>14.12</v>
      </c>
      <c r="G52" s="14">
        <v>12.08</v>
      </c>
      <c r="H52" s="14">
        <v>10.050000000000001</v>
      </c>
      <c r="I52" s="14"/>
      <c r="J52" s="14">
        <v>14.49</v>
      </c>
      <c r="K52" s="14">
        <v>18.55</v>
      </c>
      <c r="L52" s="14">
        <v>25.14</v>
      </c>
      <c r="M52" s="54"/>
      <c r="N52" s="14">
        <v>36.139846810000002</v>
      </c>
      <c r="O52" s="31">
        <v>3.0071051303999998</v>
      </c>
      <c r="P52" s="31" t="s">
        <v>26</v>
      </c>
      <c r="Q52" s="17" t="s">
        <v>26</v>
      </c>
      <c r="R52" s="38" t="s">
        <v>550</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94</v>
      </c>
      <c r="D53" s="16" t="s">
        <v>95</v>
      </c>
      <c r="E53" s="16">
        <v>0</v>
      </c>
      <c r="F53" s="15">
        <v>15.34</v>
      </c>
      <c r="G53" s="15">
        <v>14.25</v>
      </c>
      <c r="H53" s="15">
        <v>13.17</v>
      </c>
      <c r="I53" s="14"/>
      <c r="J53" s="15">
        <v>15.72</v>
      </c>
      <c r="K53" s="15">
        <v>17.88</v>
      </c>
      <c r="L53" s="15">
        <v>21.39</v>
      </c>
      <c r="M53" s="54"/>
      <c r="N53" s="15">
        <v>34.136845256000001</v>
      </c>
      <c r="O53" s="15">
        <v>98.280103304000008</v>
      </c>
      <c r="P53" s="15" t="s">
        <v>26</v>
      </c>
      <c r="Q53" s="16" t="s">
        <v>26</v>
      </c>
      <c r="R53" s="37" t="s">
        <v>551</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94</v>
      </c>
      <c r="D54" s="17" t="s">
        <v>96</v>
      </c>
      <c r="E54" s="17">
        <v>0</v>
      </c>
      <c r="F54" s="14">
        <v>17.54</v>
      </c>
      <c r="G54" s="14">
        <v>16.21</v>
      </c>
      <c r="H54" s="14">
        <v>14.89</v>
      </c>
      <c r="I54" s="14"/>
      <c r="J54" s="14">
        <v>17.989999999999998</v>
      </c>
      <c r="K54" s="14">
        <v>20.63</v>
      </c>
      <c r="L54" s="14">
        <v>24.92</v>
      </c>
      <c r="M54" s="54"/>
      <c r="N54" s="14">
        <v>32.751176342999997</v>
      </c>
      <c r="O54" s="31">
        <v>540.15498687000002</v>
      </c>
      <c r="P54" s="31" t="s">
        <v>26</v>
      </c>
      <c r="Q54" s="17" t="s">
        <v>26</v>
      </c>
      <c r="R54" s="38" t="s">
        <v>552</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97</v>
      </c>
      <c r="D55" s="16" t="s">
        <v>98</v>
      </c>
      <c r="E55" s="16">
        <v>7</v>
      </c>
      <c r="F55" s="15">
        <v>21.6</v>
      </c>
      <c r="G55" s="15">
        <v>20.04</v>
      </c>
      <c r="H55" s="15">
        <v>18.489999999999998</v>
      </c>
      <c r="I55" s="14"/>
      <c r="J55" s="15">
        <v>25.63</v>
      </c>
      <c r="K55" s="15">
        <v>28.73</v>
      </c>
      <c r="L55" s="15">
        <v>33.75</v>
      </c>
      <c r="M55" s="54"/>
      <c r="N55" s="15">
        <v>48.980581360000002</v>
      </c>
      <c r="O55" s="15">
        <v>38.373212477999999</v>
      </c>
      <c r="P55" s="15" t="s">
        <v>29</v>
      </c>
      <c r="Q55" s="16" t="s">
        <v>29</v>
      </c>
      <c r="R55" s="37" t="s">
        <v>553</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99</v>
      </c>
      <c r="D56" s="17" t="s">
        <v>100</v>
      </c>
      <c r="E56" s="17">
        <v>3</v>
      </c>
      <c r="F56" s="14">
        <v>14.17</v>
      </c>
      <c r="G56" s="14">
        <v>12.9</v>
      </c>
      <c r="H56" s="14">
        <v>11.63</v>
      </c>
      <c r="I56" s="14"/>
      <c r="J56" s="14">
        <v>14.64</v>
      </c>
      <c r="K56" s="14">
        <v>17.170000000000002</v>
      </c>
      <c r="L56" s="14">
        <v>21.28</v>
      </c>
      <c r="M56" s="54"/>
      <c r="N56" s="14">
        <v>37.699633112999997</v>
      </c>
      <c r="O56" s="31">
        <v>57.400151348000001</v>
      </c>
      <c r="P56" s="31" t="s">
        <v>29</v>
      </c>
      <c r="Q56" s="17" t="s">
        <v>26</v>
      </c>
      <c r="R56" s="38" t="s">
        <v>554</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11</v>
      </c>
      <c r="D57" s="16" t="s">
        <v>101</v>
      </c>
      <c r="E57" s="16">
        <v>1</v>
      </c>
      <c r="F57" s="15">
        <v>20.2</v>
      </c>
      <c r="G57" s="15">
        <v>18.2</v>
      </c>
      <c r="H57" s="15">
        <v>16.21</v>
      </c>
      <c r="I57" s="14"/>
      <c r="J57" s="15">
        <v>21</v>
      </c>
      <c r="K57" s="15">
        <v>24.98</v>
      </c>
      <c r="L57" s="15">
        <v>31.42</v>
      </c>
      <c r="M57" s="54"/>
      <c r="N57" s="15">
        <v>40.36638834</v>
      </c>
      <c r="O57" s="15">
        <v>373.78358526</v>
      </c>
      <c r="P57" s="15" t="s">
        <v>26</v>
      </c>
      <c r="Q57" s="16" t="s">
        <v>26</v>
      </c>
      <c r="R57" s="37" t="s">
        <v>555</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102</v>
      </c>
      <c r="D58" s="17" t="s">
        <v>103</v>
      </c>
      <c r="E58" s="17">
        <v>0</v>
      </c>
      <c r="F58" s="14">
        <v>18.16</v>
      </c>
      <c r="G58" s="14">
        <v>17.149999999999999</v>
      </c>
      <c r="H58" s="14">
        <v>16.149999999999999</v>
      </c>
      <c r="I58" s="14"/>
      <c r="J58" s="14">
        <v>18.32</v>
      </c>
      <c r="K58" s="14">
        <v>20.32</v>
      </c>
      <c r="L58" s="14">
        <v>23.56</v>
      </c>
      <c r="M58" s="54"/>
      <c r="N58" s="14">
        <v>24.562541169999999</v>
      </c>
      <c r="O58" s="31">
        <v>1.782058913</v>
      </c>
      <c r="P58" s="31" t="s">
        <v>26</v>
      </c>
      <c r="Q58" s="17" t="s">
        <v>26</v>
      </c>
      <c r="R58" s="38" t="s">
        <v>556</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104</v>
      </c>
      <c r="D59" s="16" t="s">
        <v>105</v>
      </c>
      <c r="E59" s="16">
        <v>3</v>
      </c>
      <c r="F59" s="15">
        <v>5.63</v>
      </c>
      <c r="G59" s="15">
        <v>3.22</v>
      </c>
      <c r="H59" s="15">
        <v>0.82</v>
      </c>
      <c r="I59" s="14"/>
      <c r="J59" s="15">
        <v>6.27</v>
      </c>
      <c r="K59" s="15">
        <v>11.07</v>
      </c>
      <c r="L59" s="15">
        <v>18.850000000000001</v>
      </c>
      <c r="M59" s="54"/>
      <c r="N59" s="15">
        <v>48.832786001999999</v>
      </c>
      <c r="O59" s="15">
        <v>37.529385130000001</v>
      </c>
      <c r="P59" s="15" t="s">
        <v>26</v>
      </c>
      <c r="Q59" s="16" t="s">
        <v>26</v>
      </c>
      <c r="R59" s="37" t="s">
        <v>557</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106</v>
      </c>
      <c r="D60" s="17" t="s">
        <v>107</v>
      </c>
      <c r="E60" s="17">
        <v>3</v>
      </c>
      <c r="F60" s="14">
        <v>18.3</v>
      </c>
      <c r="G60" s="14">
        <v>16.78</v>
      </c>
      <c r="H60" s="14">
        <v>15.26</v>
      </c>
      <c r="I60" s="14"/>
      <c r="J60" s="14">
        <v>18.95</v>
      </c>
      <c r="K60" s="14">
        <v>21.98</v>
      </c>
      <c r="L60" s="14">
        <v>26.88</v>
      </c>
      <c r="M60" s="54"/>
      <c r="N60" s="14">
        <v>31.523500861999999</v>
      </c>
      <c r="O60" s="31">
        <v>171.49282887000001</v>
      </c>
      <c r="P60" s="31" t="s">
        <v>29</v>
      </c>
      <c r="Q60" s="17" t="s">
        <v>26</v>
      </c>
      <c r="R60" s="38" t="s">
        <v>558</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108</v>
      </c>
      <c r="D61" s="16" t="s">
        <v>109</v>
      </c>
      <c r="E61" s="16">
        <v>7</v>
      </c>
      <c r="F61" s="15">
        <v>29.93</v>
      </c>
      <c r="G61" s="15">
        <v>25.93</v>
      </c>
      <c r="H61" s="15">
        <v>21.94</v>
      </c>
      <c r="I61" s="14"/>
      <c r="J61" s="15">
        <v>35.72</v>
      </c>
      <c r="K61" s="15">
        <v>43.7</v>
      </c>
      <c r="L61" s="15">
        <v>56.61</v>
      </c>
      <c r="M61" s="54"/>
      <c r="N61" s="15">
        <v>66.553798710999999</v>
      </c>
      <c r="O61" s="15">
        <v>5.3299351935000008</v>
      </c>
      <c r="P61" s="15" t="s">
        <v>29</v>
      </c>
      <c r="Q61" s="16" t="s">
        <v>29</v>
      </c>
      <c r="R61" s="37" t="s">
        <v>559</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110</v>
      </c>
      <c r="D62" s="17" t="s">
        <v>111</v>
      </c>
      <c r="E62" s="17">
        <v>4</v>
      </c>
      <c r="F62" s="14">
        <v>56.1</v>
      </c>
      <c r="G62" s="14">
        <v>50.91</v>
      </c>
      <c r="H62" s="14">
        <v>45.73</v>
      </c>
      <c r="I62" s="14"/>
      <c r="J62" s="14">
        <v>56.78</v>
      </c>
      <c r="K62" s="14">
        <v>67.14</v>
      </c>
      <c r="L62" s="14">
        <v>83.91</v>
      </c>
      <c r="M62" s="54"/>
      <c r="N62" s="14">
        <v>50.653039749000001</v>
      </c>
      <c r="O62" s="31">
        <v>447.35913303999996</v>
      </c>
      <c r="P62" s="31" t="s">
        <v>29</v>
      </c>
      <c r="Q62" s="17" t="s">
        <v>26</v>
      </c>
      <c r="R62" s="38" t="s">
        <v>560</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112</v>
      </c>
      <c r="D63" s="16" t="s">
        <v>113</v>
      </c>
      <c r="E63" s="16">
        <v>5</v>
      </c>
      <c r="F63" s="15">
        <v>19.350000000000001</v>
      </c>
      <c r="G63" s="15">
        <v>17.73</v>
      </c>
      <c r="H63" s="15">
        <v>16.12</v>
      </c>
      <c r="I63" s="14"/>
      <c r="J63" s="15">
        <v>19.71</v>
      </c>
      <c r="K63" s="15">
        <v>22.93</v>
      </c>
      <c r="L63" s="15">
        <v>28.15</v>
      </c>
      <c r="M63" s="54"/>
      <c r="N63" s="15">
        <v>35.526627652000002</v>
      </c>
      <c r="O63" s="15">
        <v>132.63712739000002</v>
      </c>
      <c r="P63" s="15" t="s">
        <v>29</v>
      </c>
      <c r="Q63" s="16" t="s">
        <v>26</v>
      </c>
      <c r="R63" s="37" t="s">
        <v>561</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114</v>
      </c>
      <c r="D64" s="17" t="s">
        <v>115</v>
      </c>
      <c r="E64" s="17">
        <v>5</v>
      </c>
      <c r="F64" s="14">
        <v>4.62</v>
      </c>
      <c r="G64" s="14">
        <v>3.62</v>
      </c>
      <c r="H64" s="14">
        <v>2.63</v>
      </c>
      <c r="I64" s="14"/>
      <c r="J64" s="14">
        <v>7.3</v>
      </c>
      <c r="K64" s="14">
        <v>9.2799999999999994</v>
      </c>
      <c r="L64" s="14">
        <v>12.48</v>
      </c>
      <c r="M64" s="54"/>
      <c r="N64" s="14">
        <v>51.784007654</v>
      </c>
      <c r="O64" s="31">
        <v>5.9031398695999995</v>
      </c>
      <c r="P64" s="31" t="s">
        <v>26</v>
      </c>
      <c r="Q64" s="17" t="s">
        <v>29</v>
      </c>
      <c r="R64" s="38" t="s">
        <v>562</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116</v>
      </c>
      <c r="D65" s="16" t="s">
        <v>117</v>
      </c>
      <c r="E65" s="16">
        <v>0</v>
      </c>
      <c r="F65" s="15">
        <v>0.78</v>
      </c>
      <c r="G65" s="15">
        <v>0.09</v>
      </c>
      <c r="H65" s="15">
        <v>-0.59</v>
      </c>
      <c r="I65" s="14"/>
      <c r="J65" s="15">
        <v>0.84</v>
      </c>
      <c r="K65" s="15">
        <v>2.21</v>
      </c>
      <c r="L65" s="15">
        <v>4.43</v>
      </c>
      <c r="M65" s="54"/>
      <c r="N65" s="15">
        <v>34.827647456000001</v>
      </c>
      <c r="O65" s="15">
        <v>5.9835363042999994</v>
      </c>
      <c r="P65" s="15" t="s">
        <v>26</v>
      </c>
      <c r="Q65" s="16" t="s">
        <v>26</v>
      </c>
      <c r="R65" s="37" t="s">
        <v>563</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564</v>
      </c>
      <c r="D66" s="17" t="s">
        <v>565</v>
      </c>
      <c r="E66" s="17">
        <v>8</v>
      </c>
      <c r="F66" s="14">
        <v>275</v>
      </c>
      <c r="G66" s="14">
        <v>235.73</v>
      </c>
      <c r="H66" s="14">
        <v>196.47</v>
      </c>
      <c r="I66" s="14"/>
      <c r="J66" s="14">
        <v>353.89</v>
      </c>
      <c r="K66" s="14">
        <v>432.41</v>
      </c>
      <c r="L66" s="14">
        <v>559.46</v>
      </c>
      <c r="M66" s="54"/>
      <c r="N66" s="14">
        <v>55.713862659999997</v>
      </c>
      <c r="O66" s="31">
        <v>1.3078078817000001</v>
      </c>
      <c r="P66" s="31" t="s">
        <v>29</v>
      </c>
      <c r="Q66" s="17" t="s">
        <v>29</v>
      </c>
      <c r="R66" s="38" t="s">
        <v>566</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118</v>
      </c>
      <c r="D67" s="16" t="s">
        <v>119</v>
      </c>
      <c r="E67" s="16">
        <v>10</v>
      </c>
      <c r="F67" s="15">
        <v>11.08</v>
      </c>
      <c r="G67" s="15">
        <v>10.85</v>
      </c>
      <c r="H67" s="15">
        <v>10.63</v>
      </c>
      <c r="I67" s="14"/>
      <c r="J67" s="15">
        <v>11.15</v>
      </c>
      <c r="K67" s="15">
        <v>11.59</v>
      </c>
      <c r="L67" s="15">
        <v>12.32</v>
      </c>
      <c r="M67" s="54"/>
      <c r="N67" s="15">
        <v>86.103925447999998</v>
      </c>
      <c r="O67" s="15">
        <v>24.148270477999997</v>
      </c>
      <c r="P67" s="15" t="s">
        <v>29</v>
      </c>
      <c r="Q67" s="16" t="s">
        <v>29</v>
      </c>
      <c r="R67" s="37" t="s">
        <v>567</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120</v>
      </c>
      <c r="D68" s="17" t="s">
        <v>121</v>
      </c>
      <c r="E68" s="17">
        <v>3</v>
      </c>
      <c r="F68" s="14">
        <v>9.17</v>
      </c>
      <c r="G68" s="14">
        <v>7.67</v>
      </c>
      <c r="H68" s="14">
        <v>6.17</v>
      </c>
      <c r="I68" s="14"/>
      <c r="J68" s="14">
        <v>9.6</v>
      </c>
      <c r="K68" s="14">
        <v>12.59</v>
      </c>
      <c r="L68" s="14">
        <v>17.440000000000001</v>
      </c>
      <c r="M68" s="54"/>
      <c r="N68" s="14">
        <v>43.766937214000002</v>
      </c>
      <c r="O68" s="31">
        <v>66.459432042999993</v>
      </c>
      <c r="P68" s="31" t="s">
        <v>26</v>
      </c>
      <c r="Q68" s="17" t="s">
        <v>26</v>
      </c>
      <c r="R68" s="38" t="s">
        <v>568</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122</v>
      </c>
      <c r="D69" s="16" t="s">
        <v>123</v>
      </c>
      <c r="E69" s="16">
        <v>4</v>
      </c>
      <c r="F69" s="15">
        <v>11.11</v>
      </c>
      <c r="G69" s="15">
        <v>10.19</v>
      </c>
      <c r="H69" s="15">
        <v>9.2799999999999994</v>
      </c>
      <c r="I69" s="14"/>
      <c r="J69" s="15">
        <v>11.27</v>
      </c>
      <c r="K69" s="15">
        <v>13.09</v>
      </c>
      <c r="L69" s="15">
        <v>16.05</v>
      </c>
      <c r="M69" s="54"/>
      <c r="N69" s="15">
        <v>47.477494839999999</v>
      </c>
      <c r="O69" s="15">
        <v>112.84386865</v>
      </c>
      <c r="P69" s="15" t="s">
        <v>29</v>
      </c>
      <c r="Q69" s="16" t="s">
        <v>26</v>
      </c>
      <c r="R69" s="37" t="s">
        <v>569</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124</v>
      </c>
      <c r="D70" s="17" t="s">
        <v>125</v>
      </c>
      <c r="E70" s="17">
        <v>7</v>
      </c>
      <c r="F70" s="14">
        <v>73.41</v>
      </c>
      <c r="G70" s="14">
        <v>68.44</v>
      </c>
      <c r="H70" s="14">
        <v>63.47</v>
      </c>
      <c r="I70" s="14"/>
      <c r="J70" s="14">
        <v>77.5</v>
      </c>
      <c r="K70" s="14">
        <v>87.43</v>
      </c>
      <c r="L70" s="14">
        <v>103.51</v>
      </c>
      <c r="M70" s="54"/>
      <c r="N70" s="14">
        <v>56.179003213000001</v>
      </c>
      <c r="O70" s="31">
        <v>2.2164812987000002</v>
      </c>
      <c r="P70" s="31" t="s">
        <v>29</v>
      </c>
      <c r="Q70" s="17" t="s">
        <v>29</v>
      </c>
      <c r="R70" s="38" t="s">
        <v>570</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126</v>
      </c>
      <c r="D71" s="16" t="s">
        <v>127</v>
      </c>
      <c r="E71" s="16">
        <v>0</v>
      </c>
      <c r="F71" s="15">
        <v>2.1800000000000002</v>
      </c>
      <c r="G71" s="15">
        <v>1.77</v>
      </c>
      <c r="H71" s="15">
        <v>1.36</v>
      </c>
      <c r="I71" s="14"/>
      <c r="J71" s="15">
        <v>2.2400000000000002</v>
      </c>
      <c r="K71" s="15">
        <v>3.05</v>
      </c>
      <c r="L71" s="15">
        <v>4.38</v>
      </c>
      <c r="M71" s="54"/>
      <c r="N71" s="15">
        <v>45.729217124999998</v>
      </c>
      <c r="O71" s="15">
        <v>52.102354216999998</v>
      </c>
      <c r="P71" s="15" t="s">
        <v>26</v>
      </c>
      <c r="Q71" s="16" t="s">
        <v>26</v>
      </c>
      <c r="R71" s="37" t="s">
        <v>571</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128</v>
      </c>
      <c r="D72" s="17" t="s">
        <v>129</v>
      </c>
      <c r="E72" s="17">
        <v>0</v>
      </c>
      <c r="F72" s="14">
        <v>29.76</v>
      </c>
      <c r="G72" s="14">
        <v>24.92</v>
      </c>
      <c r="H72" s="14">
        <v>20.079999999999998</v>
      </c>
      <c r="I72" s="14"/>
      <c r="J72" s="14">
        <v>31.39</v>
      </c>
      <c r="K72" s="14">
        <v>41.06</v>
      </c>
      <c r="L72" s="14">
        <v>56.71</v>
      </c>
      <c r="M72" s="54"/>
      <c r="N72" s="14">
        <v>37.353697644999997</v>
      </c>
      <c r="O72" s="31">
        <v>3.0441936964999998</v>
      </c>
      <c r="P72" s="31" t="s">
        <v>26</v>
      </c>
      <c r="Q72" s="17" t="s">
        <v>26</v>
      </c>
      <c r="R72" s="38" t="s">
        <v>572</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130</v>
      </c>
      <c r="D73" s="16" t="s">
        <v>131</v>
      </c>
      <c r="E73" s="16">
        <v>0</v>
      </c>
      <c r="F73" s="15" t="s">
        <v>132</v>
      </c>
      <c r="G73" s="15" t="s">
        <v>132</v>
      </c>
      <c r="H73" s="15" t="s">
        <v>132</v>
      </c>
      <c r="I73" s="14"/>
      <c r="J73" s="15" t="s">
        <v>132</v>
      </c>
      <c r="K73" s="15" t="s">
        <v>132</v>
      </c>
      <c r="L73" s="15" t="s">
        <v>132</v>
      </c>
      <c r="M73" s="54"/>
      <c r="N73" s="15" t="s">
        <v>132</v>
      </c>
      <c r="O73" s="15" t="s">
        <v>132</v>
      </c>
      <c r="P73" s="15" t="s">
        <v>132</v>
      </c>
      <c r="Q73" s="16" t="s">
        <v>132</v>
      </c>
      <c r="R73" s="37" t="s">
        <v>133</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134</v>
      </c>
      <c r="D74" s="17" t="s">
        <v>135</v>
      </c>
      <c r="E74" s="17">
        <v>4</v>
      </c>
      <c r="F74" s="14">
        <v>63</v>
      </c>
      <c r="G74" s="14">
        <v>57.19</v>
      </c>
      <c r="H74" s="14">
        <v>51.39</v>
      </c>
      <c r="I74" s="14"/>
      <c r="J74" s="14">
        <v>63.85</v>
      </c>
      <c r="K74" s="14">
        <v>75.45</v>
      </c>
      <c r="L74" s="14">
        <v>94.22</v>
      </c>
      <c r="M74" s="54"/>
      <c r="N74" s="14">
        <v>49.031894866000002</v>
      </c>
      <c r="O74" s="31">
        <v>220.01513696000001</v>
      </c>
      <c r="P74" s="31" t="s">
        <v>29</v>
      </c>
      <c r="Q74" s="17" t="s">
        <v>26</v>
      </c>
      <c r="R74" s="38" t="s">
        <v>573</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136</v>
      </c>
      <c r="D75" s="16" t="s">
        <v>137</v>
      </c>
      <c r="E75" s="16">
        <v>9</v>
      </c>
      <c r="F75" s="15">
        <v>14.73</v>
      </c>
      <c r="G75" s="15">
        <v>13.88</v>
      </c>
      <c r="H75" s="15">
        <v>13.04</v>
      </c>
      <c r="I75" s="14"/>
      <c r="J75" s="15">
        <v>16.87</v>
      </c>
      <c r="K75" s="15">
        <v>18.55</v>
      </c>
      <c r="L75" s="15">
        <v>21.29</v>
      </c>
      <c r="M75" s="54"/>
      <c r="N75" s="15">
        <v>51.735720763000003</v>
      </c>
      <c r="O75" s="15">
        <v>212.18778696000001</v>
      </c>
      <c r="P75" s="15" t="s">
        <v>29</v>
      </c>
      <c r="Q75" s="16" t="s">
        <v>29</v>
      </c>
      <c r="R75" s="37" t="s">
        <v>574</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575</v>
      </c>
      <c r="D76" s="17" t="s">
        <v>576</v>
      </c>
      <c r="E76" s="17">
        <v>10</v>
      </c>
      <c r="F76" s="14">
        <v>806.75</v>
      </c>
      <c r="G76" s="14">
        <v>557.05999999999995</v>
      </c>
      <c r="H76" s="14">
        <v>307.37</v>
      </c>
      <c r="I76" s="14"/>
      <c r="J76" s="14">
        <v>1398</v>
      </c>
      <c r="K76" s="14">
        <v>1897.37</v>
      </c>
      <c r="L76" s="14">
        <v>2705.42</v>
      </c>
      <c r="M76" s="54"/>
      <c r="N76" s="14">
        <v>53.459023919000003</v>
      </c>
      <c r="O76" s="31">
        <v>1.2332333591</v>
      </c>
      <c r="P76" s="31" t="s">
        <v>29</v>
      </c>
      <c r="Q76" s="17" t="s">
        <v>29</v>
      </c>
      <c r="R76" s="38" t="s">
        <v>577</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138</v>
      </c>
      <c r="D77" s="16" t="s">
        <v>139</v>
      </c>
      <c r="E77" s="16">
        <v>0</v>
      </c>
      <c r="F77" s="15">
        <v>3.78</v>
      </c>
      <c r="G77" s="15">
        <v>3</v>
      </c>
      <c r="H77" s="15">
        <v>2.2200000000000002</v>
      </c>
      <c r="I77" s="14"/>
      <c r="J77" s="15">
        <v>3.91</v>
      </c>
      <c r="K77" s="15">
        <v>5.46</v>
      </c>
      <c r="L77" s="15">
        <v>7.98</v>
      </c>
      <c r="M77" s="54"/>
      <c r="N77" s="15">
        <v>40.486623836</v>
      </c>
      <c r="O77" s="15">
        <v>64.140441304000007</v>
      </c>
      <c r="P77" s="15" t="s">
        <v>26</v>
      </c>
      <c r="Q77" s="16" t="s">
        <v>26</v>
      </c>
      <c r="R77" s="37" t="s">
        <v>578</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140</v>
      </c>
      <c r="D78" s="17" t="s">
        <v>141</v>
      </c>
      <c r="E78" s="17">
        <v>4</v>
      </c>
      <c r="F78" s="14">
        <v>45.52</v>
      </c>
      <c r="G78" s="14">
        <v>42.18</v>
      </c>
      <c r="H78" s="14">
        <v>38.85</v>
      </c>
      <c r="I78" s="14"/>
      <c r="J78" s="14">
        <v>46.3</v>
      </c>
      <c r="K78" s="14">
        <v>52.96</v>
      </c>
      <c r="L78" s="14">
        <v>63.74</v>
      </c>
      <c r="M78" s="54"/>
      <c r="N78" s="14">
        <v>48.979672743999998</v>
      </c>
      <c r="O78" s="31">
        <v>52.468427957000003</v>
      </c>
      <c r="P78" s="31" t="s">
        <v>29</v>
      </c>
      <c r="Q78" s="17" t="s">
        <v>26</v>
      </c>
      <c r="R78" s="38" t="s">
        <v>579</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142</v>
      </c>
      <c r="D79" s="16" t="s">
        <v>143</v>
      </c>
      <c r="E79" s="16">
        <v>7</v>
      </c>
      <c r="F79" s="15">
        <v>5.75</v>
      </c>
      <c r="G79" s="15">
        <v>5.0999999999999996</v>
      </c>
      <c r="H79" s="15">
        <v>4.45</v>
      </c>
      <c r="I79" s="14"/>
      <c r="J79" s="15">
        <v>6.17</v>
      </c>
      <c r="K79" s="15">
        <v>7.46</v>
      </c>
      <c r="L79" s="15">
        <v>9.5500000000000007</v>
      </c>
      <c r="M79" s="54"/>
      <c r="N79" s="15">
        <v>57.246694314000003</v>
      </c>
      <c r="O79" s="15">
        <v>55.342221086999999</v>
      </c>
      <c r="P79" s="15" t="s">
        <v>29</v>
      </c>
      <c r="Q79" s="16" t="s">
        <v>29</v>
      </c>
      <c r="R79" s="37" t="s">
        <v>580</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144</v>
      </c>
      <c r="D80" s="17" t="s">
        <v>145</v>
      </c>
      <c r="E80" s="17">
        <v>4</v>
      </c>
      <c r="F80" s="14">
        <v>31.42</v>
      </c>
      <c r="G80" s="14">
        <v>28.7</v>
      </c>
      <c r="H80" s="14">
        <v>25.98</v>
      </c>
      <c r="I80" s="14"/>
      <c r="J80" s="14">
        <v>37.24</v>
      </c>
      <c r="K80" s="14">
        <v>42.67</v>
      </c>
      <c r="L80" s="14">
        <v>51.45</v>
      </c>
      <c r="M80" s="54"/>
      <c r="N80" s="14">
        <v>53.720754528999997</v>
      </c>
      <c r="O80" s="31">
        <v>113.54792217000001</v>
      </c>
      <c r="P80" s="31" t="s">
        <v>26</v>
      </c>
      <c r="Q80" s="17" t="s">
        <v>29</v>
      </c>
      <c r="R80" s="38" t="s">
        <v>581</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146</v>
      </c>
      <c r="D81" s="16" t="s">
        <v>147</v>
      </c>
      <c r="E81" s="16">
        <v>4</v>
      </c>
      <c r="F81" s="15">
        <v>1.44</v>
      </c>
      <c r="G81" s="15">
        <v>0.97</v>
      </c>
      <c r="H81" s="15">
        <v>0.5</v>
      </c>
      <c r="I81" s="14"/>
      <c r="J81" s="15">
        <v>2.57</v>
      </c>
      <c r="K81" s="15">
        <v>3.5</v>
      </c>
      <c r="L81" s="15">
        <v>5.01</v>
      </c>
      <c r="M81" s="54"/>
      <c r="N81" s="15">
        <v>64.559316566999996</v>
      </c>
      <c r="O81" s="15">
        <v>19.733250738999999</v>
      </c>
      <c r="P81" s="15" t="s">
        <v>26</v>
      </c>
      <c r="Q81" s="16" t="s">
        <v>29</v>
      </c>
      <c r="R81" s="37" t="s">
        <v>582</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148</v>
      </c>
      <c r="D82" s="17" t="s">
        <v>149</v>
      </c>
      <c r="E82" s="17">
        <v>7</v>
      </c>
      <c r="F82" s="14">
        <v>21.72</v>
      </c>
      <c r="G82" s="14">
        <v>18.989999999999998</v>
      </c>
      <c r="H82" s="14">
        <v>16.260000000000002</v>
      </c>
      <c r="I82" s="14"/>
      <c r="J82" s="14">
        <v>28.59</v>
      </c>
      <c r="K82" s="14">
        <v>34.04</v>
      </c>
      <c r="L82" s="14">
        <v>42.87</v>
      </c>
      <c r="M82" s="54"/>
      <c r="N82" s="14">
        <v>56.049302001999997</v>
      </c>
      <c r="O82" s="31">
        <v>134.83870365000001</v>
      </c>
      <c r="P82" s="31" t="s">
        <v>26</v>
      </c>
      <c r="Q82" s="17" t="s">
        <v>29</v>
      </c>
      <c r="R82" s="38" t="s">
        <v>583</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148</v>
      </c>
      <c r="D83" s="16" t="s">
        <v>150</v>
      </c>
      <c r="E83" s="16">
        <v>7</v>
      </c>
      <c r="F83" s="15">
        <v>20.69</v>
      </c>
      <c r="G83" s="15">
        <v>18.27</v>
      </c>
      <c r="H83" s="15">
        <v>15.85</v>
      </c>
      <c r="I83" s="14"/>
      <c r="J83" s="15">
        <v>25.97</v>
      </c>
      <c r="K83" s="15">
        <v>30.8</v>
      </c>
      <c r="L83" s="15">
        <v>38.630000000000003</v>
      </c>
      <c r="M83" s="54"/>
      <c r="N83" s="15">
        <v>64.088848927000001</v>
      </c>
      <c r="O83" s="15">
        <v>7.6340395216999992</v>
      </c>
      <c r="P83" s="15" t="s">
        <v>26</v>
      </c>
      <c r="Q83" s="16" t="s">
        <v>29</v>
      </c>
      <c r="R83" s="37" t="s">
        <v>584</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151</v>
      </c>
      <c r="D84" s="17" t="s">
        <v>152</v>
      </c>
      <c r="E84" s="17">
        <v>7</v>
      </c>
      <c r="F84" s="14">
        <v>2.72</v>
      </c>
      <c r="G84" s="14">
        <v>2.35</v>
      </c>
      <c r="H84" s="14">
        <v>1.99</v>
      </c>
      <c r="I84" s="14"/>
      <c r="J84" s="14">
        <v>3.58</v>
      </c>
      <c r="K84" s="14">
        <v>4.3</v>
      </c>
      <c r="L84" s="14">
        <v>5.47</v>
      </c>
      <c r="M84" s="54"/>
      <c r="N84" s="14">
        <v>60.426583190999999</v>
      </c>
      <c r="O84" s="31">
        <v>2.6228206522000002</v>
      </c>
      <c r="P84" s="31" t="s">
        <v>26</v>
      </c>
      <c r="Q84" s="17" t="s">
        <v>29</v>
      </c>
      <c r="R84" s="38" t="s">
        <v>585</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586</v>
      </c>
      <c r="D85" s="16" t="s">
        <v>587</v>
      </c>
      <c r="E85" s="16">
        <v>4</v>
      </c>
      <c r="F85" s="15">
        <v>115.93</v>
      </c>
      <c r="G85" s="15">
        <v>85.59</v>
      </c>
      <c r="H85" s="15">
        <v>55.25</v>
      </c>
      <c r="I85" s="14"/>
      <c r="J85" s="15">
        <v>136</v>
      </c>
      <c r="K85" s="15">
        <v>196.67</v>
      </c>
      <c r="L85" s="15">
        <v>294.85000000000002</v>
      </c>
      <c r="M85" s="54"/>
      <c r="N85" s="15">
        <v>33.426947734999999</v>
      </c>
      <c r="O85" s="15">
        <v>1.5713193339</v>
      </c>
      <c r="P85" s="15" t="s">
        <v>29</v>
      </c>
      <c r="Q85" s="16" t="s">
        <v>26</v>
      </c>
      <c r="R85" s="37" t="s">
        <v>588</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153</v>
      </c>
      <c r="D86" s="17" t="s">
        <v>154</v>
      </c>
      <c r="E86" s="17">
        <v>7</v>
      </c>
      <c r="F86" s="14">
        <v>2180</v>
      </c>
      <c r="G86" s="14">
        <v>1688.63</v>
      </c>
      <c r="H86" s="14">
        <v>1197.26</v>
      </c>
      <c r="I86" s="14"/>
      <c r="J86" s="14">
        <v>2471.64</v>
      </c>
      <c r="K86" s="14">
        <v>3454.37</v>
      </c>
      <c r="L86" s="14">
        <v>5044.57</v>
      </c>
      <c r="M86" s="54"/>
      <c r="N86" s="14">
        <v>52.520843573000001</v>
      </c>
      <c r="O86" s="31">
        <v>2.4922393009000001</v>
      </c>
      <c r="P86" s="31" t="s">
        <v>29</v>
      </c>
      <c r="Q86" s="17" t="s">
        <v>29</v>
      </c>
      <c r="R86" s="38" t="s">
        <v>589</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155</v>
      </c>
      <c r="D87" s="16" t="s">
        <v>156</v>
      </c>
      <c r="E87" s="16">
        <v>10</v>
      </c>
      <c r="F87" s="15">
        <v>18.440000000000001</v>
      </c>
      <c r="G87" s="15">
        <v>17.8</v>
      </c>
      <c r="H87" s="15">
        <v>17.170000000000002</v>
      </c>
      <c r="I87" s="14"/>
      <c r="J87" s="15">
        <v>19.190000000000001</v>
      </c>
      <c r="K87" s="15">
        <v>20.45</v>
      </c>
      <c r="L87" s="15">
        <v>22.49</v>
      </c>
      <c r="M87" s="54"/>
      <c r="N87" s="15">
        <v>76.933479887000004</v>
      </c>
      <c r="O87" s="15">
        <v>5.4003555651999999</v>
      </c>
      <c r="P87" s="15" t="s">
        <v>29</v>
      </c>
      <c r="Q87" s="16" t="s">
        <v>29</v>
      </c>
      <c r="R87" s="37" t="s">
        <v>590</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157</v>
      </c>
      <c r="D88" s="17" t="s">
        <v>158</v>
      </c>
      <c r="E88" s="17">
        <v>10</v>
      </c>
      <c r="F88" s="14">
        <v>5.04</v>
      </c>
      <c r="G88" s="14">
        <v>4.59</v>
      </c>
      <c r="H88" s="14">
        <v>4.1399999999999997</v>
      </c>
      <c r="I88" s="14"/>
      <c r="J88" s="14">
        <v>5.98</v>
      </c>
      <c r="K88" s="14">
        <v>6.87</v>
      </c>
      <c r="L88" s="14">
        <v>8.32</v>
      </c>
      <c r="M88" s="54"/>
      <c r="N88" s="14">
        <v>56.947243589000003</v>
      </c>
      <c r="O88" s="31">
        <v>7.6210523043</v>
      </c>
      <c r="P88" s="31" t="s">
        <v>29</v>
      </c>
      <c r="Q88" s="17" t="s">
        <v>29</v>
      </c>
      <c r="R88" s="38" t="s">
        <v>591</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159</v>
      </c>
      <c r="D89" s="16" t="s">
        <v>160</v>
      </c>
      <c r="E89" s="16">
        <v>7</v>
      </c>
      <c r="F89" s="15">
        <v>12.13</v>
      </c>
      <c r="G89" s="15">
        <v>10.54</v>
      </c>
      <c r="H89" s="15">
        <v>8.9600000000000009</v>
      </c>
      <c r="I89" s="14"/>
      <c r="J89" s="15">
        <v>15.41</v>
      </c>
      <c r="K89" s="15">
        <v>18.57</v>
      </c>
      <c r="L89" s="15">
        <v>23.68</v>
      </c>
      <c r="M89" s="54"/>
      <c r="N89" s="15">
        <v>65.346552944999999</v>
      </c>
      <c r="O89" s="15">
        <v>8.1373918261</v>
      </c>
      <c r="P89" s="15" t="s">
        <v>29</v>
      </c>
      <c r="Q89" s="16" t="s">
        <v>29</v>
      </c>
      <c r="R89" s="37" t="s">
        <v>592</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161</v>
      </c>
      <c r="D90" s="17" t="s">
        <v>162</v>
      </c>
      <c r="E90" s="17">
        <v>0</v>
      </c>
      <c r="F90" s="14">
        <v>11.59</v>
      </c>
      <c r="G90" s="14">
        <v>10.33</v>
      </c>
      <c r="H90" s="14">
        <v>9.07</v>
      </c>
      <c r="I90" s="14"/>
      <c r="J90" s="14">
        <v>11.81</v>
      </c>
      <c r="K90" s="14">
        <v>14.32</v>
      </c>
      <c r="L90" s="14">
        <v>18.39</v>
      </c>
      <c r="M90" s="54"/>
      <c r="N90" s="14">
        <v>46.316246440999997</v>
      </c>
      <c r="O90" s="31">
        <v>98.761124651999992</v>
      </c>
      <c r="P90" s="31" t="s">
        <v>26</v>
      </c>
      <c r="Q90" s="17" t="s">
        <v>26</v>
      </c>
      <c r="R90" s="38" t="s">
        <v>593</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163</v>
      </c>
      <c r="D91" s="16" t="s">
        <v>164</v>
      </c>
      <c r="E91" s="16">
        <v>1</v>
      </c>
      <c r="F91" s="15">
        <v>6.8</v>
      </c>
      <c r="G91" s="15">
        <v>5.74</v>
      </c>
      <c r="H91" s="15">
        <v>4.68</v>
      </c>
      <c r="I91" s="14"/>
      <c r="J91" s="15">
        <v>7.22</v>
      </c>
      <c r="K91" s="15">
        <v>9.33</v>
      </c>
      <c r="L91" s="15">
        <v>12.75</v>
      </c>
      <c r="M91" s="54"/>
      <c r="N91" s="15">
        <v>40.037625982000002</v>
      </c>
      <c r="O91" s="15">
        <v>33.005961130000003</v>
      </c>
      <c r="P91" s="15" t="s">
        <v>26</v>
      </c>
      <c r="Q91" s="16" t="s">
        <v>26</v>
      </c>
      <c r="R91" s="37" t="s">
        <v>594</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165</v>
      </c>
      <c r="D92" s="17" t="s">
        <v>166</v>
      </c>
      <c r="E92" s="17">
        <v>10</v>
      </c>
      <c r="F92" s="14">
        <v>199.06</v>
      </c>
      <c r="G92" s="14">
        <v>176.61</v>
      </c>
      <c r="H92" s="14">
        <v>154.16999999999999</v>
      </c>
      <c r="I92" s="14"/>
      <c r="J92" s="14">
        <v>214.47</v>
      </c>
      <c r="K92" s="14">
        <v>259.35000000000002</v>
      </c>
      <c r="L92" s="14">
        <v>331.98</v>
      </c>
      <c r="M92" s="54"/>
      <c r="N92" s="14">
        <v>56.064169106999998</v>
      </c>
      <c r="O92" s="31">
        <v>4.6933791970000005</v>
      </c>
      <c r="P92" s="31" t="s">
        <v>29</v>
      </c>
      <c r="Q92" s="17" t="s">
        <v>29</v>
      </c>
      <c r="R92" s="38" t="s">
        <v>595</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167</v>
      </c>
      <c r="D93" s="16" t="s">
        <v>168</v>
      </c>
      <c r="E93" s="16">
        <v>4</v>
      </c>
      <c r="F93" s="15">
        <v>150</v>
      </c>
      <c r="G93" s="15" t="s">
        <v>132</v>
      </c>
      <c r="H93" s="15" t="s">
        <v>132</v>
      </c>
      <c r="I93" s="14"/>
      <c r="J93" s="15" t="s">
        <v>132</v>
      </c>
      <c r="K93" s="15" t="s">
        <v>132</v>
      </c>
      <c r="L93" s="15" t="s">
        <v>132</v>
      </c>
      <c r="M93" s="54"/>
      <c r="N93" s="15">
        <v>94.064508982000007</v>
      </c>
      <c r="O93" s="15">
        <v>1.0764285713999999</v>
      </c>
      <c r="P93" s="15" t="s">
        <v>26</v>
      </c>
      <c r="Q93" s="16" t="s">
        <v>29</v>
      </c>
      <c r="R93" s="37" t="s">
        <v>132</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169</v>
      </c>
      <c r="D94" s="17" t="s">
        <v>170</v>
      </c>
      <c r="E94" s="17">
        <v>7</v>
      </c>
      <c r="F94" s="14">
        <v>91.17</v>
      </c>
      <c r="G94" s="14">
        <v>83.24</v>
      </c>
      <c r="H94" s="14">
        <v>75.31</v>
      </c>
      <c r="I94" s="14"/>
      <c r="J94" s="14">
        <v>93.5</v>
      </c>
      <c r="K94" s="14">
        <v>109.35</v>
      </c>
      <c r="L94" s="14">
        <v>135.02000000000001</v>
      </c>
      <c r="M94" s="54"/>
      <c r="N94" s="14">
        <v>69.032672782999995</v>
      </c>
      <c r="O94" s="31">
        <v>357.04734561000004</v>
      </c>
      <c r="P94" s="31" t="s">
        <v>29</v>
      </c>
      <c r="Q94" s="17" t="s">
        <v>29</v>
      </c>
      <c r="R94" s="38" t="s">
        <v>596</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171</v>
      </c>
      <c r="D95" s="16" t="s">
        <v>172</v>
      </c>
      <c r="E95" s="16">
        <v>1</v>
      </c>
      <c r="F95" s="15">
        <v>49.25</v>
      </c>
      <c r="G95" s="15">
        <v>44.92</v>
      </c>
      <c r="H95" s="15">
        <v>40.590000000000003</v>
      </c>
      <c r="I95" s="14"/>
      <c r="J95" s="15">
        <v>50.14</v>
      </c>
      <c r="K95" s="15">
        <v>58.79</v>
      </c>
      <c r="L95" s="15">
        <v>72.8</v>
      </c>
      <c r="M95" s="54"/>
      <c r="N95" s="15">
        <v>47.988215009000001</v>
      </c>
      <c r="O95" s="15">
        <v>129.45868256</v>
      </c>
      <c r="P95" s="15" t="s">
        <v>26</v>
      </c>
      <c r="Q95" s="16" t="s">
        <v>26</v>
      </c>
      <c r="R95" s="37" t="s">
        <v>597</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173</v>
      </c>
      <c r="D96" s="17" t="s">
        <v>174</v>
      </c>
      <c r="E96" s="17">
        <v>7</v>
      </c>
      <c r="F96" s="14">
        <v>26.36</v>
      </c>
      <c r="G96" s="14">
        <v>24.95</v>
      </c>
      <c r="H96" s="14">
        <v>23.54</v>
      </c>
      <c r="I96" s="14"/>
      <c r="J96" s="14">
        <v>28.12</v>
      </c>
      <c r="K96" s="14">
        <v>30.93</v>
      </c>
      <c r="L96" s="14">
        <v>35.49</v>
      </c>
      <c r="M96" s="54"/>
      <c r="N96" s="14">
        <v>55.793531706000003</v>
      </c>
      <c r="O96" s="31">
        <v>200.02769816999998</v>
      </c>
      <c r="P96" s="31" t="s">
        <v>29</v>
      </c>
      <c r="Q96" s="17" t="s">
        <v>29</v>
      </c>
      <c r="R96" s="38" t="s">
        <v>598</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175</v>
      </c>
      <c r="D97" s="16" t="s">
        <v>176</v>
      </c>
      <c r="E97" s="16">
        <v>3</v>
      </c>
      <c r="F97" s="15">
        <v>29.7</v>
      </c>
      <c r="G97" s="15">
        <v>26.72</v>
      </c>
      <c r="H97" s="15">
        <v>23.75</v>
      </c>
      <c r="I97" s="14"/>
      <c r="J97" s="15">
        <v>30.16</v>
      </c>
      <c r="K97" s="15">
        <v>36.1</v>
      </c>
      <c r="L97" s="15">
        <v>45.71</v>
      </c>
      <c r="M97" s="54"/>
      <c r="N97" s="15">
        <v>41.712074676999997</v>
      </c>
      <c r="O97" s="15">
        <v>136.08841200000001</v>
      </c>
      <c r="P97" s="15" t="s">
        <v>26</v>
      </c>
      <c r="Q97" s="16" t="s">
        <v>26</v>
      </c>
      <c r="R97" s="37" t="s">
        <v>599</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177</v>
      </c>
      <c r="D98" s="17" t="s">
        <v>178</v>
      </c>
      <c r="E98" s="17">
        <v>1</v>
      </c>
      <c r="F98" s="14">
        <v>38.119999999999997</v>
      </c>
      <c r="G98" s="14">
        <v>35.049999999999997</v>
      </c>
      <c r="H98" s="14">
        <v>31.98</v>
      </c>
      <c r="I98" s="14"/>
      <c r="J98" s="14">
        <v>38.96</v>
      </c>
      <c r="K98" s="14">
        <v>45.09</v>
      </c>
      <c r="L98" s="14">
        <v>55.02</v>
      </c>
      <c r="M98" s="54"/>
      <c r="N98" s="14">
        <v>42.724882632000003</v>
      </c>
      <c r="O98" s="31">
        <v>227.53661222000002</v>
      </c>
      <c r="P98" s="31" t="s">
        <v>26</v>
      </c>
      <c r="Q98" s="17" t="s">
        <v>26</v>
      </c>
      <c r="R98" s="38" t="s">
        <v>600</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179</v>
      </c>
      <c r="D99" s="16" t="s">
        <v>180</v>
      </c>
      <c r="E99" s="16">
        <v>0</v>
      </c>
      <c r="F99" s="15">
        <v>4.6500000000000004</v>
      </c>
      <c r="G99" s="15">
        <v>3.86</v>
      </c>
      <c r="H99" s="15">
        <v>3.08</v>
      </c>
      <c r="I99" s="14"/>
      <c r="J99" s="15">
        <v>4.7300000000000004</v>
      </c>
      <c r="K99" s="15">
        <v>6.29</v>
      </c>
      <c r="L99" s="15">
        <v>8.83</v>
      </c>
      <c r="M99" s="54"/>
      <c r="N99" s="15">
        <v>32.419088811000002</v>
      </c>
      <c r="O99" s="15">
        <v>3.8745419565000003</v>
      </c>
      <c r="P99" s="15" t="s">
        <v>26</v>
      </c>
      <c r="Q99" s="16" t="s">
        <v>26</v>
      </c>
      <c r="R99" s="37" t="s">
        <v>601</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181</v>
      </c>
      <c r="D100" s="17" t="s">
        <v>182</v>
      </c>
      <c r="E100" s="17">
        <v>0</v>
      </c>
      <c r="F100" s="14">
        <v>11.01</v>
      </c>
      <c r="G100" s="14">
        <v>9.4</v>
      </c>
      <c r="H100" s="14">
        <v>7.79</v>
      </c>
      <c r="I100" s="14"/>
      <c r="J100" s="14">
        <v>11.27</v>
      </c>
      <c r="K100" s="14">
        <v>14.48</v>
      </c>
      <c r="L100" s="14">
        <v>19.670000000000002</v>
      </c>
      <c r="M100" s="54"/>
      <c r="N100" s="14">
        <v>36.362997297</v>
      </c>
      <c r="O100" s="31">
        <v>19.413781999999998</v>
      </c>
      <c r="P100" s="31" t="s">
        <v>26</v>
      </c>
      <c r="Q100" s="17" t="s">
        <v>26</v>
      </c>
      <c r="R100" s="38" t="s">
        <v>602</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183</v>
      </c>
      <c r="D101" s="16" t="s">
        <v>184</v>
      </c>
      <c r="E101" s="16">
        <v>0</v>
      </c>
      <c r="F101" s="15">
        <v>5.68</v>
      </c>
      <c r="G101" s="15">
        <v>4.75</v>
      </c>
      <c r="H101" s="15">
        <v>3.82</v>
      </c>
      <c r="I101" s="14"/>
      <c r="J101" s="15">
        <v>5.97</v>
      </c>
      <c r="K101" s="15">
        <v>7.82</v>
      </c>
      <c r="L101" s="15">
        <v>10.82</v>
      </c>
      <c r="M101" s="54"/>
      <c r="N101" s="15">
        <v>31.544709764</v>
      </c>
      <c r="O101" s="15">
        <v>3.5988319565000002</v>
      </c>
      <c r="P101" s="15" t="s">
        <v>26</v>
      </c>
      <c r="Q101" s="16" t="s">
        <v>26</v>
      </c>
      <c r="R101" s="37" t="s">
        <v>603</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185</v>
      </c>
      <c r="D102" s="17" t="s">
        <v>186</v>
      </c>
      <c r="E102" s="17">
        <v>7</v>
      </c>
      <c r="F102" s="14">
        <v>17.13</v>
      </c>
      <c r="G102" s="14">
        <v>16.05</v>
      </c>
      <c r="H102" s="14">
        <v>14.98</v>
      </c>
      <c r="I102" s="14"/>
      <c r="J102" s="14">
        <v>17.78</v>
      </c>
      <c r="K102" s="14">
        <v>19.920000000000002</v>
      </c>
      <c r="L102" s="14">
        <v>23.39</v>
      </c>
      <c r="M102" s="54"/>
      <c r="N102" s="14">
        <v>65.372544235999996</v>
      </c>
      <c r="O102" s="31">
        <v>33.549467999999997</v>
      </c>
      <c r="P102" s="31" t="s">
        <v>29</v>
      </c>
      <c r="Q102" s="17" t="s">
        <v>29</v>
      </c>
      <c r="R102" s="38" t="s">
        <v>604</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187</v>
      </c>
      <c r="D103" s="16" t="s">
        <v>188</v>
      </c>
      <c r="E103" s="16">
        <v>2</v>
      </c>
      <c r="F103" s="15">
        <v>19.600000000000001</v>
      </c>
      <c r="G103" s="15">
        <v>18.350000000000001</v>
      </c>
      <c r="H103" s="15">
        <v>17.100000000000001</v>
      </c>
      <c r="I103" s="14"/>
      <c r="J103" s="15">
        <v>20.36</v>
      </c>
      <c r="K103" s="15">
        <v>22.85</v>
      </c>
      <c r="L103" s="15">
        <v>26.89</v>
      </c>
      <c r="M103" s="54"/>
      <c r="N103" s="15">
        <v>44.800378397999999</v>
      </c>
      <c r="O103" s="15">
        <v>6.2593746087</v>
      </c>
      <c r="P103" s="15" t="s">
        <v>26</v>
      </c>
      <c r="Q103" s="16" t="s">
        <v>26</v>
      </c>
      <c r="R103" s="37" t="s">
        <v>605</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189</v>
      </c>
      <c r="D104" s="17" t="s">
        <v>190</v>
      </c>
      <c r="E104" s="17">
        <v>7</v>
      </c>
      <c r="F104" s="14">
        <v>25.46</v>
      </c>
      <c r="G104" s="14">
        <v>23.23</v>
      </c>
      <c r="H104" s="14">
        <v>21.01</v>
      </c>
      <c r="I104" s="14"/>
      <c r="J104" s="14">
        <v>26.44</v>
      </c>
      <c r="K104" s="14">
        <v>30.88</v>
      </c>
      <c r="L104" s="14">
        <v>38.07</v>
      </c>
      <c r="M104" s="54"/>
      <c r="N104" s="14">
        <v>66.144982866000007</v>
      </c>
      <c r="O104" s="31">
        <v>208.28233365</v>
      </c>
      <c r="P104" s="31" t="s">
        <v>29</v>
      </c>
      <c r="Q104" s="17" t="s">
        <v>29</v>
      </c>
      <c r="R104" s="38" t="s">
        <v>606</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191</v>
      </c>
      <c r="D105" s="16" t="s">
        <v>192</v>
      </c>
      <c r="E105" s="16">
        <v>7</v>
      </c>
      <c r="F105" s="15">
        <v>11.2</v>
      </c>
      <c r="G105" s="15">
        <v>10.28</v>
      </c>
      <c r="H105" s="15">
        <v>9.3699999999999992</v>
      </c>
      <c r="I105" s="14"/>
      <c r="J105" s="15">
        <v>11.56</v>
      </c>
      <c r="K105" s="15">
        <v>13.38</v>
      </c>
      <c r="L105" s="15">
        <v>16.32</v>
      </c>
      <c r="M105" s="54"/>
      <c r="N105" s="15">
        <v>64.707512527999995</v>
      </c>
      <c r="O105" s="15">
        <v>63.896283826000001</v>
      </c>
      <c r="P105" s="15" t="s">
        <v>29</v>
      </c>
      <c r="Q105" s="16" t="s">
        <v>29</v>
      </c>
      <c r="R105" s="37" t="s">
        <v>607</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193</v>
      </c>
      <c r="D106" s="17" t="s">
        <v>194</v>
      </c>
      <c r="E106" s="17">
        <v>0</v>
      </c>
      <c r="F106" s="14">
        <v>11.46</v>
      </c>
      <c r="G106" s="14">
        <v>9.6300000000000008</v>
      </c>
      <c r="H106" s="14">
        <v>7.81</v>
      </c>
      <c r="I106" s="14"/>
      <c r="J106" s="14">
        <v>11.67</v>
      </c>
      <c r="K106" s="14">
        <v>15.31</v>
      </c>
      <c r="L106" s="14">
        <v>21.2</v>
      </c>
      <c r="M106" s="54"/>
      <c r="N106" s="14">
        <v>40.808478227999998</v>
      </c>
      <c r="O106" s="31">
        <v>35.069951478</v>
      </c>
      <c r="P106" s="31" t="s">
        <v>26</v>
      </c>
      <c r="Q106" s="17" t="s">
        <v>26</v>
      </c>
      <c r="R106" s="38" t="s">
        <v>608</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195</v>
      </c>
      <c r="D107" s="16" t="s">
        <v>196</v>
      </c>
      <c r="E107" s="16">
        <v>0</v>
      </c>
      <c r="F107" s="15">
        <v>3.5</v>
      </c>
      <c r="G107" s="15">
        <v>3.11</v>
      </c>
      <c r="H107" s="15">
        <v>2.72</v>
      </c>
      <c r="I107" s="14"/>
      <c r="J107" s="15">
        <v>3.61</v>
      </c>
      <c r="K107" s="15">
        <v>4.38</v>
      </c>
      <c r="L107" s="15">
        <v>5.63</v>
      </c>
      <c r="M107" s="54"/>
      <c r="N107" s="15">
        <v>25.058166597</v>
      </c>
      <c r="O107" s="15">
        <v>7.4462618695999998</v>
      </c>
      <c r="P107" s="15" t="s">
        <v>26</v>
      </c>
      <c r="Q107" s="16" t="s">
        <v>26</v>
      </c>
      <c r="R107" s="37" t="s">
        <v>609</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197</v>
      </c>
      <c r="D108" s="17" t="s">
        <v>198</v>
      </c>
      <c r="E108" s="17">
        <v>0</v>
      </c>
      <c r="F108" s="14">
        <v>3.81</v>
      </c>
      <c r="G108" s="14">
        <v>3.34</v>
      </c>
      <c r="H108" s="14">
        <v>2.88</v>
      </c>
      <c r="I108" s="14"/>
      <c r="J108" s="14">
        <v>3.92</v>
      </c>
      <c r="K108" s="14">
        <v>4.84</v>
      </c>
      <c r="L108" s="14">
        <v>6.33</v>
      </c>
      <c r="M108" s="54"/>
      <c r="N108" s="14">
        <v>41.698577604</v>
      </c>
      <c r="O108" s="31">
        <v>16.302641564999998</v>
      </c>
      <c r="P108" s="31" t="s">
        <v>26</v>
      </c>
      <c r="Q108" s="17" t="s">
        <v>26</v>
      </c>
      <c r="R108" s="38" t="s">
        <v>610</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199</v>
      </c>
      <c r="D109" s="16" t="s">
        <v>200</v>
      </c>
      <c r="E109" s="16">
        <v>0</v>
      </c>
      <c r="F109" s="15">
        <v>9.14</v>
      </c>
      <c r="G109" s="15">
        <v>7.88</v>
      </c>
      <c r="H109" s="15">
        <v>6.63</v>
      </c>
      <c r="I109" s="14"/>
      <c r="J109" s="15">
        <v>9.4</v>
      </c>
      <c r="K109" s="15">
        <v>11.9</v>
      </c>
      <c r="L109" s="15">
        <v>15.95</v>
      </c>
      <c r="M109" s="54"/>
      <c r="N109" s="15">
        <v>34.168564822</v>
      </c>
      <c r="O109" s="15">
        <v>15.804432825999999</v>
      </c>
      <c r="P109" s="15" t="s">
        <v>26</v>
      </c>
      <c r="Q109" s="16" t="s">
        <v>26</v>
      </c>
      <c r="R109" s="37" t="s">
        <v>611</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201</v>
      </c>
      <c r="D110" s="17" t="s">
        <v>202</v>
      </c>
      <c r="E110" s="17">
        <v>6</v>
      </c>
      <c r="F110" s="14" t="s">
        <v>132</v>
      </c>
      <c r="G110" s="14" t="s">
        <v>132</v>
      </c>
      <c r="H110" s="14" t="s">
        <v>132</v>
      </c>
      <c r="I110" s="14"/>
      <c r="J110" s="14" t="s">
        <v>132</v>
      </c>
      <c r="K110" s="14" t="s">
        <v>132</v>
      </c>
      <c r="L110" s="14" t="s">
        <v>132</v>
      </c>
      <c r="M110" s="54"/>
      <c r="N110" s="14" t="s">
        <v>132</v>
      </c>
      <c r="O110" s="31" t="s">
        <v>132</v>
      </c>
      <c r="P110" s="31" t="s">
        <v>132</v>
      </c>
      <c r="Q110" s="17" t="s">
        <v>132</v>
      </c>
      <c r="R110" s="38" t="s">
        <v>133</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203</v>
      </c>
      <c r="D111" s="16" t="s">
        <v>204</v>
      </c>
      <c r="E111" s="16">
        <v>0</v>
      </c>
      <c r="F111" s="15">
        <v>3.12</v>
      </c>
      <c r="G111" s="15">
        <v>2.73</v>
      </c>
      <c r="H111" s="15">
        <v>2.35</v>
      </c>
      <c r="I111" s="14"/>
      <c r="J111" s="15">
        <v>3.17</v>
      </c>
      <c r="K111" s="15">
        <v>3.93</v>
      </c>
      <c r="L111" s="15">
        <v>5.16</v>
      </c>
      <c r="M111" s="54"/>
      <c r="N111" s="15">
        <v>35.078010306000003</v>
      </c>
      <c r="O111" s="15">
        <v>3.6813939999999996</v>
      </c>
      <c r="P111" s="15" t="s">
        <v>26</v>
      </c>
      <c r="Q111" s="16" t="s">
        <v>26</v>
      </c>
      <c r="R111" s="37" t="s">
        <v>612</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205</v>
      </c>
      <c r="D112" s="17" t="s">
        <v>206</v>
      </c>
      <c r="E112" s="17">
        <v>4</v>
      </c>
      <c r="F112" s="14">
        <v>21.01</v>
      </c>
      <c r="G112" s="14">
        <v>19.64</v>
      </c>
      <c r="H112" s="14">
        <v>18.28</v>
      </c>
      <c r="I112" s="14"/>
      <c r="J112" s="14">
        <v>24.05</v>
      </c>
      <c r="K112" s="14">
        <v>26.77</v>
      </c>
      <c r="L112" s="14">
        <v>31.19</v>
      </c>
      <c r="M112" s="54"/>
      <c r="N112" s="14">
        <v>54.424536519</v>
      </c>
      <c r="O112" s="31">
        <v>59.296957042999999</v>
      </c>
      <c r="P112" s="31" t="s">
        <v>26</v>
      </c>
      <c r="Q112" s="17" t="s">
        <v>29</v>
      </c>
      <c r="R112" s="38" t="s">
        <v>613</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207</v>
      </c>
      <c r="D113" s="16" t="s">
        <v>208</v>
      </c>
      <c r="E113" s="16">
        <v>0</v>
      </c>
      <c r="F113" s="15">
        <v>24.27</v>
      </c>
      <c r="G113" s="15">
        <v>22.02</v>
      </c>
      <c r="H113" s="15">
        <v>19.78</v>
      </c>
      <c r="I113" s="14"/>
      <c r="J113" s="15">
        <v>24.86</v>
      </c>
      <c r="K113" s="15">
        <v>29.34</v>
      </c>
      <c r="L113" s="15">
        <v>36.590000000000003</v>
      </c>
      <c r="M113" s="54"/>
      <c r="N113" s="15">
        <v>41.063682427000003</v>
      </c>
      <c r="O113" s="15">
        <v>43.094332521999995</v>
      </c>
      <c r="P113" s="15" t="s">
        <v>26</v>
      </c>
      <c r="Q113" s="16" t="s">
        <v>26</v>
      </c>
      <c r="R113" s="37" t="s">
        <v>614</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209</v>
      </c>
      <c r="D114" s="17" t="s">
        <v>210</v>
      </c>
      <c r="E114" s="17">
        <v>7</v>
      </c>
      <c r="F114" s="14">
        <v>81.37</v>
      </c>
      <c r="G114" s="14">
        <v>56.66</v>
      </c>
      <c r="H114" s="14">
        <v>31.96</v>
      </c>
      <c r="I114" s="14"/>
      <c r="J114" s="14">
        <v>122.62</v>
      </c>
      <c r="K114" s="14">
        <v>172.02</v>
      </c>
      <c r="L114" s="14">
        <v>251.97</v>
      </c>
      <c r="M114" s="54"/>
      <c r="N114" s="14">
        <v>52.233249571999998</v>
      </c>
      <c r="O114" s="31">
        <v>52.003087233999999</v>
      </c>
      <c r="P114" s="31" t="s">
        <v>29</v>
      </c>
      <c r="Q114" s="17" t="s">
        <v>29</v>
      </c>
      <c r="R114" s="38" t="s">
        <v>615</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211</v>
      </c>
      <c r="D115" s="16" t="s">
        <v>212</v>
      </c>
      <c r="E115" s="16">
        <v>7</v>
      </c>
      <c r="F115" s="15">
        <v>14.63</v>
      </c>
      <c r="G115" s="15">
        <v>13.53</v>
      </c>
      <c r="H115" s="15">
        <v>12.44</v>
      </c>
      <c r="I115" s="14"/>
      <c r="J115" s="15">
        <v>15.65</v>
      </c>
      <c r="K115" s="15">
        <v>17.829999999999998</v>
      </c>
      <c r="L115" s="15">
        <v>21.37</v>
      </c>
      <c r="M115" s="54"/>
      <c r="N115" s="15">
        <v>66.034647300000003</v>
      </c>
      <c r="O115" s="15">
        <v>24.364884696000001</v>
      </c>
      <c r="P115" s="15" t="s">
        <v>29</v>
      </c>
      <c r="Q115" s="16" t="s">
        <v>29</v>
      </c>
      <c r="R115" s="37" t="s">
        <v>616</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213</v>
      </c>
      <c r="D116" s="17" t="s">
        <v>214</v>
      </c>
      <c r="E116" s="17">
        <v>4</v>
      </c>
      <c r="F116" s="14">
        <v>27.23</v>
      </c>
      <c r="G116" s="14">
        <v>22.09</v>
      </c>
      <c r="H116" s="14">
        <v>16.95</v>
      </c>
      <c r="I116" s="14"/>
      <c r="J116" s="14">
        <v>43.39</v>
      </c>
      <c r="K116" s="14">
        <v>53.66</v>
      </c>
      <c r="L116" s="14">
        <v>70.290000000000006</v>
      </c>
      <c r="M116" s="54"/>
      <c r="N116" s="14">
        <v>54.430253356000001</v>
      </c>
      <c r="O116" s="31">
        <v>60.087063551</v>
      </c>
      <c r="P116" s="31" t="s">
        <v>26</v>
      </c>
      <c r="Q116" s="17" t="s">
        <v>29</v>
      </c>
      <c r="R116" s="38" t="s">
        <v>617</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215</v>
      </c>
      <c r="D117" s="16" t="s">
        <v>216</v>
      </c>
      <c r="E117" s="16">
        <v>6</v>
      </c>
      <c r="F117" s="15">
        <v>9.1300000000000008</v>
      </c>
      <c r="G117" s="15">
        <v>8.5</v>
      </c>
      <c r="H117" s="15">
        <v>7.88</v>
      </c>
      <c r="I117" s="14"/>
      <c r="J117" s="15">
        <v>10.6</v>
      </c>
      <c r="K117" s="15">
        <v>11.84</v>
      </c>
      <c r="L117" s="15">
        <v>13.85</v>
      </c>
      <c r="M117" s="54"/>
      <c r="N117" s="15">
        <v>49.570041048</v>
      </c>
      <c r="O117" s="15">
        <v>7.3677850434999996</v>
      </c>
      <c r="P117" s="15" t="s">
        <v>26</v>
      </c>
      <c r="Q117" s="16" t="s">
        <v>29</v>
      </c>
      <c r="R117" s="37" t="s">
        <v>618</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217</v>
      </c>
      <c r="D118" s="17" t="s">
        <v>218</v>
      </c>
      <c r="E118" s="17">
        <v>4</v>
      </c>
      <c r="F118" s="14">
        <v>8.3000000000000007</v>
      </c>
      <c r="G118" s="14">
        <v>7.73</v>
      </c>
      <c r="H118" s="14">
        <v>7.16</v>
      </c>
      <c r="I118" s="14"/>
      <c r="J118" s="14">
        <v>9.3800000000000008</v>
      </c>
      <c r="K118" s="14">
        <v>10.51</v>
      </c>
      <c r="L118" s="14">
        <v>12.35</v>
      </c>
      <c r="M118" s="54"/>
      <c r="N118" s="14">
        <v>61.648126294999997</v>
      </c>
      <c r="O118" s="31">
        <v>3.7598331303999997</v>
      </c>
      <c r="P118" s="31" t="s">
        <v>26</v>
      </c>
      <c r="Q118" s="17" t="s">
        <v>29</v>
      </c>
      <c r="R118" s="38" t="s">
        <v>619</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219</v>
      </c>
      <c r="D119" s="16" t="s">
        <v>220</v>
      </c>
      <c r="E119" s="16">
        <v>0</v>
      </c>
      <c r="F119" s="15">
        <v>52.4</v>
      </c>
      <c r="G119" s="15">
        <v>49.63</v>
      </c>
      <c r="H119" s="15">
        <v>46.86</v>
      </c>
      <c r="I119" s="14"/>
      <c r="J119" s="15">
        <v>54.22</v>
      </c>
      <c r="K119" s="15">
        <v>59.75</v>
      </c>
      <c r="L119" s="15">
        <v>68.69</v>
      </c>
      <c r="M119" s="54"/>
      <c r="N119" s="15">
        <v>35.346013202000002</v>
      </c>
      <c r="O119" s="15">
        <v>24.434722565000001</v>
      </c>
      <c r="P119" s="15" t="s">
        <v>26</v>
      </c>
      <c r="Q119" s="16" t="s">
        <v>26</v>
      </c>
      <c r="R119" s="37" t="s">
        <v>620</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221</v>
      </c>
      <c r="D120" s="17" t="s">
        <v>222</v>
      </c>
      <c r="E120" s="17">
        <v>0</v>
      </c>
      <c r="F120" s="14">
        <v>26.5</v>
      </c>
      <c r="G120" s="14">
        <v>24.65</v>
      </c>
      <c r="H120" s="14">
        <v>22.81</v>
      </c>
      <c r="I120" s="14"/>
      <c r="J120" s="14">
        <v>26.82</v>
      </c>
      <c r="K120" s="14">
        <v>30.5</v>
      </c>
      <c r="L120" s="14">
        <v>36.46</v>
      </c>
      <c r="M120" s="54"/>
      <c r="N120" s="14">
        <v>38.767149144000001</v>
      </c>
      <c r="O120" s="31">
        <v>99.953516129999997</v>
      </c>
      <c r="P120" s="31" t="s">
        <v>26</v>
      </c>
      <c r="Q120" s="17" t="s">
        <v>26</v>
      </c>
      <c r="R120" s="38" t="s">
        <v>621</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223</v>
      </c>
      <c r="D121" s="16" t="s">
        <v>224</v>
      </c>
      <c r="E121" s="16">
        <v>4</v>
      </c>
      <c r="F121" s="15">
        <v>13.48</v>
      </c>
      <c r="G121" s="15">
        <v>12.61</v>
      </c>
      <c r="H121" s="15">
        <v>11.74</v>
      </c>
      <c r="I121" s="14"/>
      <c r="J121" s="15">
        <v>13.79</v>
      </c>
      <c r="K121" s="15">
        <v>15.52</v>
      </c>
      <c r="L121" s="15">
        <v>18.32</v>
      </c>
      <c r="M121" s="54"/>
      <c r="N121" s="15">
        <v>44.073328248999999</v>
      </c>
      <c r="O121" s="15">
        <v>237.33515696000001</v>
      </c>
      <c r="P121" s="15" t="s">
        <v>29</v>
      </c>
      <c r="Q121" s="16" t="s">
        <v>26</v>
      </c>
      <c r="R121" s="37" t="s">
        <v>622</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225</v>
      </c>
      <c r="D122" s="17" t="s">
        <v>226</v>
      </c>
      <c r="E122" s="17">
        <v>4</v>
      </c>
      <c r="F122" s="14">
        <v>44.78</v>
      </c>
      <c r="G122" s="14">
        <v>42.16</v>
      </c>
      <c r="H122" s="14">
        <v>39.549999999999997</v>
      </c>
      <c r="I122" s="14"/>
      <c r="J122" s="14">
        <v>45.8</v>
      </c>
      <c r="K122" s="14">
        <v>51.02</v>
      </c>
      <c r="L122" s="14">
        <v>59.46</v>
      </c>
      <c r="M122" s="54"/>
      <c r="N122" s="14">
        <v>48.159942545</v>
      </c>
      <c r="O122" s="31">
        <v>88.823657130000001</v>
      </c>
      <c r="P122" s="31" t="s">
        <v>29</v>
      </c>
      <c r="Q122" s="17" t="s">
        <v>26</v>
      </c>
      <c r="R122" s="38" t="s">
        <v>623</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225</v>
      </c>
      <c r="D123" s="16" t="s">
        <v>227</v>
      </c>
      <c r="E123" s="16">
        <v>3</v>
      </c>
      <c r="F123" s="15">
        <v>41.83</v>
      </c>
      <c r="G123" s="15">
        <v>38.94</v>
      </c>
      <c r="H123" s="15">
        <v>36.06</v>
      </c>
      <c r="I123" s="14"/>
      <c r="J123" s="15">
        <v>42.9</v>
      </c>
      <c r="K123" s="15">
        <v>48.66</v>
      </c>
      <c r="L123" s="15">
        <v>58</v>
      </c>
      <c r="M123" s="54"/>
      <c r="N123" s="15">
        <v>43.013042773999999</v>
      </c>
      <c r="O123" s="15">
        <v>792.93889987</v>
      </c>
      <c r="P123" s="15" t="s">
        <v>29</v>
      </c>
      <c r="Q123" s="16" t="s">
        <v>26</v>
      </c>
      <c r="R123" s="37" t="s">
        <v>624</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228</v>
      </c>
      <c r="D124" s="17" t="s">
        <v>229</v>
      </c>
      <c r="E124" s="17">
        <v>1</v>
      </c>
      <c r="F124" s="14">
        <v>1.95</v>
      </c>
      <c r="G124" s="14">
        <v>1.38</v>
      </c>
      <c r="H124" s="14">
        <v>0.82</v>
      </c>
      <c r="I124" s="14"/>
      <c r="J124" s="14">
        <v>2.0099999999999998</v>
      </c>
      <c r="K124" s="14">
        <v>3.13</v>
      </c>
      <c r="L124" s="14">
        <v>4.96</v>
      </c>
      <c r="M124" s="54"/>
      <c r="N124" s="14">
        <v>42.980324125000003</v>
      </c>
      <c r="O124" s="31">
        <v>2.1188453042999997</v>
      </c>
      <c r="P124" s="31" t="s">
        <v>26</v>
      </c>
      <c r="Q124" s="17" t="s">
        <v>26</v>
      </c>
      <c r="R124" s="38" t="s">
        <v>625</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230</v>
      </c>
      <c r="D125" s="16" t="s">
        <v>231</v>
      </c>
      <c r="E125" s="16">
        <v>4</v>
      </c>
      <c r="F125" s="15">
        <v>68.53</v>
      </c>
      <c r="G125" s="15">
        <v>59.66</v>
      </c>
      <c r="H125" s="15">
        <v>50.79</v>
      </c>
      <c r="I125" s="14"/>
      <c r="J125" s="15">
        <v>87.95</v>
      </c>
      <c r="K125" s="15">
        <v>105.68</v>
      </c>
      <c r="L125" s="15">
        <v>134.37</v>
      </c>
      <c r="M125" s="54"/>
      <c r="N125" s="15">
        <v>64.271009058000004</v>
      </c>
      <c r="O125" s="15">
        <v>60.192772856000005</v>
      </c>
      <c r="P125" s="15" t="s">
        <v>26</v>
      </c>
      <c r="Q125" s="16" t="s">
        <v>29</v>
      </c>
      <c r="R125" s="37" t="s">
        <v>626</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232</v>
      </c>
      <c r="D126" s="17" t="s">
        <v>233</v>
      </c>
      <c r="E126" s="17">
        <v>3</v>
      </c>
      <c r="F126" s="14">
        <v>10.64</v>
      </c>
      <c r="G126" s="14">
        <v>9.23</v>
      </c>
      <c r="H126" s="14">
        <v>7.83</v>
      </c>
      <c r="I126" s="14"/>
      <c r="J126" s="14">
        <v>10.85</v>
      </c>
      <c r="K126" s="14">
        <v>13.65</v>
      </c>
      <c r="L126" s="14">
        <v>18.190000000000001</v>
      </c>
      <c r="M126" s="54"/>
      <c r="N126" s="14">
        <v>42.774160047000002</v>
      </c>
      <c r="O126" s="31">
        <v>32.412466956999999</v>
      </c>
      <c r="P126" s="31" t="s">
        <v>29</v>
      </c>
      <c r="Q126" s="17" t="s">
        <v>26</v>
      </c>
      <c r="R126" s="38" t="s">
        <v>627</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234</v>
      </c>
      <c r="D127" s="16" t="s">
        <v>235</v>
      </c>
      <c r="E127" s="16">
        <v>7</v>
      </c>
      <c r="F127" s="15">
        <v>180.9</v>
      </c>
      <c r="G127" s="15">
        <v>168.26</v>
      </c>
      <c r="H127" s="15">
        <v>155.63</v>
      </c>
      <c r="I127" s="14"/>
      <c r="J127" s="15">
        <v>185.45</v>
      </c>
      <c r="K127" s="15">
        <v>210.71</v>
      </c>
      <c r="L127" s="15">
        <v>251.58</v>
      </c>
      <c r="M127" s="54"/>
      <c r="N127" s="15">
        <v>58.239981815</v>
      </c>
      <c r="O127" s="15">
        <v>8.242173449600001</v>
      </c>
      <c r="P127" s="15" t="s">
        <v>29</v>
      </c>
      <c r="Q127" s="16" t="s">
        <v>29</v>
      </c>
      <c r="R127" s="37" t="s">
        <v>628</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236</v>
      </c>
      <c r="D128" s="17" t="s">
        <v>237</v>
      </c>
      <c r="E128" s="17">
        <v>1</v>
      </c>
      <c r="F128" s="14">
        <v>5.6</v>
      </c>
      <c r="G128" s="14">
        <v>4.51</v>
      </c>
      <c r="H128" s="14">
        <v>3.42</v>
      </c>
      <c r="I128" s="14"/>
      <c r="J128" s="14">
        <v>5.74</v>
      </c>
      <c r="K128" s="14">
        <v>7.91</v>
      </c>
      <c r="L128" s="14">
        <v>11.43</v>
      </c>
      <c r="M128" s="54"/>
      <c r="N128" s="14">
        <v>48.366012288</v>
      </c>
      <c r="O128" s="31">
        <v>3.8718704783</v>
      </c>
      <c r="P128" s="31" t="s">
        <v>26</v>
      </c>
      <c r="Q128" s="17" t="s">
        <v>26</v>
      </c>
      <c r="R128" s="38" t="s">
        <v>629</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238</v>
      </c>
      <c r="D129" s="16" t="s">
        <v>239</v>
      </c>
      <c r="E129" s="16">
        <v>0</v>
      </c>
      <c r="F129" s="15">
        <v>6.1</v>
      </c>
      <c r="G129" s="15">
        <v>5.36</v>
      </c>
      <c r="H129" s="15">
        <v>4.62</v>
      </c>
      <c r="I129" s="14"/>
      <c r="J129" s="15">
        <v>6.35</v>
      </c>
      <c r="K129" s="15">
        <v>7.82</v>
      </c>
      <c r="L129" s="15">
        <v>10.210000000000001</v>
      </c>
      <c r="M129" s="54"/>
      <c r="N129" s="15">
        <v>25.161094515999999</v>
      </c>
      <c r="O129" s="15">
        <v>4.6758886522000003</v>
      </c>
      <c r="P129" s="15" t="s">
        <v>26</v>
      </c>
      <c r="Q129" s="16" t="s">
        <v>26</v>
      </c>
      <c r="R129" s="37" t="s">
        <v>630</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240</v>
      </c>
      <c r="D130" s="17" t="s">
        <v>241</v>
      </c>
      <c r="E130" s="17">
        <v>7</v>
      </c>
      <c r="F130" s="14">
        <v>3.63</v>
      </c>
      <c r="G130" s="14">
        <v>3.42</v>
      </c>
      <c r="H130" s="14">
        <v>3.21</v>
      </c>
      <c r="I130" s="14"/>
      <c r="J130" s="14">
        <v>3.9</v>
      </c>
      <c r="K130" s="14">
        <v>4.3099999999999996</v>
      </c>
      <c r="L130" s="14">
        <v>4.9800000000000004</v>
      </c>
      <c r="M130" s="54"/>
      <c r="N130" s="14">
        <v>59.029881906999996</v>
      </c>
      <c r="O130" s="31">
        <v>2.0022138695999998</v>
      </c>
      <c r="P130" s="31" t="s">
        <v>29</v>
      </c>
      <c r="Q130" s="17" t="s">
        <v>29</v>
      </c>
      <c r="R130" s="38" t="s">
        <v>631</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240</v>
      </c>
      <c r="D131" s="16" t="s">
        <v>242</v>
      </c>
      <c r="E131" s="16">
        <v>4</v>
      </c>
      <c r="F131" s="15">
        <v>3.58</v>
      </c>
      <c r="G131" s="15">
        <v>3.36</v>
      </c>
      <c r="H131" s="15">
        <v>3.15</v>
      </c>
      <c r="I131" s="14"/>
      <c r="J131" s="15">
        <v>3.92</v>
      </c>
      <c r="K131" s="15">
        <v>4.34</v>
      </c>
      <c r="L131" s="15">
        <v>5.0199999999999996</v>
      </c>
      <c r="M131" s="54"/>
      <c r="N131" s="15">
        <v>53.718440448999999</v>
      </c>
      <c r="O131" s="15">
        <v>11.80976813</v>
      </c>
      <c r="P131" s="15" t="s">
        <v>26</v>
      </c>
      <c r="Q131" s="16" t="s">
        <v>29</v>
      </c>
      <c r="R131" s="37" t="s">
        <v>632</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240</v>
      </c>
      <c r="D132" s="17" t="s">
        <v>243</v>
      </c>
      <c r="E132" s="17">
        <v>7</v>
      </c>
      <c r="F132" s="14">
        <v>17.989999999999998</v>
      </c>
      <c r="G132" s="14">
        <v>16.920000000000002</v>
      </c>
      <c r="H132" s="14">
        <v>15.85</v>
      </c>
      <c r="I132" s="14"/>
      <c r="J132" s="14">
        <v>19.559999999999999</v>
      </c>
      <c r="K132" s="14">
        <v>21.69</v>
      </c>
      <c r="L132" s="14">
        <v>25.15</v>
      </c>
      <c r="M132" s="54"/>
      <c r="N132" s="14">
        <v>53.154208355000002</v>
      </c>
      <c r="O132" s="31">
        <v>82.580144738999991</v>
      </c>
      <c r="P132" s="31" t="s">
        <v>29</v>
      </c>
      <c r="Q132" s="17" t="s">
        <v>29</v>
      </c>
      <c r="R132" s="38" t="s">
        <v>633</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244</v>
      </c>
      <c r="D133" s="16" t="s">
        <v>245</v>
      </c>
      <c r="E133" s="16">
        <v>1</v>
      </c>
      <c r="F133" s="15">
        <v>9.6</v>
      </c>
      <c r="G133" s="15">
        <v>7.7</v>
      </c>
      <c r="H133" s="15">
        <v>5.81</v>
      </c>
      <c r="I133" s="14"/>
      <c r="J133" s="15">
        <v>10.59</v>
      </c>
      <c r="K133" s="15">
        <v>14.37</v>
      </c>
      <c r="L133" s="15">
        <v>20.49</v>
      </c>
      <c r="M133" s="54"/>
      <c r="N133" s="15">
        <v>34.015093512</v>
      </c>
      <c r="O133" s="15">
        <v>5.8262101303999998</v>
      </c>
      <c r="P133" s="15" t="s">
        <v>26</v>
      </c>
      <c r="Q133" s="16" t="s">
        <v>26</v>
      </c>
      <c r="R133" s="37" t="s">
        <v>634</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246</v>
      </c>
      <c r="D134" s="17" t="s">
        <v>247</v>
      </c>
      <c r="E134" s="17">
        <v>0</v>
      </c>
      <c r="F134" s="14">
        <v>3.04</v>
      </c>
      <c r="G134" s="14">
        <v>1.96</v>
      </c>
      <c r="H134" s="14">
        <v>0.88</v>
      </c>
      <c r="I134" s="14"/>
      <c r="J134" s="14">
        <v>3.12</v>
      </c>
      <c r="K134" s="14">
        <v>5.27</v>
      </c>
      <c r="L134" s="14">
        <v>8.76</v>
      </c>
      <c r="M134" s="54"/>
      <c r="N134" s="14">
        <v>45.355244992999999</v>
      </c>
      <c r="O134" s="31">
        <v>7.7589301739000005</v>
      </c>
      <c r="P134" s="31" t="s">
        <v>26</v>
      </c>
      <c r="Q134" s="17" t="s">
        <v>26</v>
      </c>
      <c r="R134" s="38" t="s">
        <v>635</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248</v>
      </c>
      <c r="D135" s="16" t="s">
        <v>249</v>
      </c>
      <c r="E135" s="16">
        <v>1</v>
      </c>
      <c r="F135" s="15">
        <v>37.99</v>
      </c>
      <c r="G135" s="15">
        <v>32.840000000000003</v>
      </c>
      <c r="H135" s="15">
        <v>27.69</v>
      </c>
      <c r="I135" s="14"/>
      <c r="J135" s="15">
        <v>38.96</v>
      </c>
      <c r="K135" s="15">
        <v>49.25</v>
      </c>
      <c r="L135" s="15">
        <v>65.91</v>
      </c>
      <c r="M135" s="54"/>
      <c r="N135" s="15">
        <v>47.332756013999997</v>
      </c>
      <c r="O135" s="15">
        <v>267.92709691000005</v>
      </c>
      <c r="P135" s="15" t="s">
        <v>26</v>
      </c>
      <c r="Q135" s="16" t="s">
        <v>26</v>
      </c>
      <c r="R135" s="37" t="s">
        <v>636</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248</v>
      </c>
      <c r="D136" s="17" t="s">
        <v>250</v>
      </c>
      <c r="E136" s="17">
        <v>4</v>
      </c>
      <c r="F136" s="14">
        <v>37.06</v>
      </c>
      <c r="G136" s="14">
        <v>32.25</v>
      </c>
      <c r="H136" s="14">
        <v>27.45</v>
      </c>
      <c r="I136" s="14"/>
      <c r="J136" s="14">
        <v>50.67</v>
      </c>
      <c r="K136" s="14">
        <v>60.27</v>
      </c>
      <c r="L136" s="14">
        <v>75.8</v>
      </c>
      <c r="M136" s="54"/>
      <c r="N136" s="14">
        <v>52.132443533</v>
      </c>
      <c r="O136" s="31">
        <v>5.4195588696000003</v>
      </c>
      <c r="P136" s="31" t="s">
        <v>26</v>
      </c>
      <c r="Q136" s="17" t="s">
        <v>29</v>
      </c>
      <c r="R136" s="38" t="s">
        <v>637</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251</v>
      </c>
      <c r="D137" s="16" t="s">
        <v>252</v>
      </c>
      <c r="E137" s="16">
        <v>3</v>
      </c>
      <c r="F137" s="15">
        <v>25.22</v>
      </c>
      <c r="G137" s="15">
        <v>23.25</v>
      </c>
      <c r="H137" s="15">
        <v>21.28</v>
      </c>
      <c r="I137" s="14"/>
      <c r="J137" s="15">
        <v>25.8</v>
      </c>
      <c r="K137" s="15">
        <v>29.73</v>
      </c>
      <c r="L137" s="15">
        <v>36.090000000000003</v>
      </c>
      <c r="M137" s="54"/>
      <c r="N137" s="15">
        <v>37.353267346999999</v>
      </c>
      <c r="O137" s="15">
        <v>8.9752929129999988</v>
      </c>
      <c r="P137" s="15" t="s">
        <v>29</v>
      </c>
      <c r="Q137" s="16" t="s">
        <v>26</v>
      </c>
      <c r="R137" s="37" t="s">
        <v>638</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253</v>
      </c>
      <c r="D138" s="17" t="s">
        <v>254</v>
      </c>
      <c r="E138" s="17">
        <v>0</v>
      </c>
      <c r="F138" s="14">
        <v>13.25</v>
      </c>
      <c r="G138" s="14">
        <v>12.27</v>
      </c>
      <c r="H138" s="14">
        <v>11.3</v>
      </c>
      <c r="I138" s="14"/>
      <c r="J138" s="14">
        <v>13.62</v>
      </c>
      <c r="K138" s="14">
        <v>15.56</v>
      </c>
      <c r="L138" s="14">
        <v>18.7</v>
      </c>
      <c r="M138" s="54"/>
      <c r="N138" s="14">
        <v>43.552736129000003</v>
      </c>
      <c r="O138" s="31">
        <v>149.09935013</v>
      </c>
      <c r="P138" s="31" t="s">
        <v>26</v>
      </c>
      <c r="Q138" s="17" t="s">
        <v>26</v>
      </c>
      <c r="R138" s="38" t="s">
        <v>639</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255</v>
      </c>
      <c r="D139" s="16" t="s">
        <v>256</v>
      </c>
      <c r="E139" s="16">
        <v>4</v>
      </c>
      <c r="F139" s="15">
        <v>3.83</v>
      </c>
      <c r="G139" s="15">
        <v>3.58</v>
      </c>
      <c r="H139" s="15">
        <v>3.34</v>
      </c>
      <c r="I139" s="14"/>
      <c r="J139" s="15">
        <v>4.3099999999999996</v>
      </c>
      <c r="K139" s="15">
        <v>4.79</v>
      </c>
      <c r="L139" s="15">
        <v>5.58</v>
      </c>
      <c r="M139" s="54"/>
      <c r="N139" s="15">
        <v>57.074815381999997</v>
      </c>
      <c r="O139" s="15">
        <v>9.2639323478000009</v>
      </c>
      <c r="P139" s="15" t="s">
        <v>26</v>
      </c>
      <c r="Q139" s="16" t="s">
        <v>29</v>
      </c>
      <c r="R139" s="37" t="s">
        <v>640</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257</v>
      </c>
      <c r="D140" s="17" t="s">
        <v>258</v>
      </c>
      <c r="E140" s="17">
        <v>1</v>
      </c>
      <c r="F140" s="14">
        <v>17.23</v>
      </c>
      <c r="G140" s="14">
        <v>14.84</v>
      </c>
      <c r="H140" s="14">
        <v>12.45</v>
      </c>
      <c r="I140" s="14"/>
      <c r="J140" s="14">
        <v>17.7</v>
      </c>
      <c r="K140" s="14">
        <v>22.47</v>
      </c>
      <c r="L140" s="14">
        <v>30.2</v>
      </c>
      <c r="M140" s="54"/>
      <c r="N140" s="14">
        <v>47.799962557000001</v>
      </c>
      <c r="O140" s="31">
        <v>8.677187739099999</v>
      </c>
      <c r="P140" s="31" t="s">
        <v>26</v>
      </c>
      <c r="Q140" s="17" t="s">
        <v>26</v>
      </c>
      <c r="R140" s="38" t="s">
        <v>641</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259</v>
      </c>
      <c r="D141" s="16" t="s">
        <v>260</v>
      </c>
      <c r="E141" s="16">
        <v>0</v>
      </c>
      <c r="F141" s="15">
        <v>4.57</v>
      </c>
      <c r="G141" s="15">
        <v>2.82</v>
      </c>
      <c r="H141" s="15">
        <v>1.08</v>
      </c>
      <c r="I141" s="14"/>
      <c r="J141" s="15">
        <v>4.84</v>
      </c>
      <c r="K141" s="15">
        <v>8.32</v>
      </c>
      <c r="L141" s="15">
        <v>13.96</v>
      </c>
      <c r="M141" s="54"/>
      <c r="N141" s="15">
        <v>37.273081671</v>
      </c>
      <c r="O141" s="15">
        <v>88.911491435000002</v>
      </c>
      <c r="P141" s="15" t="s">
        <v>26</v>
      </c>
      <c r="Q141" s="16" t="s">
        <v>26</v>
      </c>
      <c r="R141" s="37" t="s">
        <v>642</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261</v>
      </c>
      <c r="D142" s="17" t="s">
        <v>262</v>
      </c>
      <c r="E142" s="17">
        <v>0</v>
      </c>
      <c r="F142" s="14">
        <v>4.25</v>
      </c>
      <c r="G142" s="14">
        <v>3.5</v>
      </c>
      <c r="H142" s="14">
        <v>2.76</v>
      </c>
      <c r="I142" s="14"/>
      <c r="J142" s="14">
        <v>4.3899999999999997</v>
      </c>
      <c r="K142" s="14">
        <v>5.87</v>
      </c>
      <c r="L142" s="14">
        <v>8.2799999999999994</v>
      </c>
      <c r="M142" s="54"/>
      <c r="N142" s="14">
        <v>21.501194994999999</v>
      </c>
      <c r="O142" s="31">
        <v>8.9858103043999993</v>
      </c>
      <c r="P142" s="31" t="s">
        <v>26</v>
      </c>
      <c r="Q142" s="17" t="s">
        <v>26</v>
      </c>
      <c r="R142" s="38" t="s">
        <v>643</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261</v>
      </c>
      <c r="D143" s="16" t="s">
        <v>263</v>
      </c>
      <c r="E143" s="16">
        <v>0</v>
      </c>
      <c r="F143" s="15">
        <v>4.55</v>
      </c>
      <c r="G143" s="15">
        <v>3.77</v>
      </c>
      <c r="H143" s="15">
        <v>3</v>
      </c>
      <c r="I143" s="14"/>
      <c r="J143" s="15">
        <v>4.6900000000000004</v>
      </c>
      <c r="K143" s="15">
        <v>6.23</v>
      </c>
      <c r="L143" s="15">
        <v>8.73</v>
      </c>
      <c r="M143" s="54"/>
      <c r="N143" s="15">
        <v>19.016048893000001</v>
      </c>
      <c r="O143" s="15">
        <v>64.331087695999997</v>
      </c>
      <c r="P143" s="15" t="s">
        <v>26</v>
      </c>
      <c r="Q143" s="16" t="s">
        <v>26</v>
      </c>
      <c r="R143" s="37" t="s">
        <v>644</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264</v>
      </c>
      <c r="D144" s="17" t="s">
        <v>12</v>
      </c>
      <c r="E144" s="17">
        <v>4</v>
      </c>
      <c r="F144" s="14">
        <v>16.23</v>
      </c>
      <c r="G144" s="14">
        <v>13.77</v>
      </c>
      <c r="H144" s="14">
        <v>11.31</v>
      </c>
      <c r="I144" s="14"/>
      <c r="J144" s="14">
        <v>22.45</v>
      </c>
      <c r="K144" s="14">
        <v>27.36</v>
      </c>
      <c r="L144" s="14">
        <v>35.32</v>
      </c>
      <c r="M144" s="54"/>
      <c r="N144" s="14">
        <v>49.834968922999998</v>
      </c>
      <c r="O144" s="31">
        <v>118.63104247</v>
      </c>
      <c r="P144" s="31" t="s">
        <v>26</v>
      </c>
      <c r="Q144" s="17" t="s">
        <v>29</v>
      </c>
      <c r="R144" s="38" t="s">
        <v>645</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265</v>
      </c>
      <c r="D145" s="16" t="s">
        <v>266</v>
      </c>
      <c r="E145" s="16">
        <v>9</v>
      </c>
      <c r="F145" s="15">
        <v>103.99</v>
      </c>
      <c r="G145" s="15">
        <v>68.010000000000005</v>
      </c>
      <c r="H145" s="15">
        <v>32.03</v>
      </c>
      <c r="I145" s="14"/>
      <c r="J145" s="15">
        <v>171.11</v>
      </c>
      <c r="K145" s="15">
        <v>243.06</v>
      </c>
      <c r="L145" s="15">
        <v>359.49</v>
      </c>
      <c r="M145" s="54"/>
      <c r="N145" s="15">
        <v>54.039979936000002</v>
      </c>
      <c r="O145" s="15">
        <v>5.6403473538999993</v>
      </c>
      <c r="P145" s="15" t="s">
        <v>29</v>
      </c>
      <c r="Q145" s="16" t="s">
        <v>29</v>
      </c>
      <c r="R145" s="37" t="s">
        <v>646</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267</v>
      </c>
      <c r="D146" s="17" t="s">
        <v>268</v>
      </c>
      <c r="E146" s="17">
        <v>10</v>
      </c>
      <c r="F146" s="14">
        <v>4.25</v>
      </c>
      <c r="G146" s="14">
        <v>3.83</v>
      </c>
      <c r="H146" s="14">
        <v>3.41</v>
      </c>
      <c r="I146" s="14"/>
      <c r="J146" s="14">
        <v>4.95</v>
      </c>
      <c r="K146" s="14">
        <v>5.78</v>
      </c>
      <c r="L146" s="14">
        <v>7.13</v>
      </c>
      <c r="M146" s="54"/>
      <c r="N146" s="14">
        <v>61.732535394000003</v>
      </c>
      <c r="O146" s="31">
        <v>9.4521418696000001</v>
      </c>
      <c r="P146" s="31" t="s">
        <v>29</v>
      </c>
      <c r="Q146" s="17" t="s">
        <v>29</v>
      </c>
      <c r="R146" s="38" t="s">
        <v>647</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269</v>
      </c>
      <c r="D147" s="16" t="s">
        <v>270</v>
      </c>
      <c r="E147" s="16">
        <v>1</v>
      </c>
      <c r="F147" s="15">
        <v>75.069999999999993</v>
      </c>
      <c r="G147" s="15">
        <v>68.45</v>
      </c>
      <c r="H147" s="15">
        <v>61.84</v>
      </c>
      <c r="I147" s="14"/>
      <c r="J147" s="15">
        <v>78.5</v>
      </c>
      <c r="K147" s="15">
        <v>91.72</v>
      </c>
      <c r="L147" s="15">
        <v>113.12</v>
      </c>
      <c r="M147" s="54"/>
      <c r="N147" s="15">
        <v>45.289726930999997</v>
      </c>
      <c r="O147" s="15">
        <v>38.923032851000002</v>
      </c>
      <c r="P147" s="15" t="s">
        <v>26</v>
      </c>
      <c r="Q147" s="16" t="s">
        <v>26</v>
      </c>
      <c r="R147" s="37" t="s">
        <v>648</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271</v>
      </c>
      <c r="D148" s="17" t="s">
        <v>272</v>
      </c>
      <c r="E148" s="17">
        <v>5</v>
      </c>
      <c r="F148" s="14">
        <v>57.44</v>
      </c>
      <c r="G148" s="14">
        <v>47.93</v>
      </c>
      <c r="H148" s="14">
        <v>38.43</v>
      </c>
      <c r="I148" s="14"/>
      <c r="J148" s="14">
        <v>85.85</v>
      </c>
      <c r="K148" s="14">
        <v>104.85</v>
      </c>
      <c r="L148" s="14">
        <v>135.6</v>
      </c>
      <c r="M148" s="54"/>
      <c r="N148" s="14">
        <v>51.104028691000003</v>
      </c>
      <c r="O148" s="31">
        <v>1.9830309130000001</v>
      </c>
      <c r="P148" s="31" t="s">
        <v>26</v>
      </c>
      <c r="Q148" s="17" t="s">
        <v>29</v>
      </c>
      <c r="R148" s="38" t="s">
        <v>649</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273</v>
      </c>
      <c r="D149" s="16" t="s">
        <v>274</v>
      </c>
      <c r="E149" s="16">
        <v>0</v>
      </c>
      <c r="F149" s="15">
        <v>106.65</v>
      </c>
      <c r="G149" s="15">
        <v>97.61</v>
      </c>
      <c r="H149" s="15">
        <v>88.57</v>
      </c>
      <c r="I149" s="14"/>
      <c r="J149" s="15">
        <v>108.41</v>
      </c>
      <c r="K149" s="15">
        <v>126.48</v>
      </c>
      <c r="L149" s="15">
        <v>155.72</v>
      </c>
      <c r="M149" s="54"/>
      <c r="N149" s="15">
        <v>48.465137480999999</v>
      </c>
      <c r="O149" s="15">
        <v>41.579026679000002</v>
      </c>
      <c r="P149" s="15" t="s">
        <v>26</v>
      </c>
      <c r="Q149" s="16" t="s">
        <v>26</v>
      </c>
      <c r="R149" s="37" t="s">
        <v>650</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275</v>
      </c>
      <c r="D150" s="17" t="s">
        <v>276</v>
      </c>
      <c r="E150" s="17">
        <v>7</v>
      </c>
      <c r="F150" s="14">
        <v>31.94</v>
      </c>
      <c r="G150" s="14">
        <v>30.37</v>
      </c>
      <c r="H150" s="14">
        <v>28.8</v>
      </c>
      <c r="I150" s="14"/>
      <c r="J150" s="14">
        <v>36.21</v>
      </c>
      <c r="K150" s="14">
        <v>39.340000000000003</v>
      </c>
      <c r="L150" s="14">
        <v>44.41</v>
      </c>
      <c r="M150" s="54"/>
      <c r="N150" s="14">
        <v>61.071489898999999</v>
      </c>
      <c r="O150" s="31">
        <v>7.2174845217000003</v>
      </c>
      <c r="P150" s="31" t="s">
        <v>29</v>
      </c>
      <c r="Q150" s="17" t="s">
        <v>29</v>
      </c>
      <c r="R150" s="38" t="s">
        <v>651</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277</v>
      </c>
      <c r="D151" s="16" t="s">
        <v>278</v>
      </c>
      <c r="E151" s="16">
        <v>6</v>
      </c>
      <c r="F151" s="15">
        <v>705</v>
      </c>
      <c r="G151" s="15">
        <v>467.52</v>
      </c>
      <c r="H151" s="15">
        <v>230.05</v>
      </c>
      <c r="I151" s="14"/>
      <c r="J151" s="15">
        <v>775.89</v>
      </c>
      <c r="K151" s="15">
        <v>1250.83</v>
      </c>
      <c r="L151" s="15">
        <v>2019.35</v>
      </c>
      <c r="M151" s="54"/>
      <c r="N151" s="15">
        <v>50.397301421000002</v>
      </c>
      <c r="O151" s="15">
        <v>125.41421866</v>
      </c>
      <c r="P151" s="15" t="s">
        <v>29</v>
      </c>
      <c r="Q151" s="16" t="s">
        <v>26</v>
      </c>
      <c r="R151" s="37" t="s">
        <v>652</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279</v>
      </c>
      <c r="D152" s="17" t="s">
        <v>280</v>
      </c>
      <c r="E152" s="17">
        <v>10</v>
      </c>
      <c r="F152" s="14">
        <v>102.83</v>
      </c>
      <c r="G152" s="14">
        <v>93.23</v>
      </c>
      <c r="H152" s="14">
        <v>83.63</v>
      </c>
      <c r="I152" s="14"/>
      <c r="J152" s="14">
        <v>106.46</v>
      </c>
      <c r="K152" s="14">
        <v>125.65</v>
      </c>
      <c r="L152" s="14">
        <v>156.71</v>
      </c>
      <c r="M152" s="54"/>
      <c r="N152" s="14">
        <v>83.741472473000002</v>
      </c>
      <c r="O152" s="31">
        <v>44.324166635000005</v>
      </c>
      <c r="P152" s="31" t="s">
        <v>29</v>
      </c>
      <c r="Q152" s="17" t="s">
        <v>29</v>
      </c>
      <c r="R152" s="38" t="s">
        <v>653</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281</v>
      </c>
      <c r="D153" s="16" t="s">
        <v>282</v>
      </c>
      <c r="E153" s="16">
        <v>9</v>
      </c>
      <c r="F153" s="15">
        <v>15.52</v>
      </c>
      <c r="G153" s="15">
        <v>14.4</v>
      </c>
      <c r="H153" s="15">
        <v>13.29</v>
      </c>
      <c r="I153" s="14"/>
      <c r="J153" s="15">
        <v>15.94</v>
      </c>
      <c r="K153" s="15">
        <v>18.16</v>
      </c>
      <c r="L153" s="15">
        <v>21.76</v>
      </c>
      <c r="M153" s="54"/>
      <c r="N153" s="15">
        <v>56.96608827</v>
      </c>
      <c r="O153" s="15">
        <v>12.543931608000001</v>
      </c>
      <c r="P153" s="15" t="s">
        <v>29</v>
      </c>
      <c r="Q153" s="16" t="s">
        <v>29</v>
      </c>
      <c r="R153" s="37" t="s">
        <v>654</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283</v>
      </c>
      <c r="D154" s="17" t="s">
        <v>284</v>
      </c>
      <c r="E154" s="17">
        <v>1</v>
      </c>
      <c r="F154" s="14">
        <v>3.5</v>
      </c>
      <c r="G154" s="14">
        <v>3.16</v>
      </c>
      <c r="H154" s="14">
        <v>2.83</v>
      </c>
      <c r="I154" s="14"/>
      <c r="J154" s="14">
        <v>3.62</v>
      </c>
      <c r="K154" s="14">
        <v>4.28</v>
      </c>
      <c r="L154" s="14">
        <v>5.35</v>
      </c>
      <c r="M154" s="54"/>
      <c r="N154" s="14">
        <v>42.511716939999999</v>
      </c>
      <c r="O154" s="31">
        <v>27.815719000000001</v>
      </c>
      <c r="P154" s="31" t="s">
        <v>26</v>
      </c>
      <c r="Q154" s="17" t="s">
        <v>26</v>
      </c>
      <c r="R154" s="38" t="s">
        <v>655</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285</v>
      </c>
      <c r="D155" s="16" t="s">
        <v>286</v>
      </c>
      <c r="E155" s="16">
        <v>0</v>
      </c>
      <c r="F155" s="15">
        <v>2.85</v>
      </c>
      <c r="G155" s="15">
        <v>2.5099999999999998</v>
      </c>
      <c r="H155" s="15">
        <v>2.1800000000000002</v>
      </c>
      <c r="I155" s="14"/>
      <c r="J155" s="15">
        <v>2.92</v>
      </c>
      <c r="K155" s="15">
        <v>3.58</v>
      </c>
      <c r="L155" s="15">
        <v>4.66</v>
      </c>
      <c r="M155" s="54"/>
      <c r="N155" s="15">
        <v>34.259327227</v>
      </c>
      <c r="O155" s="15">
        <v>2.32002</v>
      </c>
      <c r="P155" s="15" t="s">
        <v>26</v>
      </c>
      <c r="Q155" s="16" t="s">
        <v>26</v>
      </c>
      <c r="R155" s="37" t="s">
        <v>656</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287</v>
      </c>
      <c r="D156" s="17" t="s">
        <v>288</v>
      </c>
      <c r="E156" s="17">
        <v>1</v>
      </c>
      <c r="F156" s="14">
        <v>14.64</v>
      </c>
      <c r="G156" s="14">
        <v>13.33</v>
      </c>
      <c r="H156" s="14">
        <v>12.03</v>
      </c>
      <c r="I156" s="14"/>
      <c r="J156" s="14">
        <v>14.98</v>
      </c>
      <c r="K156" s="14">
        <v>17.579999999999998</v>
      </c>
      <c r="L156" s="14">
        <v>21.8</v>
      </c>
      <c r="M156" s="54"/>
      <c r="N156" s="14">
        <v>48.111595684000001</v>
      </c>
      <c r="O156" s="31">
        <v>96.749603609000005</v>
      </c>
      <c r="P156" s="31" t="s">
        <v>26</v>
      </c>
      <c r="Q156" s="17" t="s">
        <v>26</v>
      </c>
      <c r="R156" s="38" t="s">
        <v>657</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289</v>
      </c>
      <c r="D157" s="16" t="s">
        <v>290</v>
      </c>
      <c r="E157" s="16">
        <v>0</v>
      </c>
      <c r="F157" s="15">
        <v>24.71</v>
      </c>
      <c r="G157" s="15">
        <v>21.41</v>
      </c>
      <c r="H157" s="15">
        <v>18.12</v>
      </c>
      <c r="I157" s="14"/>
      <c r="J157" s="15">
        <v>25.31</v>
      </c>
      <c r="K157" s="15">
        <v>31.89</v>
      </c>
      <c r="L157" s="15">
        <v>42.55</v>
      </c>
      <c r="M157" s="54"/>
      <c r="N157" s="15">
        <v>44.886134566999999</v>
      </c>
      <c r="O157" s="15">
        <v>36.514531174000005</v>
      </c>
      <c r="P157" s="15" t="s">
        <v>26</v>
      </c>
      <c r="Q157" s="16" t="s">
        <v>26</v>
      </c>
      <c r="R157" s="37" t="s">
        <v>658</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291</v>
      </c>
      <c r="D158" s="17" t="s">
        <v>292</v>
      </c>
      <c r="E158" s="17">
        <v>0</v>
      </c>
      <c r="F158" s="14">
        <v>7.69</v>
      </c>
      <c r="G158" s="14">
        <v>5.49</v>
      </c>
      <c r="H158" s="14">
        <v>3.29</v>
      </c>
      <c r="I158" s="14"/>
      <c r="J158" s="14">
        <v>7.91</v>
      </c>
      <c r="K158" s="14">
        <v>12.3</v>
      </c>
      <c r="L158" s="14">
        <v>19.420000000000002</v>
      </c>
      <c r="M158" s="54"/>
      <c r="N158" s="14">
        <v>38.161478088999999</v>
      </c>
      <c r="O158" s="31">
        <v>35.660757609000001</v>
      </c>
      <c r="P158" s="31" t="s">
        <v>26</v>
      </c>
      <c r="Q158" s="17" t="s">
        <v>26</v>
      </c>
      <c r="R158" s="38" t="s">
        <v>659</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293</v>
      </c>
      <c r="D159" s="16" t="s">
        <v>294</v>
      </c>
      <c r="E159" s="16">
        <v>0</v>
      </c>
      <c r="F159" s="15">
        <v>4.55</v>
      </c>
      <c r="G159" s="15">
        <v>3.38</v>
      </c>
      <c r="H159" s="15">
        <v>2.21</v>
      </c>
      <c r="I159" s="14"/>
      <c r="J159" s="15">
        <v>4.74</v>
      </c>
      <c r="K159" s="15">
        <v>7.07</v>
      </c>
      <c r="L159" s="15">
        <v>10.85</v>
      </c>
      <c r="M159" s="54"/>
      <c r="N159" s="15">
        <v>41.457895721</v>
      </c>
      <c r="O159" s="15">
        <v>46.480896912999995</v>
      </c>
      <c r="P159" s="15" t="s">
        <v>26</v>
      </c>
      <c r="Q159" s="16" t="s">
        <v>26</v>
      </c>
      <c r="R159" s="37" t="s">
        <v>660</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295</v>
      </c>
      <c r="D160" s="17" t="s">
        <v>296</v>
      </c>
      <c r="E160" s="17">
        <v>4</v>
      </c>
      <c r="F160" s="14">
        <v>1.69</v>
      </c>
      <c r="G160" s="14">
        <v>1.5</v>
      </c>
      <c r="H160" s="14">
        <v>1.32</v>
      </c>
      <c r="I160" s="14"/>
      <c r="J160" s="14">
        <v>1.76</v>
      </c>
      <c r="K160" s="14">
        <v>2.12</v>
      </c>
      <c r="L160" s="14">
        <v>2.71</v>
      </c>
      <c r="M160" s="54"/>
      <c r="N160" s="14">
        <v>43.031024754999997</v>
      </c>
      <c r="O160" s="31">
        <v>2.1047101304</v>
      </c>
      <c r="P160" s="31" t="s">
        <v>29</v>
      </c>
      <c r="Q160" s="17" t="s">
        <v>26</v>
      </c>
      <c r="R160" s="38" t="s">
        <v>661</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297</v>
      </c>
      <c r="D161" s="16" t="s">
        <v>298</v>
      </c>
      <c r="E161" s="16">
        <v>1</v>
      </c>
      <c r="F161" s="15">
        <v>27.88</v>
      </c>
      <c r="G161" s="15">
        <v>25.43</v>
      </c>
      <c r="H161" s="15">
        <v>22.99</v>
      </c>
      <c r="I161" s="14"/>
      <c r="J161" s="15">
        <v>28.55</v>
      </c>
      <c r="K161" s="15">
        <v>33.43</v>
      </c>
      <c r="L161" s="15">
        <v>41.35</v>
      </c>
      <c r="M161" s="54"/>
      <c r="N161" s="15">
        <v>41.650930201000001</v>
      </c>
      <c r="O161" s="15">
        <v>100.50486882</v>
      </c>
      <c r="P161" s="15" t="s">
        <v>26</v>
      </c>
      <c r="Q161" s="16" t="s">
        <v>26</v>
      </c>
      <c r="R161" s="37" t="s">
        <v>662</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299</v>
      </c>
      <c r="D162" s="17" t="s">
        <v>300</v>
      </c>
      <c r="E162" s="17">
        <v>0</v>
      </c>
      <c r="F162" s="14">
        <v>8.17</v>
      </c>
      <c r="G162" s="14">
        <v>6.99</v>
      </c>
      <c r="H162" s="14">
        <v>5.82</v>
      </c>
      <c r="I162" s="14"/>
      <c r="J162" s="14">
        <v>8.3000000000000007</v>
      </c>
      <c r="K162" s="14">
        <v>10.64</v>
      </c>
      <c r="L162" s="14">
        <v>14.43</v>
      </c>
      <c r="M162" s="54"/>
      <c r="N162" s="14">
        <v>36.652000164999997</v>
      </c>
      <c r="O162" s="31">
        <v>60.470608347999999</v>
      </c>
      <c r="P162" s="31" t="s">
        <v>26</v>
      </c>
      <c r="Q162" s="17" t="s">
        <v>26</v>
      </c>
      <c r="R162" s="38" t="s">
        <v>663</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301</v>
      </c>
      <c r="D163" s="16" t="s">
        <v>302</v>
      </c>
      <c r="E163" s="16">
        <v>4</v>
      </c>
      <c r="F163" s="15">
        <v>7.45</v>
      </c>
      <c r="G163" s="15">
        <v>6.14</v>
      </c>
      <c r="H163" s="15">
        <v>4.84</v>
      </c>
      <c r="I163" s="14"/>
      <c r="J163" s="15">
        <v>10.89</v>
      </c>
      <c r="K163" s="15">
        <v>13.49</v>
      </c>
      <c r="L163" s="15">
        <v>17.7</v>
      </c>
      <c r="M163" s="54"/>
      <c r="N163" s="15">
        <v>54.507875380000002</v>
      </c>
      <c r="O163" s="15">
        <v>4.7286049851999996</v>
      </c>
      <c r="P163" s="15" t="s">
        <v>26</v>
      </c>
      <c r="Q163" s="16" t="s">
        <v>29</v>
      </c>
      <c r="R163" s="37" t="s">
        <v>664</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303</v>
      </c>
      <c r="D164" s="17" t="s">
        <v>304</v>
      </c>
      <c r="E164" s="17">
        <v>4</v>
      </c>
      <c r="F164" s="14">
        <v>11.88</v>
      </c>
      <c r="G164" s="14">
        <v>10.72</v>
      </c>
      <c r="H164" s="14">
        <v>9.56</v>
      </c>
      <c r="I164" s="14"/>
      <c r="J164" s="14">
        <v>13.22</v>
      </c>
      <c r="K164" s="14">
        <v>15.53</v>
      </c>
      <c r="L164" s="14">
        <v>19.28</v>
      </c>
      <c r="M164" s="54"/>
      <c r="N164" s="14">
        <v>48.864838712000001</v>
      </c>
      <c r="O164" s="31">
        <v>70.047605345999997</v>
      </c>
      <c r="P164" s="31" t="s">
        <v>26</v>
      </c>
      <c r="Q164" s="17" t="s">
        <v>29</v>
      </c>
      <c r="R164" s="38" t="s">
        <v>665</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305</v>
      </c>
      <c r="D165" s="16" t="s">
        <v>306</v>
      </c>
      <c r="E165" s="16">
        <v>7</v>
      </c>
      <c r="F165" s="15">
        <v>23.09</v>
      </c>
      <c r="G165" s="15">
        <v>21.27</v>
      </c>
      <c r="H165" s="15">
        <v>19.46</v>
      </c>
      <c r="I165" s="14"/>
      <c r="J165" s="15">
        <v>24.54</v>
      </c>
      <c r="K165" s="15">
        <v>28.16</v>
      </c>
      <c r="L165" s="15">
        <v>34.03</v>
      </c>
      <c r="M165" s="54"/>
      <c r="N165" s="15">
        <v>68.838498168000001</v>
      </c>
      <c r="O165" s="15">
        <v>109.77355727</v>
      </c>
      <c r="P165" s="15" t="s">
        <v>29</v>
      </c>
      <c r="Q165" s="16" t="s">
        <v>29</v>
      </c>
      <c r="R165" s="37" t="s">
        <v>666</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307</v>
      </c>
      <c r="D166" s="17" t="s">
        <v>308</v>
      </c>
      <c r="E166" s="17">
        <v>7</v>
      </c>
      <c r="F166" s="14">
        <v>10.9</v>
      </c>
      <c r="G166" s="14">
        <v>10.33</v>
      </c>
      <c r="H166" s="14">
        <v>9.76</v>
      </c>
      <c r="I166" s="14"/>
      <c r="J166" s="14">
        <v>11.46</v>
      </c>
      <c r="K166" s="14">
        <v>12.59</v>
      </c>
      <c r="L166" s="14">
        <v>14.43</v>
      </c>
      <c r="M166" s="54"/>
      <c r="N166" s="14">
        <v>55.785940355999998</v>
      </c>
      <c r="O166" s="31">
        <v>7.4477817825999999</v>
      </c>
      <c r="P166" s="31" t="s">
        <v>29</v>
      </c>
      <c r="Q166" s="17" t="s">
        <v>29</v>
      </c>
      <c r="R166" s="38" t="s">
        <v>667</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309</v>
      </c>
      <c r="D167" s="16" t="s">
        <v>310</v>
      </c>
      <c r="E167" s="16">
        <v>0</v>
      </c>
      <c r="F167" s="15">
        <v>0.56999999999999995</v>
      </c>
      <c r="G167" s="15">
        <v>0.1</v>
      </c>
      <c r="H167" s="15">
        <v>-0.36</v>
      </c>
      <c r="I167" s="14"/>
      <c r="J167" s="15">
        <v>0.63</v>
      </c>
      <c r="K167" s="15">
        <v>1.56</v>
      </c>
      <c r="L167" s="15">
        <v>3.07</v>
      </c>
      <c r="M167" s="54"/>
      <c r="N167" s="15">
        <v>34.388816321</v>
      </c>
      <c r="O167" s="15">
        <v>10.330263868999999</v>
      </c>
      <c r="P167" s="15" t="s">
        <v>26</v>
      </c>
      <c r="Q167" s="16" t="s">
        <v>26</v>
      </c>
      <c r="R167" s="37" t="s">
        <v>668</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311</v>
      </c>
      <c r="D168" s="17" t="s">
        <v>312</v>
      </c>
      <c r="E168" s="17">
        <v>4</v>
      </c>
      <c r="F168" s="14">
        <v>118</v>
      </c>
      <c r="G168" s="14">
        <v>83.63</v>
      </c>
      <c r="H168" s="14">
        <v>49.26</v>
      </c>
      <c r="I168" s="14"/>
      <c r="J168" s="14">
        <v>208.57</v>
      </c>
      <c r="K168" s="14">
        <v>277.3</v>
      </c>
      <c r="L168" s="14">
        <v>388.53</v>
      </c>
      <c r="M168" s="54"/>
      <c r="N168" s="14">
        <v>61.131280500999999</v>
      </c>
      <c r="O168" s="31">
        <v>15.088266276000001</v>
      </c>
      <c r="P168" s="31" t="s">
        <v>26</v>
      </c>
      <c r="Q168" s="17" t="s">
        <v>29</v>
      </c>
      <c r="R168" s="38" t="s">
        <v>669</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313</v>
      </c>
      <c r="D169" s="16" t="s">
        <v>314</v>
      </c>
      <c r="E169" s="16">
        <v>0</v>
      </c>
      <c r="F169" s="15">
        <v>70.349999999999994</v>
      </c>
      <c r="G169" s="15">
        <v>64.89</v>
      </c>
      <c r="H169" s="15">
        <v>59.44</v>
      </c>
      <c r="I169" s="14"/>
      <c r="J169" s="15">
        <v>71.31</v>
      </c>
      <c r="K169" s="15">
        <v>82.21</v>
      </c>
      <c r="L169" s="15">
        <v>99.85</v>
      </c>
      <c r="M169" s="54"/>
      <c r="N169" s="15">
        <v>44.031061090000001</v>
      </c>
      <c r="O169" s="15">
        <v>42.039587435000001</v>
      </c>
      <c r="P169" s="15" t="s">
        <v>26</v>
      </c>
      <c r="Q169" s="16" t="s">
        <v>26</v>
      </c>
      <c r="R169" s="37" t="s">
        <v>670</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315</v>
      </c>
      <c r="D170" s="17" t="s">
        <v>316</v>
      </c>
      <c r="E170" s="17">
        <v>4</v>
      </c>
      <c r="F170" s="14">
        <v>2.82</v>
      </c>
      <c r="G170" s="14">
        <v>2.2999999999999998</v>
      </c>
      <c r="H170" s="14">
        <v>1.78</v>
      </c>
      <c r="I170" s="14"/>
      <c r="J170" s="14">
        <v>3.08</v>
      </c>
      <c r="K170" s="14">
        <v>4.1100000000000003</v>
      </c>
      <c r="L170" s="14">
        <v>5.79</v>
      </c>
      <c r="M170" s="54"/>
      <c r="N170" s="14">
        <v>63.096057928999997</v>
      </c>
      <c r="O170" s="31">
        <v>11.523682216999999</v>
      </c>
      <c r="P170" s="31" t="s">
        <v>26</v>
      </c>
      <c r="Q170" s="17" t="s">
        <v>29</v>
      </c>
      <c r="R170" s="38" t="s">
        <v>671</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317</v>
      </c>
      <c r="D171" s="16" t="s">
        <v>318</v>
      </c>
      <c r="E171" s="16">
        <v>1</v>
      </c>
      <c r="F171" s="15">
        <v>3.35</v>
      </c>
      <c r="G171" s="15">
        <v>2.44</v>
      </c>
      <c r="H171" s="15">
        <v>1.53</v>
      </c>
      <c r="I171" s="14"/>
      <c r="J171" s="15">
        <v>3.52</v>
      </c>
      <c r="K171" s="15">
        <v>5.33</v>
      </c>
      <c r="L171" s="15">
        <v>8.27</v>
      </c>
      <c r="M171" s="54"/>
      <c r="N171" s="15">
        <v>49.916742993</v>
      </c>
      <c r="O171" s="15">
        <v>17.395712217</v>
      </c>
      <c r="P171" s="15" t="s">
        <v>26</v>
      </c>
      <c r="Q171" s="16" t="s">
        <v>26</v>
      </c>
      <c r="R171" s="37" t="s">
        <v>672</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319</v>
      </c>
      <c r="D172" s="17" t="s">
        <v>320</v>
      </c>
      <c r="E172" s="17">
        <v>4</v>
      </c>
      <c r="F172" s="14">
        <v>259.89999999999998</v>
      </c>
      <c r="G172" s="14">
        <v>229.34</v>
      </c>
      <c r="H172" s="14">
        <v>198.78</v>
      </c>
      <c r="I172" s="14"/>
      <c r="J172" s="14">
        <v>282.89</v>
      </c>
      <c r="K172" s="14">
        <v>344</v>
      </c>
      <c r="L172" s="14">
        <v>442.89</v>
      </c>
      <c r="M172" s="54"/>
      <c r="N172" s="14">
        <v>67.816436335000006</v>
      </c>
      <c r="O172" s="31">
        <v>10.591778382000001</v>
      </c>
      <c r="P172" s="31" t="s">
        <v>26</v>
      </c>
      <c r="Q172" s="17" t="s">
        <v>29</v>
      </c>
      <c r="R172" s="38" t="s">
        <v>673</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674</v>
      </c>
      <c r="D173" s="16" t="s">
        <v>675</v>
      </c>
      <c r="E173" s="16">
        <v>0</v>
      </c>
      <c r="F173" s="15">
        <v>0.16</v>
      </c>
      <c r="G173" s="15">
        <v>0</v>
      </c>
      <c r="H173" s="15">
        <v>-0.14000000000000001</v>
      </c>
      <c r="I173" s="14"/>
      <c r="J173" s="15">
        <v>0.2</v>
      </c>
      <c r="K173" s="15">
        <v>0.5</v>
      </c>
      <c r="L173" s="15">
        <v>1.01</v>
      </c>
      <c r="M173" s="54"/>
      <c r="N173" s="15">
        <v>21.527208465000001</v>
      </c>
      <c r="O173" s="15">
        <v>1.8966597826</v>
      </c>
      <c r="P173" s="15" t="s">
        <v>26</v>
      </c>
      <c r="Q173" s="16" t="s">
        <v>26</v>
      </c>
      <c r="R173" s="37" t="s">
        <v>676</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321</v>
      </c>
      <c r="D174" s="17" t="s">
        <v>322</v>
      </c>
      <c r="E174" s="17">
        <v>9</v>
      </c>
      <c r="F174" s="14">
        <v>47.12</v>
      </c>
      <c r="G174" s="14">
        <v>43.08</v>
      </c>
      <c r="H174" s="14">
        <v>39.049999999999997</v>
      </c>
      <c r="I174" s="14"/>
      <c r="J174" s="14">
        <v>54.37</v>
      </c>
      <c r="K174" s="14">
        <v>62.43</v>
      </c>
      <c r="L174" s="14">
        <v>75.48</v>
      </c>
      <c r="M174" s="54"/>
      <c r="N174" s="14">
        <v>52.55807772</v>
      </c>
      <c r="O174" s="31">
        <v>430.25299874000001</v>
      </c>
      <c r="P174" s="31" t="s">
        <v>29</v>
      </c>
      <c r="Q174" s="17" t="s">
        <v>29</v>
      </c>
      <c r="R174" s="38" t="s">
        <v>677</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321</v>
      </c>
      <c r="D175" s="16" t="s">
        <v>323</v>
      </c>
      <c r="E175" s="16">
        <v>10</v>
      </c>
      <c r="F175" s="15">
        <v>41.92</v>
      </c>
      <c r="G175" s="15">
        <v>38.32</v>
      </c>
      <c r="H175" s="15">
        <v>34.729999999999997</v>
      </c>
      <c r="I175" s="14"/>
      <c r="J175" s="15">
        <v>49.02</v>
      </c>
      <c r="K175" s="15">
        <v>56.2</v>
      </c>
      <c r="L175" s="15">
        <v>67.819999999999993</v>
      </c>
      <c r="M175" s="54"/>
      <c r="N175" s="15">
        <v>54.022086262000002</v>
      </c>
      <c r="O175" s="15">
        <v>1303.4627823000001</v>
      </c>
      <c r="P175" s="15" t="s">
        <v>29</v>
      </c>
      <c r="Q175" s="16" t="s">
        <v>29</v>
      </c>
      <c r="R175" s="37" t="s">
        <v>678</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324</v>
      </c>
      <c r="D176" s="17" t="s">
        <v>325</v>
      </c>
      <c r="E176" s="17">
        <v>0</v>
      </c>
      <c r="F176" s="14">
        <v>10.01</v>
      </c>
      <c r="G176" s="14">
        <v>8.51</v>
      </c>
      <c r="H176" s="14">
        <v>7.01</v>
      </c>
      <c r="I176" s="14"/>
      <c r="J176" s="14">
        <v>10.17</v>
      </c>
      <c r="K176" s="14">
        <v>13.16</v>
      </c>
      <c r="L176" s="14">
        <v>18.010000000000002</v>
      </c>
      <c r="M176" s="54"/>
      <c r="N176" s="14">
        <v>40.782947125</v>
      </c>
      <c r="O176" s="31">
        <v>18.840203739</v>
      </c>
      <c r="P176" s="31" t="s">
        <v>26</v>
      </c>
      <c r="Q176" s="17" t="s">
        <v>26</v>
      </c>
      <c r="R176" s="38" t="s">
        <v>679</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326</v>
      </c>
      <c r="D177" s="16" t="s">
        <v>327</v>
      </c>
      <c r="E177" s="16">
        <v>7</v>
      </c>
      <c r="F177" s="15">
        <v>58.46</v>
      </c>
      <c r="G177" s="15">
        <v>52.45</v>
      </c>
      <c r="H177" s="15">
        <v>46.44</v>
      </c>
      <c r="I177" s="14"/>
      <c r="J177" s="15">
        <v>70.8</v>
      </c>
      <c r="K177" s="15">
        <v>82.81</v>
      </c>
      <c r="L177" s="15">
        <v>102.25</v>
      </c>
      <c r="M177" s="54"/>
      <c r="N177" s="15">
        <v>51.834042791999998</v>
      </c>
      <c r="O177" s="15">
        <v>421.03570965</v>
      </c>
      <c r="P177" s="15" t="s">
        <v>29</v>
      </c>
      <c r="Q177" s="16" t="s">
        <v>29</v>
      </c>
      <c r="R177" s="37" t="s">
        <v>680</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328</v>
      </c>
      <c r="D178" s="17" t="s">
        <v>329</v>
      </c>
      <c r="E178" s="17">
        <v>7</v>
      </c>
      <c r="F178" s="14">
        <v>3.52</v>
      </c>
      <c r="G178" s="14">
        <v>3.21</v>
      </c>
      <c r="H178" s="14">
        <v>2.91</v>
      </c>
      <c r="I178" s="14"/>
      <c r="J178" s="14">
        <v>4.03</v>
      </c>
      <c r="K178" s="14">
        <v>4.63</v>
      </c>
      <c r="L178" s="14">
        <v>5.62</v>
      </c>
      <c r="M178" s="54"/>
      <c r="N178" s="14">
        <v>67.207232692999995</v>
      </c>
      <c r="O178" s="31">
        <v>9.0154086521999997</v>
      </c>
      <c r="P178" s="31" t="s">
        <v>29</v>
      </c>
      <c r="Q178" s="17" t="s">
        <v>29</v>
      </c>
      <c r="R178" s="38" t="s">
        <v>681</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330</v>
      </c>
      <c r="D179" s="16" t="s">
        <v>331</v>
      </c>
      <c r="E179" s="16">
        <v>4</v>
      </c>
      <c r="F179" s="15">
        <v>12.48</v>
      </c>
      <c r="G179" s="15">
        <v>10.83</v>
      </c>
      <c r="H179" s="15">
        <v>9.19</v>
      </c>
      <c r="I179" s="14"/>
      <c r="J179" s="15">
        <v>13.24</v>
      </c>
      <c r="K179" s="15">
        <v>16.52</v>
      </c>
      <c r="L179" s="15">
        <v>21.84</v>
      </c>
      <c r="M179" s="54"/>
      <c r="N179" s="15">
        <v>45.309053276</v>
      </c>
      <c r="O179" s="15">
        <v>11.886652781999999</v>
      </c>
      <c r="P179" s="15" t="s">
        <v>29</v>
      </c>
      <c r="Q179" s="16" t="s">
        <v>26</v>
      </c>
      <c r="R179" s="37" t="s">
        <v>682</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332</v>
      </c>
      <c r="D180" s="17" t="s">
        <v>333</v>
      </c>
      <c r="E180" s="17">
        <v>0</v>
      </c>
      <c r="F180" s="14">
        <v>7.1</v>
      </c>
      <c r="G180" s="14">
        <v>4.7699999999999996</v>
      </c>
      <c r="H180" s="14">
        <v>2.4500000000000002</v>
      </c>
      <c r="I180" s="14"/>
      <c r="J180" s="14">
        <v>7.42</v>
      </c>
      <c r="K180" s="14">
        <v>12.06</v>
      </c>
      <c r="L180" s="14">
        <v>19.579999999999998</v>
      </c>
      <c r="M180" s="54"/>
      <c r="N180" s="14">
        <v>40.597979842000001</v>
      </c>
      <c r="O180" s="31">
        <v>16.131692348000001</v>
      </c>
      <c r="P180" s="31" t="s">
        <v>26</v>
      </c>
      <c r="Q180" s="17" t="s">
        <v>26</v>
      </c>
      <c r="R180" s="38" t="s">
        <v>683</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334</v>
      </c>
      <c r="D181" s="16" t="s">
        <v>335</v>
      </c>
      <c r="E181" s="16">
        <v>3</v>
      </c>
      <c r="F181" s="15">
        <v>52.25</v>
      </c>
      <c r="G181" s="15">
        <v>49.6</v>
      </c>
      <c r="H181" s="15">
        <v>46.96</v>
      </c>
      <c r="I181" s="14"/>
      <c r="J181" s="15">
        <v>53.44</v>
      </c>
      <c r="K181" s="15">
        <v>58.72</v>
      </c>
      <c r="L181" s="15">
        <v>67.28</v>
      </c>
      <c r="M181" s="54"/>
      <c r="N181" s="15">
        <v>37.776820000000001</v>
      </c>
      <c r="O181" s="15">
        <v>69.869277783000001</v>
      </c>
      <c r="P181" s="15" t="s">
        <v>29</v>
      </c>
      <c r="Q181" s="16" t="s">
        <v>26</v>
      </c>
      <c r="R181" s="37" t="s">
        <v>684</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336</v>
      </c>
      <c r="D182" s="17" t="s">
        <v>337</v>
      </c>
      <c r="E182" s="17">
        <v>2</v>
      </c>
      <c r="F182" s="14">
        <v>3.44</v>
      </c>
      <c r="G182" s="14">
        <v>2.97</v>
      </c>
      <c r="H182" s="14">
        <v>2.5099999999999998</v>
      </c>
      <c r="I182" s="14"/>
      <c r="J182" s="14">
        <v>3.5</v>
      </c>
      <c r="K182" s="14">
        <v>4.42</v>
      </c>
      <c r="L182" s="14">
        <v>5.92</v>
      </c>
      <c r="M182" s="54"/>
      <c r="N182" s="14">
        <v>31.937456094000002</v>
      </c>
      <c r="O182" s="31">
        <v>1.8590600435</v>
      </c>
      <c r="P182" s="31" t="s">
        <v>26</v>
      </c>
      <c r="Q182" s="17" t="s">
        <v>26</v>
      </c>
      <c r="R182" s="38" t="s">
        <v>685</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338</v>
      </c>
      <c r="D183" s="16" t="s">
        <v>339</v>
      </c>
      <c r="E183" s="16">
        <v>3</v>
      </c>
      <c r="F183" s="15">
        <v>18.22</v>
      </c>
      <c r="G183" s="15">
        <v>16.72</v>
      </c>
      <c r="H183" s="15">
        <v>15.23</v>
      </c>
      <c r="I183" s="14"/>
      <c r="J183" s="15">
        <v>18.940000000000001</v>
      </c>
      <c r="K183" s="15">
        <v>21.92</v>
      </c>
      <c r="L183" s="15">
        <v>26.75</v>
      </c>
      <c r="M183" s="54"/>
      <c r="N183" s="15">
        <v>40.978459901999997</v>
      </c>
      <c r="O183" s="15">
        <v>6.0310784347999995</v>
      </c>
      <c r="P183" s="15" t="s">
        <v>29</v>
      </c>
      <c r="Q183" s="16" t="s">
        <v>26</v>
      </c>
      <c r="R183" s="37" t="s">
        <v>686</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340</v>
      </c>
      <c r="D184" s="17" t="s">
        <v>341</v>
      </c>
      <c r="E184" s="17">
        <v>0</v>
      </c>
      <c r="F184" s="14">
        <v>66</v>
      </c>
      <c r="G184" s="14">
        <v>48.33</v>
      </c>
      <c r="H184" s="14">
        <v>30.67</v>
      </c>
      <c r="I184" s="14"/>
      <c r="J184" s="14">
        <v>68.72</v>
      </c>
      <c r="K184" s="14">
        <v>104.04</v>
      </c>
      <c r="L184" s="14">
        <v>161.19</v>
      </c>
      <c r="M184" s="54"/>
      <c r="N184" s="14">
        <v>39.523437014000002</v>
      </c>
      <c r="O184" s="31">
        <v>1.5816309470000001</v>
      </c>
      <c r="P184" s="31" t="s">
        <v>26</v>
      </c>
      <c r="Q184" s="17" t="s">
        <v>26</v>
      </c>
      <c r="R184" s="38" t="s">
        <v>687</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342</v>
      </c>
      <c r="D185" s="16" t="s">
        <v>343</v>
      </c>
      <c r="E185" s="16">
        <v>1</v>
      </c>
      <c r="F185" s="15">
        <v>1.53</v>
      </c>
      <c r="G185" s="15">
        <v>1.2</v>
      </c>
      <c r="H185" s="15">
        <v>0.88</v>
      </c>
      <c r="I185" s="14"/>
      <c r="J185" s="15">
        <v>1.58</v>
      </c>
      <c r="K185" s="15">
        <v>2.2200000000000002</v>
      </c>
      <c r="L185" s="15">
        <v>3.25</v>
      </c>
      <c r="M185" s="54"/>
      <c r="N185" s="15">
        <v>48.151946154000001</v>
      </c>
      <c r="O185" s="15">
        <v>4.2637900870000003</v>
      </c>
      <c r="P185" s="15" t="s">
        <v>26</v>
      </c>
      <c r="Q185" s="16" t="s">
        <v>26</v>
      </c>
      <c r="R185" s="37" t="s">
        <v>688</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344</v>
      </c>
      <c r="D186" s="17" t="s">
        <v>345</v>
      </c>
      <c r="E186" s="17">
        <v>4</v>
      </c>
      <c r="F186" s="14">
        <v>1.21</v>
      </c>
      <c r="G186" s="14">
        <v>0.85</v>
      </c>
      <c r="H186" s="14">
        <v>0.5</v>
      </c>
      <c r="I186" s="14"/>
      <c r="J186" s="14">
        <v>2.2599999999999998</v>
      </c>
      <c r="K186" s="14">
        <v>2.96</v>
      </c>
      <c r="L186" s="14">
        <v>4.0999999999999996</v>
      </c>
      <c r="M186" s="54"/>
      <c r="N186" s="14">
        <v>46.732742897999998</v>
      </c>
      <c r="O186" s="31">
        <v>2.2122427825999997</v>
      </c>
      <c r="P186" s="31" t="s">
        <v>26</v>
      </c>
      <c r="Q186" s="17" t="s">
        <v>29</v>
      </c>
      <c r="R186" s="38" t="s">
        <v>689</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346</v>
      </c>
      <c r="D187" s="16" t="s">
        <v>347</v>
      </c>
      <c r="E187" s="16">
        <v>4</v>
      </c>
      <c r="F187" s="15">
        <v>20.010000000000002</v>
      </c>
      <c r="G187" s="15">
        <v>17.45</v>
      </c>
      <c r="H187" s="15">
        <v>14.89</v>
      </c>
      <c r="I187" s="14"/>
      <c r="J187" s="15">
        <v>24.38</v>
      </c>
      <c r="K187" s="15">
        <v>29.49</v>
      </c>
      <c r="L187" s="15">
        <v>37.78</v>
      </c>
      <c r="M187" s="54"/>
      <c r="N187" s="15">
        <v>71.015195461999994</v>
      </c>
      <c r="O187" s="15">
        <v>191.12182135</v>
      </c>
      <c r="P187" s="15" t="s">
        <v>26</v>
      </c>
      <c r="Q187" s="16" t="s">
        <v>29</v>
      </c>
      <c r="R187" s="37" t="s">
        <v>690</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348</v>
      </c>
      <c r="D188" s="17" t="s">
        <v>349</v>
      </c>
      <c r="E188" s="17">
        <v>0</v>
      </c>
      <c r="F188" s="14">
        <v>0.26</v>
      </c>
      <c r="G188" s="14">
        <v>0.14000000000000001</v>
      </c>
      <c r="H188" s="14">
        <v>0.03</v>
      </c>
      <c r="I188" s="14"/>
      <c r="J188" s="14">
        <v>0.27</v>
      </c>
      <c r="K188" s="14">
        <v>0.49</v>
      </c>
      <c r="L188" s="14">
        <v>0.85</v>
      </c>
      <c r="M188" s="54"/>
      <c r="N188" s="14">
        <v>33.793530484000001</v>
      </c>
      <c r="O188" s="31">
        <v>4.1507547390999999</v>
      </c>
      <c r="P188" s="31" t="s">
        <v>26</v>
      </c>
      <c r="Q188" s="17" t="s">
        <v>26</v>
      </c>
      <c r="R188" s="38" t="s">
        <v>691</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350</v>
      </c>
      <c r="D189" s="16" t="s">
        <v>351</v>
      </c>
      <c r="E189" s="16">
        <v>4</v>
      </c>
      <c r="F189" s="15">
        <v>5</v>
      </c>
      <c r="G189" s="15">
        <v>4.5</v>
      </c>
      <c r="H189" s="15">
        <v>4.01</v>
      </c>
      <c r="I189" s="14"/>
      <c r="J189" s="15">
        <v>5.77</v>
      </c>
      <c r="K189" s="15">
        <v>6.75</v>
      </c>
      <c r="L189" s="15">
        <v>8.34</v>
      </c>
      <c r="M189" s="54"/>
      <c r="N189" s="15">
        <v>62.073861037</v>
      </c>
      <c r="O189" s="15">
        <v>8.8870576087000011</v>
      </c>
      <c r="P189" s="15" t="s">
        <v>26</v>
      </c>
      <c r="Q189" s="16" t="s">
        <v>29</v>
      </c>
      <c r="R189" s="37" t="s">
        <v>692</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352</v>
      </c>
      <c r="D190" s="17" t="s">
        <v>353</v>
      </c>
      <c r="E190" s="17">
        <v>4</v>
      </c>
      <c r="F190" s="14">
        <v>0.76</v>
      </c>
      <c r="G190" s="14">
        <v>0.56000000000000005</v>
      </c>
      <c r="H190" s="14">
        <v>0.37</v>
      </c>
      <c r="I190" s="14"/>
      <c r="J190" s="14">
        <v>1.03</v>
      </c>
      <c r="K190" s="14">
        <v>1.41</v>
      </c>
      <c r="L190" s="14">
        <v>2.0299999999999998</v>
      </c>
      <c r="M190" s="54"/>
      <c r="N190" s="14">
        <v>83.335874762000003</v>
      </c>
      <c r="O190" s="31">
        <v>2.6590704783000003</v>
      </c>
      <c r="P190" s="31" t="s">
        <v>26</v>
      </c>
      <c r="Q190" s="17" t="s">
        <v>29</v>
      </c>
      <c r="R190" s="38" t="s">
        <v>693</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354</v>
      </c>
      <c r="D191" s="16" t="s">
        <v>355</v>
      </c>
      <c r="E191" s="16">
        <v>1</v>
      </c>
      <c r="F191" s="15">
        <v>33.79</v>
      </c>
      <c r="G191" s="15">
        <v>30.39</v>
      </c>
      <c r="H191" s="15">
        <v>26.99</v>
      </c>
      <c r="I191" s="14"/>
      <c r="J191" s="15">
        <v>34.28</v>
      </c>
      <c r="K191" s="15">
        <v>41.07</v>
      </c>
      <c r="L191" s="15">
        <v>52.06</v>
      </c>
      <c r="M191" s="54"/>
      <c r="N191" s="15">
        <v>45.212003469000003</v>
      </c>
      <c r="O191" s="15">
        <v>170.92504852000002</v>
      </c>
      <c r="P191" s="15" t="s">
        <v>26</v>
      </c>
      <c r="Q191" s="16" t="s">
        <v>26</v>
      </c>
      <c r="R191" s="37" t="s">
        <v>694</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359</v>
      </c>
      <c r="D192" s="17" t="s">
        <v>356</v>
      </c>
      <c r="E192" s="17">
        <v>3</v>
      </c>
      <c r="F192" s="14">
        <v>7.74</v>
      </c>
      <c r="G192" s="14">
        <v>6.73</v>
      </c>
      <c r="H192" s="14">
        <v>5.72</v>
      </c>
      <c r="I192" s="14"/>
      <c r="J192" s="14">
        <v>8.08</v>
      </c>
      <c r="K192" s="14">
        <v>10.09</v>
      </c>
      <c r="L192" s="14">
        <v>13.35</v>
      </c>
      <c r="M192" s="54"/>
      <c r="N192" s="14">
        <v>47.392518979000002</v>
      </c>
      <c r="O192" s="31">
        <v>10.087925042999998</v>
      </c>
      <c r="P192" s="31" t="s">
        <v>26</v>
      </c>
      <c r="Q192" s="17" t="s">
        <v>26</v>
      </c>
      <c r="R192" s="38" t="s">
        <v>695</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357</v>
      </c>
      <c r="D193" s="16" t="s">
        <v>358</v>
      </c>
      <c r="E193" s="16">
        <v>1</v>
      </c>
      <c r="F193" s="15">
        <v>13.52</v>
      </c>
      <c r="G193" s="15">
        <v>11.95</v>
      </c>
      <c r="H193" s="15">
        <v>10.39</v>
      </c>
      <c r="I193" s="14"/>
      <c r="J193" s="15">
        <v>13.97</v>
      </c>
      <c r="K193" s="15">
        <v>17.09</v>
      </c>
      <c r="L193" s="15">
        <v>22.15</v>
      </c>
      <c r="M193" s="54"/>
      <c r="N193" s="15">
        <v>44.088088939000002</v>
      </c>
      <c r="O193" s="15">
        <v>141.87344378</v>
      </c>
      <c r="P193" s="15" t="s">
        <v>26</v>
      </c>
      <c r="Q193" s="16" t="s">
        <v>26</v>
      </c>
      <c r="R193" s="37" t="s">
        <v>696</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697</v>
      </c>
      <c r="D194" s="17" t="s">
        <v>360</v>
      </c>
      <c r="E194" s="17">
        <v>0</v>
      </c>
      <c r="F194" s="14">
        <v>27.25</v>
      </c>
      <c r="G194" s="14">
        <v>24.55</v>
      </c>
      <c r="H194" s="14">
        <v>21.86</v>
      </c>
      <c r="I194" s="14"/>
      <c r="J194" s="14">
        <v>27.77</v>
      </c>
      <c r="K194" s="14">
        <v>33.15</v>
      </c>
      <c r="L194" s="14">
        <v>41.85</v>
      </c>
      <c r="M194" s="54"/>
      <c r="N194" s="14">
        <v>39.196284216000002</v>
      </c>
      <c r="O194" s="31">
        <v>354.01125322000001</v>
      </c>
      <c r="P194" s="31" t="s">
        <v>26</v>
      </c>
      <c r="Q194" s="17" t="s">
        <v>26</v>
      </c>
      <c r="R194" s="38" t="s">
        <v>698</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361</v>
      </c>
      <c r="D195" s="16" t="s">
        <v>362</v>
      </c>
      <c r="E195" s="16">
        <v>0</v>
      </c>
      <c r="F195" s="15">
        <v>6.78</v>
      </c>
      <c r="G195" s="15">
        <v>6.08</v>
      </c>
      <c r="H195" s="15">
        <v>5.38</v>
      </c>
      <c r="I195" s="14"/>
      <c r="J195" s="15">
        <v>6.88</v>
      </c>
      <c r="K195" s="15">
        <v>8.27</v>
      </c>
      <c r="L195" s="15">
        <v>10.53</v>
      </c>
      <c r="M195" s="54"/>
      <c r="N195" s="15">
        <v>30.322943430999999</v>
      </c>
      <c r="O195" s="15">
        <v>6.8571198260999999</v>
      </c>
      <c r="P195" s="15" t="s">
        <v>26</v>
      </c>
      <c r="Q195" s="16" t="s">
        <v>26</v>
      </c>
      <c r="R195" s="37" t="s">
        <v>699</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361</v>
      </c>
      <c r="D196" s="17" t="s">
        <v>363</v>
      </c>
      <c r="E196" s="17">
        <v>3</v>
      </c>
      <c r="F196" s="14">
        <v>34.4</v>
      </c>
      <c r="G196" s="14">
        <v>30.5</v>
      </c>
      <c r="H196" s="14">
        <v>26.61</v>
      </c>
      <c r="I196" s="14"/>
      <c r="J196" s="14">
        <v>34.99</v>
      </c>
      <c r="K196" s="14">
        <v>42.77</v>
      </c>
      <c r="L196" s="14">
        <v>55.36</v>
      </c>
      <c r="M196" s="54"/>
      <c r="N196" s="14">
        <v>32.615014719999998</v>
      </c>
      <c r="O196" s="31">
        <v>30.775201130000003</v>
      </c>
      <c r="P196" s="31" t="s">
        <v>26</v>
      </c>
      <c r="Q196" s="17" t="s">
        <v>26</v>
      </c>
      <c r="R196" s="38" t="s">
        <v>700</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364</v>
      </c>
      <c r="D197" s="16" t="s">
        <v>365</v>
      </c>
      <c r="E197" s="16">
        <v>7</v>
      </c>
      <c r="F197" s="15">
        <v>14.58</v>
      </c>
      <c r="G197" s="15">
        <v>13.36</v>
      </c>
      <c r="H197" s="15">
        <v>12.15</v>
      </c>
      <c r="I197" s="14"/>
      <c r="J197" s="15">
        <v>15.93</v>
      </c>
      <c r="K197" s="15">
        <v>18.350000000000001</v>
      </c>
      <c r="L197" s="15">
        <v>22.28</v>
      </c>
      <c r="M197" s="54"/>
      <c r="N197" s="15">
        <v>66.047684571000005</v>
      </c>
      <c r="O197" s="15">
        <v>7.289961087</v>
      </c>
      <c r="P197" s="15" t="s">
        <v>29</v>
      </c>
      <c r="Q197" s="16" t="s">
        <v>29</v>
      </c>
      <c r="R197" s="37" t="s">
        <v>701</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364</v>
      </c>
      <c r="D198" s="17" t="s">
        <v>366</v>
      </c>
      <c r="E198" s="17">
        <v>4</v>
      </c>
      <c r="F198" s="14">
        <v>14.48</v>
      </c>
      <c r="G198" s="14">
        <v>13.5</v>
      </c>
      <c r="H198" s="14">
        <v>12.53</v>
      </c>
      <c r="I198" s="14"/>
      <c r="J198" s="14">
        <v>15.99</v>
      </c>
      <c r="K198" s="14">
        <v>17.93</v>
      </c>
      <c r="L198" s="14">
        <v>21.08</v>
      </c>
      <c r="M198" s="54"/>
      <c r="N198" s="14">
        <v>65.300674665000003</v>
      </c>
      <c r="O198" s="31">
        <v>7.3488529565</v>
      </c>
      <c r="P198" s="31" t="s">
        <v>26</v>
      </c>
      <c r="Q198" s="17" t="s">
        <v>29</v>
      </c>
      <c r="R198" s="38" t="s">
        <v>702</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364</v>
      </c>
      <c r="D199" s="16" t="s">
        <v>367</v>
      </c>
      <c r="E199" s="16">
        <v>4</v>
      </c>
      <c r="F199" s="15">
        <v>29.27</v>
      </c>
      <c r="G199" s="15">
        <v>27.28</v>
      </c>
      <c r="H199" s="15">
        <v>25.3</v>
      </c>
      <c r="I199" s="14"/>
      <c r="J199" s="15">
        <v>31.38</v>
      </c>
      <c r="K199" s="15">
        <v>35.340000000000003</v>
      </c>
      <c r="L199" s="15">
        <v>41.75</v>
      </c>
      <c r="M199" s="54"/>
      <c r="N199" s="15">
        <v>66.447584499000001</v>
      </c>
      <c r="O199" s="15">
        <v>178.82904203999999</v>
      </c>
      <c r="P199" s="15" t="s">
        <v>26</v>
      </c>
      <c r="Q199" s="16" t="s">
        <v>29</v>
      </c>
      <c r="R199" s="37" t="s">
        <v>703</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368</v>
      </c>
      <c r="D200" s="17" t="s">
        <v>369</v>
      </c>
      <c r="E200" s="17">
        <v>2</v>
      </c>
      <c r="F200" s="14">
        <v>14.08</v>
      </c>
      <c r="G200" s="14">
        <v>12.08</v>
      </c>
      <c r="H200" s="14">
        <v>10.09</v>
      </c>
      <c r="I200" s="14"/>
      <c r="J200" s="14">
        <v>14.8</v>
      </c>
      <c r="K200" s="14">
        <v>18.78</v>
      </c>
      <c r="L200" s="14">
        <v>25.22</v>
      </c>
      <c r="M200" s="54"/>
      <c r="N200" s="14">
        <v>47.521765999000003</v>
      </c>
      <c r="O200" s="31">
        <v>22.757368</v>
      </c>
      <c r="P200" s="31" t="s">
        <v>26</v>
      </c>
      <c r="Q200" s="17" t="s">
        <v>26</v>
      </c>
      <c r="R200" s="38" t="s">
        <v>704</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370</v>
      </c>
      <c r="D201" s="16" t="s">
        <v>371</v>
      </c>
      <c r="E201" s="16">
        <v>0</v>
      </c>
      <c r="F201" s="15">
        <v>4.46</v>
      </c>
      <c r="G201" s="15">
        <v>4.13</v>
      </c>
      <c r="H201" s="15">
        <v>3.81</v>
      </c>
      <c r="I201" s="14"/>
      <c r="J201" s="15">
        <v>4.5199999999999996</v>
      </c>
      <c r="K201" s="15">
        <v>5.16</v>
      </c>
      <c r="L201" s="15">
        <v>6.21</v>
      </c>
      <c r="M201" s="54"/>
      <c r="N201" s="15">
        <v>42.025897698999998</v>
      </c>
      <c r="O201" s="15">
        <v>2.2872921304</v>
      </c>
      <c r="P201" s="15" t="s">
        <v>26</v>
      </c>
      <c r="Q201" s="16" t="s">
        <v>26</v>
      </c>
      <c r="R201" s="37" t="s">
        <v>705</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372</v>
      </c>
      <c r="D202" s="17" t="s">
        <v>373</v>
      </c>
      <c r="E202" s="17">
        <v>9</v>
      </c>
      <c r="F202" s="14">
        <v>3938</v>
      </c>
      <c r="G202" s="14">
        <v>2829.59</v>
      </c>
      <c r="H202" s="14">
        <v>1721.19</v>
      </c>
      <c r="I202" s="14"/>
      <c r="J202" s="14">
        <v>5904.98</v>
      </c>
      <c r="K202" s="14">
        <v>8121.78</v>
      </c>
      <c r="L202" s="14">
        <v>11708.84</v>
      </c>
      <c r="M202" s="54"/>
      <c r="N202" s="14">
        <v>54.693939528000001</v>
      </c>
      <c r="O202" s="31">
        <v>3.8833573460999999</v>
      </c>
      <c r="P202" s="31" t="s">
        <v>29</v>
      </c>
      <c r="Q202" s="17" t="s">
        <v>29</v>
      </c>
      <c r="R202" s="38" t="s">
        <v>706</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374</v>
      </c>
      <c r="D203" s="16" t="s">
        <v>375</v>
      </c>
      <c r="E203" s="16">
        <v>7</v>
      </c>
      <c r="F203" s="15">
        <v>12.01</v>
      </c>
      <c r="G203" s="15">
        <v>10.89</v>
      </c>
      <c r="H203" s="15">
        <v>9.77</v>
      </c>
      <c r="I203" s="14"/>
      <c r="J203" s="15">
        <v>14.14</v>
      </c>
      <c r="K203" s="15">
        <v>16.37</v>
      </c>
      <c r="L203" s="15">
        <v>19.989999999999998</v>
      </c>
      <c r="M203" s="54"/>
      <c r="N203" s="15">
        <v>59.946763695999998</v>
      </c>
      <c r="O203" s="15">
        <v>7.5334963477999999</v>
      </c>
      <c r="P203" s="15" t="s">
        <v>29</v>
      </c>
      <c r="Q203" s="16" t="s">
        <v>29</v>
      </c>
      <c r="R203" s="37" t="s">
        <v>707</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376</v>
      </c>
      <c r="D204" s="17" t="s">
        <v>377</v>
      </c>
      <c r="E204" s="17">
        <v>0</v>
      </c>
      <c r="F204" s="14">
        <v>4.74</v>
      </c>
      <c r="G204" s="14">
        <v>3.83</v>
      </c>
      <c r="H204" s="14">
        <v>2.92</v>
      </c>
      <c r="I204" s="14"/>
      <c r="J204" s="14">
        <v>4.9000000000000004</v>
      </c>
      <c r="K204" s="14">
        <v>6.71</v>
      </c>
      <c r="L204" s="14">
        <v>9.65</v>
      </c>
      <c r="M204" s="54"/>
      <c r="N204" s="14">
        <v>40.367253103000003</v>
      </c>
      <c r="O204" s="31">
        <v>65.132957869999998</v>
      </c>
      <c r="P204" s="31" t="s">
        <v>26</v>
      </c>
      <c r="Q204" s="17" t="s">
        <v>26</v>
      </c>
      <c r="R204" s="38" t="s">
        <v>708</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378</v>
      </c>
      <c r="D205" s="16" t="s">
        <v>379</v>
      </c>
      <c r="E205" s="16">
        <v>1</v>
      </c>
      <c r="F205" s="15">
        <v>7.14</v>
      </c>
      <c r="G205" s="15">
        <v>5.42</v>
      </c>
      <c r="H205" s="15">
        <v>3.7</v>
      </c>
      <c r="I205" s="14"/>
      <c r="J205" s="15">
        <v>7.63</v>
      </c>
      <c r="K205" s="15">
        <v>11.06</v>
      </c>
      <c r="L205" s="15">
        <v>16.62</v>
      </c>
      <c r="M205" s="54"/>
      <c r="N205" s="15">
        <v>35.581592049999998</v>
      </c>
      <c r="O205" s="15">
        <v>17.251028303999998</v>
      </c>
      <c r="P205" s="15" t="s">
        <v>26</v>
      </c>
      <c r="Q205" s="16" t="s">
        <v>26</v>
      </c>
      <c r="R205" s="37" t="s">
        <v>709</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380</v>
      </c>
      <c r="D206" s="17" t="s">
        <v>381</v>
      </c>
      <c r="E206" s="17">
        <v>1</v>
      </c>
      <c r="F206" s="14">
        <v>13.21</v>
      </c>
      <c r="G206" s="14">
        <v>11.07</v>
      </c>
      <c r="H206" s="14">
        <v>8.94</v>
      </c>
      <c r="I206" s="14"/>
      <c r="J206" s="14">
        <v>13.58</v>
      </c>
      <c r="K206" s="14">
        <v>17.84</v>
      </c>
      <c r="L206" s="14">
        <v>24.74</v>
      </c>
      <c r="M206" s="54"/>
      <c r="N206" s="14">
        <v>41.120432809999997</v>
      </c>
      <c r="O206" s="31">
        <v>35.973757477999996</v>
      </c>
      <c r="P206" s="31" t="s">
        <v>26</v>
      </c>
      <c r="Q206" s="17" t="s">
        <v>26</v>
      </c>
      <c r="R206" s="38" t="s">
        <v>710</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382</v>
      </c>
      <c r="D207" s="16" t="s">
        <v>383</v>
      </c>
      <c r="E207" s="16">
        <v>0</v>
      </c>
      <c r="F207" s="15">
        <v>18.239999999999998</v>
      </c>
      <c r="G207" s="15">
        <v>16.72</v>
      </c>
      <c r="H207" s="15">
        <v>15.21</v>
      </c>
      <c r="I207" s="14"/>
      <c r="J207" s="15">
        <v>18.93</v>
      </c>
      <c r="K207" s="15">
        <v>21.95</v>
      </c>
      <c r="L207" s="15">
        <v>26.84</v>
      </c>
      <c r="M207" s="54"/>
      <c r="N207" s="15">
        <v>30.145332225000001</v>
      </c>
      <c r="O207" s="15">
        <v>119.07103617000001</v>
      </c>
      <c r="P207" s="15" t="s">
        <v>26</v>
      </c>
      <c r="Q207" s="16" t="s">
        <v>26</v>
      </c>
      <c r="R207" s="37" t="s">
        <v>711</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384</v>
      </c>
      <c r="D208" s="17" t="s">
        <v>385</v>
      </c>
      <c r="E208" s="17">
        <v>3</v>
      </c>
      <c r="F208" s="14">
        <v>35.799999999999997</v>
      </c>
      <c r="G208" s="14">
        <v>23.43</v>
      </c>
      <c r="H208" s="14">
        <v>11.06</v>
      </c>
      <c r="I208" s="14"/>
      <c r="J208" s="14">
        <v>39.270000000000003</v>
      </c>
      <c r="K208" s="14">
        <v>64</v>
      </c>
      <c r="L208" s="14">
        <v>104.02</v>
      </c>
      <c r="M208" s="54"/>
      <c r="N208" s="14">
        <v>43.752696677000003</v>
      </c>
      <c r="O208" s="31">
        <v>67.327875518999988</v>
      </c>
      <c r="P208" s="31" t="s">
        <v>26</v>
      </c>
      <c r="Q208" s="17" t="s">
        <v>26</v>
      </c>
      <c r="R208" s="38" t="s">
        <v>712</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386</v>
      </c>
      <c r="D209" s="16" t="s">
        <v>387</v>
      </c>
      <c r="E209" s="16">
        <v>1</v>
      </c>
      <c r="F209" s="15">
        <v>55.95</v>
      </c>
      <c r="G209" s="15">
        <v>49.24</v>
      </c>
      <c r="H209" s="15">
        <v>42.54</v>
      </c>
      <c r="I209" s="14"/>
      <c r="J209" s="15">
        <v>58.3</v>
      </c>
      <c r="K209" s="15">
        <v>71.7</v>
      </c>
      <c r="L209" s="15">
        <v>93.39</v>
      </c>
      <c r="M209" s="54"/>
      <c r="N209" s="15">
        <v>48.617708495000002</v>
      </c>
      <c r="O209" s="15">
        <v>4.8649558613000004</v>
      </c>
      <c r="P209" s="15" t="s">
        <v>26</v>
      </c>
      <c r="Q209" s="16" t="s">
        <v>26</v>
      </c>
      <c r="R209" s="37" t="s">
        <v>713</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388</v>
      </c>
      <c r="D210" s="17" t="s">
        <v>389</v>
      </c>
      <c r="E210" s="17">
        <v>4</v>
      </c>
      <c r="F210" s="14">
        <v>6.97</v>
      </c>
      <c r="G210" s="14">
        <v>4.58</v>
      </c>
      <c r="H210" s="14">
        <v>2.19</v>
      </c>
      <c r="I210" s="14"/>
      <c r="J210" s="14">
        <v>13.78</v>
      </c>
      <c r="K210" s="14">
        <v>18.55</v>
      </c>
      <c r="L210" s="14">
        <v>26.27</v>
      </c>
      <c r="M210" s="54"/>
      <c r="N210" s="14">
        <v>50.357879455999999</v>
      </c>
      <c r="O210" s="31">
        <v>17.842150272999998</v>
      </c>
      <c r="P210" s="31" t="s">
        <v>26</v>
      </c>
      <c r="Q210" s="17" t="s">
        <v>29</v>
      </c>
      <c r="R210" s="38" t="s">
        <v>714</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390</v>
      </c>
      <c r="D211" s="16" t="s">
        <v>391</v>
      </c>
      <c r="E211" s="16">
        <v>1</v>
      </c>
      <c r="F211" s="15">
        <v>41.97</v>
      </c>
      <c r="G211" s="15">
        <v>38.31</v>
      </c>
      <c r="H211" s="15">
        <v>34.659999999999997</v>
      </c>
      <c r="I211" s="14"/>
      <c r="J211" s="15">
        <v>42.85</v>
      </c>
      <c r="K211" s="15">
        <v>50.15</v>
      </c>
      <c r="L211" s="15">
        <v>61.96</v>
      </c>
      <c r="M211" s="54"/>
      <c r="N211" s="15">
        <v>44.719167268</v>
      </c>
      <c r="O211" s="15">
        <v>204.38878800000001</v>
      </c>
      <c r="P211" s="15" t="s">
        <v>26</v>
      </c>
      <c r="Q211" s="16" t="s">
        <v>26</v>
      </c>
      <c r="R211" s="37" t="s">
        <v>715</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392</v>
      </c>
      <c r="D212" s="17" t="s">
        <v>393</v>
      </c>
      <c r="E212" s="17">
        <v>0</v>
      </c>
      <c r="F212" s="14">
        <v>13.02</v>
      </c>
      <c r="G212" s="14">
        <v>12.4</v>
      </c>
      <c r="H212" s="14">
        <v>11.78</v>
      </c>
      <c r="I212" s="14"/>
      <c r="J212" s="14">
        <v>13.25</v>
      </c>
      <c r="K212" s="14">
        <v>14.48</v>
      </c>
      <c r="L212" s="14">
        <v>16.489999999999998</v>
      </c>
      <c r="M212" s="54"/>
      <c r="N212" s="14">
        <v>38.960531697999997</v>
      </c>
      <c r="O212" s="31">
        <v>1.2355261739000001</v>
      </c>
      <c r="P212" s="31" t="s">
        <v>26</v>
      </c>
      <c r="Q212" s="17" t="s">
        <v>26</v>
      </c>
      <c r="R212" s="38" t="s">
        <v>716</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392</v>
      </c>
      <c r="D213" s="16" t="s">
        <v>394</v>
      </c>
      <c r="E213" s="16">
        <v>0</v>
      </c>
      <c r="F213" s="15">
        <v>13.33</v>
      </c>
      <c r="G213" s="15">
        <v>12.64</v>
      </c>
      <c r="H213" s="15">
        <v>11.95</v>
      </c>
      <c r="I213" s="14"/>
      <c r="J213" s="15">
        <v>13.5</v>
      </c>
      <c r="K213" s="15">
        <v>14.87</v>
      </c>
      <c r="L213" s="15">
        <v>17.079999999999998</v>
      </c>
      <c r="M213" s="54"/>
      <c r="N213" s="15">
        <v>42.161648587999998</v>
      </c>
      <c r="O213" s="15">
        <v>2.4606111304000002</v>
      </c>
      <c r="P213" s="15" t="s">
        <v>26</v>
      </c>
      <c r="Q213" s="16" t="s">
        <v>26</v>
      </c>
      <c r="R213" s="37" t="s">
        <v>717</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392</v>
      </c>
      <c r="D214" s="17" t="s">
        <v>395</v>
      </c>
      <c r="E214" s="17">
        <v>0</v>
      </c>
      <c r="F214" s="14">
        <v>39.54</v>
      </c>
      <c r="G214" s="14">
        <v>37.5</v>
      </c>
      <c r="H214" s="14">
        <v>35.47</v>
      </c>
      <c r="I214" s="14"/>
      <c r="J214" s="14">
        <v>40.130000000000003</v>
      </c>
      <c r="K214" s="14">
        <v>44.19</v>
      </c>
      <c r="L214" s="14">
        <v>50.77</v>
      </c>
      <c r="M214" s="54"/>
      <c r="N214" s="14">
        <v>40.505996572999997</v>
      </c>
      <c r="O214" s="31">
        <v>72.175511696000001</v>
      </c>
      <c r="P214" s="31" t="s">
        <v>26</v>
      </c>
      <c r="Q214" s="17" t="s">
        <v>26</v>
      </c>
      <c r="R214" s="38" t="s">
        <v>718</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396</v>
      </c>
      <c r="D215" s="16" t="s">
        <v>397</v>
      </c>
      <c r="E215" s="16">
        <v>10</v>
      </c>
      <c r="F215" s="15">
        <v>261</v>
      </c>
      <c r="G215" s="15">
        <v>232.81</v>
      </c>
      <c r="H215" s="15">
        <v>204.63</v>
      </c>
      <c r="I215" s="14"/>
      <c r="J215" s="15">
        <v>308.02999999999997</v>
      </c>
      <c r="K215" s="15">
        <v>364.39</v>
      </c>
      <c r="L215" s="15">
        <v>455.6</v>
      </c>
      <c r="M215" s="54"/>
      <c r="N215" s="15">
        <v>55.909824284999999</v>
      </c>
      <c r="O215" s="15">
        <v>38.247703115999997</v>
      </c>
      <c r="P215" s="15" t="s">
        <v>29</v>
      </c>
      <c r="Q215" s="16" t="s">
        <v>29</v>
      </c>
      <c r="R215" s="37" t="s">
        <v>719</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398</v>
      </c>
      <c r="D216" s="17" t="s">
        <v>399</v>
      </c>
      <c r="E216" s="17">
        <v>10</v>
      </c>
      <c r="F216" s="14">
        <v>33.42</v>
      </c>
      <c r="G216" s="14">
        <v>31.53</v>
      </c>
      <c r="H216" s="14">
        <v>29.65</v>
      </c>
      <c r="I216" s="14"/>
      <c r="J216" s="14">
        <v>35.5</v>
      </c>
      <c r="K216" s="14">
        <v>39.26</v>
      </c>
      <c r="L216" s="14">
        <v>45.35</v>
      </c>
      <c r="M216" s="54"/>
      <c r="N216" s="14">
        <v>75.277499062999993</v>
      </c>
      <c r="O216" s="31">
        <v>8.4176872608999993</v>
      </c>
      <c r="P216" s="31" t="s">
        <v>29</v>
      </c>
      <c r="Q216" s="17" t="s">
        <v>29</v>
      </c>
      <c r="R216" s="38" t="s">
        <v>720</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400</v>
      </c>
      <c r="D217" s="16" t="s">
        <v>401</v>
      </c>
      <c r="E217" s="16">
        <v>0</v>
      </c>
      <c r="F217" s="15">
        <v>30.89</v>
      </c>
      <c r="G217" s="15">
        <v>27.75</v>
      </c>
      <c r="H217" s="15">
        <v>24.61</v>
      </c>
      <c r="I217" s="14"/>
      <c r="J217" s="15">
        <v>31.42</v>
      </c>
      <c r="K217" s="15">
        <v>37.69</v>
      </c>
      <c r="L217" s="15">
        <v>47.84</v>
      </c>
      <c r="M217" s="54"/>
      <c r="N217" s="15">
        <v>22.318858809000002</v>
      </c>
      <c r="O217" s="15">
        <v>178.06026326</v>
      </c>
      <c r="P217" s="15" t="s">
        <v>26</v>
      </c>
      <c r="Q217" s="16" t="s">
        <v>26</v>
      </c>
      <c r="R217" s="37" t="s">
        <v>721</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402</v>
      </c>
      <c r="D218" s="17" t="s">
        <v>403</v>
      </c>
      <c r="E218" s="17">
        <v>7</v>
      </c>
      <c r="F218" s="14">
        <v>32.450000000000003</v>
      </c>
      <c r="G218" s="14">
        <v>29.14</v>
      </c>
      <c r="H218" s="14">
        <v>25.83</v>
      </c>
      <c r="I218" s="14"/>
      <c r="J218" s="14">
        <v>37.94</v>
      </c>
      <c r="K218" s="14">
        <v>44.55</v>
      </c>
      <c r="L218" s="14">
        <v>55.25</v>
      </c>
      <c r="M218" s="54"/>
      <c r="N218" s="14">
        <v>61.293408464999999</v>
      </c>
      <c r="O218" s="31">
        <v>83.380080174</v>
      </c>
      <c r="P218" s="31" t="s">
        <v>29</v>
      </c>
      <c r="Q218" s="17" t="s">
        <v>29</v>
      </c>
      <c r="R218" s="38" t="s">
        <v>722</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404</v>
      </c>
      <c r="D219" s="16" t="s">
        <v>405</v>
      </c>
      <c r="E219" s="16">
        <v>0</v>
      </c>
      <c r="F219" s="15">
        <v>50.35</v>
      </c>
      <c r="G219" s="15">
        <v>43.21</v>
      </c>
      <c r="H219" s="15">
        <v>36.07</v>
      </c>
      <c r="I219" s="14"/>
      <c r="J219" s="15">
        <v>51.48</v>
      </c>
      <c r="K219" s="15">
        <v>65.75</v>
      </c>
      <c r="L219" s="15">
        <v>88.85</v>
      </c>
      <c r="M219" s="54"/>
      <c r="N219" s="15">
        <v>38.569781409000001</v>
      </c>
      <c r="O219" s="15">
        <v>65.470428123000005</v>
      </c>
      <c r="P219" s="15" t="s">
        <v>26</v>
      </c>
      <c r="Q219" s="16" t="s">
        <v>26</v>
      </c>
      <c r="R219" s="37" t="s">
        <v>723</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406</v>
      </c>
      <c r="D220" s="17" t="s">
        <v>407</v>
      </c>
      <c r="E220" s="17">
        <v>4</v>
      </c>
      <c r="F220" s="14">
        <v>175.63</v>
      </c>
      <c r="G220" s="14">
        <v>159.81</v>
      </c>
      <c r="H220" s="14">
        <v>143.99</v>
      </c>
      <c r="I220" s="14"/>
      <c r="J220" s="14">
        <v>181.91</v>
      </c>
      <c r="K220" s="14">
        <v>213.54</v>
      </c>
      <c r="L220" s="14">
        <v>264.72000000000003</v>
      </c>
      <c r="M220" s="54"/>
      <c r="N220" s="14">
        <v>45.923289822999998</v>
      </c>
      <c r="O220" s="31">
        <v>10.055821076000001</v>
      </c>
      <c r="P220" s="31" t="s">
        <v>29</v>
      </c>
      <c r="Q220" s="17" t="s">
        <v>26</v>
      </c>
      <c r="R220" s="38" t="s">
        <v>724</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408</v>
      </c>
      <c r="D221" s="16" t="s">
        <v>409</v>
      </c>
      <c r="E221" s="16">
        <v>2</v>
      </c>
      <c r="F221" s="15">
        <v>18.55</v>
      </c>
      <c r="G221" s="15">
        <v>15.61</v>
      </c>
      <c r="H221" s="15">
        <v>12.67</v>
      </c>
      <c r="I221" s="14"/>
      <c r="J221" s="15">
        <v>19.04</v>
      </c>
      <c r="K221" s="15">
        <v>24.91</v>
      </c>
      <c r="L221" s="15">
        <v>34.42</v>
      </c>
      <c r="M221" s="54"/>
      <c r="N221" s="15">
        <v>22.633508227</v>
      </c>
      <c r="O221" s="15">
        <v>185.94689642999998</v>
      </c>
      <c r="P221" s="15" t="s">
        <v>26</v>
      </c>
      <c r="Q221" s="16" t="s">
        <v>26</v>
      </c>
      <c r="R221" s="37" t="s">
        <v>725</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410</v>
      </c>
      <c r="D222" s="17" t="s">
        <v>411</v>
      </c>
      <c r="E222" s="17">
        <v>4</v>
      </c>
      <c r="F222" s="14">
        <v>31.43</v>
      </c>
      <c r="G222" s="14">
        <v>28.28</v>
      </c>
      <c r="H222" s="14">
        <v>25.13</v>
      </c>
      <c r="I222" s="14"/>
      <c r="J222" s="14">
        <v>36.94</v>
      </c>
      <c r="K222" s="14">
        <v>43.23</v>
      </c>
      <c r="L222" s="14">
        <v>53.41</v>
      </c>
      <c r="M222" s="54"/>
      <c r="N222" s="14">
        <v>68.428169533000002</v>
      </c>
      <c r="O222" s="31">
        <v>127.65799917</v>
      </c>
      <c r="P222" s="31" t="s">
        <v>26</v>
      </c>
      <c r="Q222" s="17" t="s">
        <v>29</v>
      </c>
      <c r="R222" s="38" t="s">
        <v>726</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412</v>
      </c>
      <c r="D223" s="16" t="s">
        <v>413</v>
      </c>
      <c r="E223" s="16">
        <v>4</v>
      </c>
      <c r="F223" s="15">
        <v>14.71</v>
      </c>
      <c r="G223" s="15">
        <v>13.83</v>
      </c>
      <c r="H223" s="15">
        <v>12.95</v>
      </c>
      <c r="I223" s="14"/>
      <c r="J223" s="15">
        <v>16.559999999999999</v>
      </c>
      <c r="K223" s="15">
        <v>18.309999999999999</v>
      </c>
      <c r="L223" s="15">
        <v>21.16</v>
      </c>
      <c r="M223" s="54"/>
      <c r="N223" s="15">
        <v>58.242919589000003</v>
      </c>
      <c r="O223" s="15">
        <v>6.3932480434999999</v>
      </c>
      <c r="P223" s="15" t="s">
        <v>26</v>
      </c>
      <c r="Q223" s="16" t="s">
        <v>29</v>
      </c>
      <c r="R223" s="37" t="s">
        <v>727</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414</v>
      </c>
      <c r="D224" s="17" t="s">
        <v>415</v>
      </c>
      <c r="E224" s="17">
        <v>3</v>
      </c>
      <c r="F224" s="14">
        <v>14.95</v>
      </c>
      <c r="G224" s="14">
        <v>13.65</v>
      </c>
      <c r="H224" s="14">
        <v>12.36</v>
      </c>
      <c r="I224" s="14"/>
      <c r="J224" s="14">
        <v>15.56</v>
      </c>
      <c r="K224" s="14">
        <v>18.14</v>
      </c>
      <c r="L224" s="14">
        <v>22.32</v>
      </c>
      <c r="M224" s="54"/>
      <c r="N224" s="14">
        <v>35.105599986999998</v>
      </c>
      <c r="O224" s="31">
        <v>9.9181822174000001</v>
      </c>
      <c r="P224" s="31" t="s">
        <v>29</v>
      </c>
      <c r="Q224" s="17" t="s">
        <v>26</v>
      </c>
      <c r="R224" s="38" t="s">
        <v>728</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729</v>
      </c>
      <c r="D225" s="16" t="s">
        <v>730</v>
      </c>
      <c r="E225" s="16">
        <v>3</v>
      </c>
      <c r="F225" s="15">
        <v>86.9</v>
      </c>
      <c r="G225" s="15">
        <v>81.55</v>
      </c>
      <c r="H225" s="15">
        <v>76.2</v>
      </c>
      <c r="I225" s="14"/>
      <c r="J225" s="15">
        <v>90.91</v>
      </c>
      <c r="K225" s="15">
        <v>101.6</v>
      </c>
      <c r="L225" s="15">
        <v>118.9</v>
      </c>
      <c r="M225" s="54"/>
      <c r="N225" s="15">
        <v>48.269045192999997</v>
      </c>
      <c r="O225" s="15">
        <v>2.2251151025999998</v>
      </c>
      <c r="P225" s="15" t="s">
        <v>26</v>
      </c>
      <c r="Q225" s="16" t="s">
        <v>26</v>
      </c>
      <c r="R225" s="37" t="s">
        <v>731</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416</v>
      </c>
      <c r="D226" s="17" t="s">
        <v>417</v>
      </c>
      <c r="E226" s="17">
        <v>10</v>
      </c>
      <c r="F226" s="14">
        <v>32.25</v>
      </c>
      <c r="G226" s="14">
        <v>29.19</v>
      </c>
      <c r="H226" s="14">
        <v>26.14</v>
      </c>
      <c r="I226" s="14"/>
      <c r="J226" s="14">
        <v>33.39</v>
      </c>
      <c r="K226" s="14">
        <v>39.49</v>
      </c>
      <c r="L226" s="14">
        <v>49.37</v>
      </c>
      <c r="M226" s="54"/>
      <c r="N226" s="14">
        <v>61.432773967999999</v>
      </c>
      <c r="O226" s="31">
        <v>334.85821404000001</v>
      </c>
      <c r="P226" s="31" t="s">
        <v>29</v>
      </c>
      <c r="Q226" s="17" t="s">
        <v>29</v>
      </c>
      <c r="R226" s="38" t="s">
        <v>732</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418</v>
      </c>
      <c r="D227" s="16" t="s">
        <v>419</v>
      </c>
      <c r="E227" s="16">
        <v>1</v>
      </c>
      <c r="F227" s="15">
        <v>5.2</v>
      </c>
      <c r="G227" s="15">
        <v>4.4400000000000004</v>
      </c>
      <c r="H227" s="15">
        <v>3.68</v>
      </c>
      <c r="I227" s="14"/>
      <c r="J227" s="15">
        <v>5.31</v>
      </c>
      <c r="K227" s="15">
        <v>6.82</v>
      </c>
      <c r="L227" s="15">
        <v>9.27</v>
      </c>
      <c r="M227" s="54"/>
      <c r="N227" s="15">
        <v>31.057898217999998</v>
      </c>
      <c r="O227" s="15">
        <v>4.8994606087000001</v>
      </c>
      <c r="P227" s="15" t="s">
        <v>26</v>
      </c>
      <c r="Q227" s="16" t="s">
        <v>26</v>
      </c>
      <c r="R227" s="37" t="s">
        <v>733</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420</v>
      </c>
      <c r="D228" s="17" t="s">
        <v>421</v>
      </c>
      <c r="E228" s="17">
        <v>4</v>
      </c>
      <c r="F228" s="14">
        <v>61.2</v>
      </c>
      <c r="G228" s="14">
        <v>58.4</v>
      </c>
      <c r="H228" s="14">
        <v>55.61</v>
      </c>
      <c r="I228" s="14"/>
      <c r="J228" s="14">
        <v>63.55</v>
      </c>
      <c r="K228" s="14">
        <v>69.13</v>
      </c>
      <c r="L228" s="14">
        <v>78.17</v>
      </c>
      <c r="M228" s="54"/>
      <c r="N228" s="14">
        <v>43.813528540999997</v>
      </c>
      <c r="O228" s="31">
        <v>7.4870373043000003</v>
      </c>
      <c r="P228" s="31" t="s">
        <v>29</v>
      </c>
      <c r="Q228" s="17" t="s">
        <v>26</v>
      </c>
      <c r="R228" s="38" t="s">
        <v>734</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422</v>
      </c>
      <c r="D229" s="16" t="s">
        <v>423</v>
      </c>
      <c r="E229" s="16">
        <v>0</v>
      </c>
      <c r="F229" s="15">
        <v>6.28</v>
      </c>
      <c r="G229" s="15">
        <v>4.83</v>
      </c>
      <c r="H229" s="15">
        <v>3.39</v>
      </c>
      <c r="I229" s="14"/>
      <c r="J229" s="15">
        <v>6.6</v>
      </c>
      <c r="K229" s="15">
        <v>9.48</v>
      </c>
      <c r="L229" s="15">
        <v>14.15</v>
      </c>
      <c r="M229" s="54"/>
      <c r="N229" s="15">
        <v>23.651704350999999</v>
      </c>
      <c r="O229" s="15">
        <v>3.5960852608999998</v>
      </c>
      <c r="P229" s="15" t="s">
        <v>26</v>
      </c>
      <c r="Q229" s="16" t="s">
        <v>26</v>
      </c>
      <c r="R229" s="37" t="s">
        <v>735</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422</v>
      </c>
      <c r="D230" s="17" t="s">
        <v>424</v>
      </c>
      <c r="E230" s="17">
        <v>0</v>
      </c>
      <c r="F230" s="14">
        <v>7.19</v>
      </c>
      <c r="G230" s="14">
        <v>5.5</v>
      </c>
      <c r="H230" s="14">
        <v>3.82</v>
      </c>
      <c r="I230" s="14"/>
      <c r="J230" s="14">
        <v>7.41</v>
      </c>
      <c r="K230" s="14">
        <v>10.77</v>
      </c>
      <c r="L230" s="14">
        <v>16.21</v>
      </c>
      <c r="M230" s="54"/>
      <c r="N230" s="14">
        <v>25.442219084000001</v>
      </c>
      <c r="O230" s="31">
        <v>87.080688174000002</v>
      </c>
      <c r="P230" s="31" t="s">
        <v>26</v>
      </c>
      <c r="Q230" s="17" t="s">
        <v>26</v>
      </c>
      <c r="R230" s="38" t="s">
        <v>736</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425</v>
      </c>
      <c r="D231" s="16" t="s">
        <v>426</v>
      </c>
      <c r="E231" s="16">
        <v>4</v>
      </c>
      <c r="F231" s="15">
        <v>75.38</v>
      </c>
      <c r="G231" s="15">
        <v>69.760000000000005</v>
      </c>
      <c r="H231" s="15">
        <v>64.14</v>
      </c>
      <c r="I231" s="14"/>
      <c r="J231" s="15">
        <v>89.75</v>
      </c>
      <c r="K231" s="15">
        <v>100.98</v>
      </c>
      <c r="L231" s="15">
        <v>119.16</v>
      </c>
      <c r="M231" s="54"/>
      <c r="N231" s="15">
        <v>49.490573673999997</v>
      </c>
      <c r="O231" s="15">
        <v>1223.6868242999999</v>
      </c>
      <c r="P231" s="15" t="s">
        <v>26</v>
      </c>
      <c r="Q231" s="16" t="s">
        <v>29</v>
      </c>
      <c r="R231" s="37" t="s">
        <v>737</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427</v>
      </c>
      <c r="D232" s="17" t="s">
        <v>428</v>
      </c>
      <c r="E232" s="17">
        <v>1</v>
      </c>
      <c r="F232" s="14">
        <v>17.39</v>
      </c>
      <c r="G232" s="14">
        <v>16.02</v>
      </c>
      <c r="H232" s="14">
        <v>14.65</v>
      </c>
      <c r="I232" s="14"/>
      <c r="J232" s="14">
        <v>18.32</v>
      </c>
      <c r="K232" s="14">
        <v>21.05</v>
      </c>
      <c r="L232" s="14">
        <v>25.47</v>
      </c>
      <c r="M232" s="54"/>
      <c r="N232" s="14">
        <v>35.795046413000001</v>
      </c>
      <c r="O232" s="31">
        <v>3.6341663042999999</v>
      </c>
      <c r="P232" s="31" t="s">
        <v>26</v>
      </c>
      <c r="Q232" s="17" t="s">
        <v>26</v>
      </c>
      <c r="R232" s="38" t="s">
        <v>738</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429</v>
      </c>
      <c r="D233" s="16" t="s">
        <v>430</v>
      </c>
      <c r="E233" s="16">
        <v>1</v>
      </c>
      <c r="F233" s="15">
        <v>3.11</v>
      </c>
      <c r="G233" s="15">
        <v>2.5</v>
      </c>
      <c r="H233" s="15">
        <v>1.89</v>
      </c>
      <c r="I233" s="14"/>
      <c r="J233" s="15">
        <v>3.31</v>
      </c>
      <c r="K233" s="15">
        <v>4.5199999999999996</v>
      </c>
      <c r="L233" s="15">
        <v>6.48</v>
      </c>
      <c r="M233" s="54"/>
      <c r="N233" s="15">
        <v>42.426786266000001</v>
      </c>
      <c r="O233" s="15">
        <v>32.310201783000004</v>
      </c>
      <c r="P233" s="15" t="s">
        <v>26</v>
      </c>
      <c r="Q233" s="16" t="s">
        <v>26</v>
      </c>
      <c r="R233" s="37" t="s">
        <v>739</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431</v>
      </c>
      <c r="D234" s="17" t="s">
        <v>432</v>
      </c>
      <c r="E234" s="17">
        <v>7</v>
      </c>
      <c r="F234" s="14">
        <v>34.68</v>
      </c>
      <c r="G234" s="14">
        <v>31.74</v>
      </c>
      <c r="H234" s="14">
        <v>28.81</v>
      </c>
      <c r="I234" s="14"/>
      <c r="J234" s="14">
        <v>36.630000000000003</v>
      </c>
      <c r="K234" s="14">
        <v>42.49</v>
      </c>
      <c r="L234" s="14">
        <v>51.98</v>
      </c>
      <c r="M234" s="54"/>
      <c r="N234" s="14">
        <v>55.861197091000001</v>
      </c>
      <c r="O234" s="31">
        <v>303.72416056999998</v>
      </c>
      <c r="P234" s="31" t="s">
        <v>29</v>
      </c>
      <c r="Q234" s="17" t="s">
        <v>29</v>
      </c>
      <c r="R234" s="38" t="s">
        <v>740</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433</v>
      </c>
      <c r="D235" s="16" t="s">
        <v>434</v>
      </c>
      <c r="E235" s="16">
        <v>4</v>
      </c>
      <c r="F235" s="15">
        <v>12.7</v>
      </c>
      <c r="G235" s="15">
        <v>11.52</v>
      </c>
      <c r="H235" s="15">
        <v>10.34</v>
      </c>
      <c r="I235" s="14"/>
      <c r="J235" s="15">
        <v>15.56</v>
      </c>
      <c r="K235" s="15">
        <v>17.91</v>
      </c>
      <c r="L235" s="15">
        <v>21.72</v>
      </c>
      <c r="M235" s="54"/>
      <c r="N235" s="15">
        <v>54.368080826000003</v>
      </c>
      <c r="O235" s="15">
        <v>5.0519110435000005</v>
      </c>
      <c r="P235" s="15" t="s">
        <v>26</v>
      </c>
      <c r="Q235" s="16" t="s">
        <v>29</v>
      </c>
      <c r="R235" s="37" t="s">
        <v>741</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435</v>
      </c>
      <c r="D236" s="17" t="s">
        <v>436</v>
      </c>
      <c r="E236" s="17">
        <v>0</v>
      </c>
      <c r="F236" s="14">
        <v>21.6</v>
      </c>
      <c r="G236" s="14">
        <v>18.89</v>
      </c>
      <c r="H236" s="14">
        <v>16.190000000000001</v>
      </c>
      <c r="I236" s="14"/>
      <c r="J236" s="14">
        <v>22.62</v>
      </c>
      <c r="K236" s="14">
        <v>28.02</v>
      </c>
      <c r="L236" s="14">
        <v>36.770000000000003</v>
      </c>
      <c r="M236" s="54"/>
      <c r="N236" s="14">
        <v>42.001298648999999</v>
      </c>
      <c r="O236" s="31">
        <v>65.759718217</v>
      </c>
      <c r="P236" s="31" t="s">
        <v>26</v>
      </c>
      <c r="Q236" s="17" t="s">
        <v>26</v>
      </c>
      <c r="R236" s="38" t="s">
        <v>742</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743</v>
      </c>
      <c r="D237" s="16" t="s">
        <v>744</v>
      </c>
      <c r="E237" s="16">
        <v>0</v>
      </c>
      <c r="F237" s="15">
        <v>0.57999999999999996</v>
      </c>
      <c r="G237" s="15">
        <v>0.17</v>
      </c>
      <c r="H237" s="15">
        <v>-0.22</v>
      </c>
      <c r="I237" s="14"/>
      <c r="J237" s="15">
        <v>0.65</v>
      </c>
      <c r="K237" s="15">
        <v>1.45</v>
      </c>
      <c r="L237" s="15">
        <v>2.75</v>
      </c>
      <c r="M237" s="54"/>
      <c r="N237" s="15">
        <v>37.043730803999999</v>
      </c>
      <c r="O237" s="15">
        <v>1.0526913042999999</v>
      </c>
      <c r="P237" s="15" t="s">
        <v>26</v>
      </c>
      <c r="Q237" s="16" t="s">
        <v>26</v>
      </c>
      <c r="R237" s="37" t="s">
        <v>745</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437</v>
      </c>
      <c r="D238" s="17" t="s">
        <v>438</v>
      </c>
      <c r="E238" s="17">
        <v>0</v>
      </c>
      <c r="F238" s="14">
        <v>13.72</v>
      </c>
      <c r="G238" s="14">
        <v>12.38</v>
      </c>
      <c r="H238" s="14">
        <v>11.04</v>
      </c>
      <c r="I238" s="14"/>
      <c r="J238" s="14">
        <v>14.09</v>
      </c>
      <c r="K238" s="14">
        <v>16.760000000000002</v>
      </c>
      <c r="L238" s="14">
        <v>21.09</v>
      </c>
      <c r="M238" s="54"/>
      <c r="N238" s="14">
        <v>45.808322203000003</v>
      </c>
      <c r="O238" s="31">
        <v>13.710142608</v>
      </c>
      <c r="P238" s="31" t="s">
        <v>26</v>
      </c>
      <c r="Q238" s="17" t="s">
        <v>26</v>
      </c>
      <c r="R238" s="38" t="s">
        <v>746</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439</v>
      </c>
      <c r="D239" s="16" t="s">
        <v>440</v>
      </c>
      <c r="E239" s="16">
        <v>7</v>
      </c>
      <c r="F239" s="15">
        <v>34.75</v>
      </c>
      <c r="G239" s="15">
        <v>33.29</v>
      </c>
      <c r="H239" s="15">
        <v>31.83</v>
      </c>
      <c r="I239" s="14"/>
      <c r="J239" s="15">
        <v>36.07</v>
      </c>
      <c r="K239" s="15">
        <v>38.979999999999997</v>
      </c>
      <c r="L239" s="15">
        <v>43.71</v>
      </c>
      <c r="M239" s="54"/>
      <c r="N239" s="15">
        <v>67.731271391999996</v>
      </c>
      <c r="O239" s="15">
        <v>2.4944406856999999</v>
      </c>
      <c r="P239" s="15" t="s">
        <v>26</v>
      </c>
      <c r="Q239" s="16" t="s">
        <v>29</v>
      </c>
      <c r="R239" s="37" t="s">
        <v>747</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441</v>
      </c>
      <c r="D240" s="17" t="s">
        <v>442</v>
      </c>
      <c r="E240" s="17">
        <v>7</v>
      </c>
      <c r="F240" s="14">
        <v>48.25</v>
      </c>
      <c r="G240" s="14">
        <v>44.53</v>
      </c>
      <c r="H240" s="14">
        <v>40.82</v>
      </c>
      <c r="I240" s="14"/>
      <c r="J240" s="14">
        <v>53.21</v>
      </c>
      <c r="K240" s="14">
        <v>60.63</v>
      </c>
      <c r="L240" s="14">
        <v>72.66</v>
      </c>
      <c r="M240" s="54"/>
      <c r="N240" s="14">
        <v>63.593869282</v>
      </c>
      <c r="O240" s="31">
        <v>386.65963978000002</v>
      </c>
      <c r="P240" s="31" t="s">
        <v>29</v>
      </c>
      <c r="Q240" s="17" t="s">
        <v>29</v>
      </c>
      <c r="R240" s="38" t="s">
        <v>748</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443</v>
      </c>
      <c r="D241" s="16" t="s">
        <v>444</v>
      </c>
      <c r="E241" s="16">
        <v>3</v>
      </c>
      <c r="F241" s="15">
        <v>2098.5300000000002</v>
      </c>
      <c r="G241" s="15">
        <v>1299.3399999999999</v>
      </c>
      <c r="H241" s="15">
        <v>500.15</v>
      </c>
      <c r="I241" s="14"/>
      <c r="J241" s="15">
        <v>2435.5100000000002</v>
      </c>
      <c r="K241" s="15">
        <v>4033.88</v>
      </c>
      <c r="L241" s="15">
        <v>6620.26</v>
      </c>
      <c r="M241" s="54"/>
      <c r="N241" s="15">
        <v>40.202942428</v>
      </c>
      <c r="O241" s="15">
        <v>6.5479331791000002</v>
      </c>
      <c r="P241" s="15" t="s">
        <v>29</v>
      </c>
      <c r="Q241" s="16" t="s">
        <v>26</v>
      </c>
      <c r="R241" s="37" t="s">
        <v>749</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445</v>
      </c>
      <c r="D242" s="17" t="s">
        <v>446</v>
      </c>
      <c r="E242" s="17">
        <v>0</v>
      </c>
      <c r="F242" s="14">
        <v>7.97</v>
      </c>
      <c r="G242" s="14">
        <v>7.34</v>
      </c>
      <c r="H242" s="14">
        <v>6.71</v>
      </c>
      <c r="I242" s="14"/>
      <c r="J242" s="14">
        <v>8.11</v>
      </c>
      <c r="K242" s="14">
        <v>9.36</v>
      </c>
      <c r="L242" s="14">
        <v>11.4</v>
      </c>
      <c r="M242" s="54"/>
      <c r="N242" s="14">
        <v>38.260000650000002</v>
      </c>
      <c r="O242" s="31">
        <v>2.1012168696</v>
      </c>
      <c r="P242" s="31" t="s">
        <v>26</v>
      </c>
      <c r="Q242" s="17" t="s">
        <v>26</v>
      </c>
      <c r="R242" s="38" t="s">
        <v>750</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447</v>
      </c>
      <c r="D243" s="16" t="s">
        <v>448</v>
      </c>
      <c r="E243" s="16">
        <v>1</v>
      </c>
      <c r="F243" s="15" t="s">
        <v>132</v>
      </c>
      <c r="G243" s="15" t="s">
        <v>132</v>
      </c>
      <c r="H243" s="15" t="s">
        <v>132</v>
      </c>
      <c r="I243" s="14"/>
      <c r="J243" s="15" t="s">
        <v>132</v>
      </c>
      <c r="K243" s="15" t="s">
        <v>132</v>
      </c>
      <c r="L243" s="15" t="s">
        <v>132</v>
      </c>
      <c r="M243" s="54"/>
      <c r="N243" s="15" t="s">
        <v>132</v>
      </c>
      <c r="O243" s="15" t="s">
        <v>132</v>
      </c>
      <c r="P243" s="15" t="s">
        <v>132</v>
      </c>
      <c r="Q243" s="16" t="s">
        <v>132</v>
      </c>
      <c r="R243" s="37" t="s">
        <v>133</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449</v>
      </c>
      <c r="D244" s="17" t="s">
        <v>450</v>
      </c>
      <c r="E244" s="17">
        <v>1</v>
      </c>
      <c r="F244" s="14">
        <v>8.16</v>
      </c>
      <c r="G244" s="14">
        <v>6.53</v>
      </c>
      <c r="H244" s="14">
        <v>4.9000000000000004</v>
      </c>
      <c r="I244" s="14"/>
      <c r="J244" s="14">
        <v>8.35</v>
      </c>
      <c r="K244" s="14">
        <v>11.6</v>
      </c>
      <c r="L244" s="14">
        <v>16.86</v>
      </c>
      <c r="M244" s="54"/>
      <c r="N244" s="14">
        <v>48.281607426999997</v>
      </c>
      <c r="O244" s="31">
        <v>28.681332652000002</v>
      </c>
      <c r="P244" s="31" t="s">
        <v>26</v>
      </c>
      <c r="Q244" s="17" t="s">
        <v>26</v>
      </c>
      <c r="R244" s="38" t="s">
        <v>751</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752</v>
      </c>
      <c r="D245" s="16" t="s">
        <v>753</v>
      </c>
      <c r="E245" s="16">
        <v>7</v>
      </c>
      <c r="F245" s="15">
        <v>92.23</v>
      </c>
      <c r="G245" s="15">
        <v>87.03</v>
      </c>
      <c r="H245" s="15">
        <v>81.84</v>
      </c>
      <c r="I245" s="14"/>
      <c r="J245" s="15">
        <v>104.8</v>
      </c>
      <c r="K245" s="15">
        <v>115.18</v>
      </c>
      <c r="L245" s="15">
        <v>131.97999999999999</v>
      </c>
      <c r="M245" s="54"/>
      <c r="N245" s="15">
        <v>49.426994149000002</v>
      </c>
      <c r="O245" s="15">
        <v>13.264162969999999</v>
      </c>
      <c r="P245" s="15" t="s">
        <v>29</v>
      </c>
      <c r="Q245" s="16" t="s">
        <v>29</v>
      </c>
      <c r="R245" s="37" t="s">
        <v>754</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755</v>
      </c>
      <c r="D246" s="17" t="s">
        <v>756</v>
      </c>
      <c r="E246" s="17">
        <v>7</v>
      </c>
      <c r="F246" s="14">
        <v>121.64</v>
      </c>
      <c r="G246" s="14">
        <v>114.87</v>
      </c>
      <c r="H246" s="14">
        <v>108.11</v>
      </c>
      <c r="I246" s="14"/>
      <c r="J246" s="14">
        <v>122.88</v>
      </c>
      <c r="K246" s="14">
        <v>136.4</v>
      </c>
      <c r="L246" s="14">
        <v>158.28</v>
      </c>
      <c r="M246" s="54"/>
      <c r="N246" s="14">
        <v>69.692545344999999</v>
      </c>
      <c r="O246" s="31">
        <v>1.4743144647999999</v>
      </c>
      <c r="P246" s="31" t="s">
        <v>26</v>
      </c>
      <c r="Q246" s="17" t="s">
        <v>29</v>
      </c>
      <c r="R246" s="38" t="s">
        <v>757</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451</v>
      </c>
      <c r="D247" s="16" t="s">
        <v>452</v>
      </c>
      <c r="E247" s="16">
        <v>4</v>
      </c>
      <c r="F247" s="15">
        <v>179.8</v>
      </c>
      <c r="G247" s="15">
        <v>169.86</v>
      </c>
      <c r="H247" s="15">
        <v>159.93</v>
      </c>
      <c r="I247" s="14"/>
      <c r="J247" s="15">
        <v>181.24</v>
      </c>
      <c r="K247" s="15">
        <v>201.1</v>
      </c>
      <c r="L247" s="15">
        <v>233.25</v>
      </c>
      <c r="M247" s="54"/>
      <c r="N247" s="15">
        <v>48.743846417999997</v>
      </c>
      <c r="O247" s="15">
        <v>10.991863990000001</v>
      </c>
      <c r="P247" s="15" t="s">
        <v>29</v>
      </c>
      <c r="Q247" s="16" t="s">
        <v>26</v>
      </c>
      <c r="R247" s="37" t="s">
        <v>758</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453</v>
      </c>
      <c r="D248" s="17" t="s">
        <v>454</v>
      </c>
      <c r="E248" s="17">
        <v>1</v>
      </c>
      <c r="F248" s="14">
        <v>38.11</v>
      </c>
      <c r="G248" s="14">
        <v>34.64</v>
      </c>
      <c r="H248" s="14">
        <v>31.17</v>
      </c>
      <c r="I248" s="14"/>
      <c r="J248" s="14">
        <v>38.82</v>
      </c>
      <c r="K248" s="14">
        <v>45.75</v>
      </c>
      <c r="L248" s="14">
        <v>56.98</v>
      </c>
      <c r="M248" s="54"/>
      <c r="N248" s="14">
        <v>48.493977387999998</v>
      </c>
      <c r="O248" s="31">
        <v>1.7622707739000001</v>
      </c>
      <c r="P248" s="31" t="s">
        <v>26</v>
      </c>
      <c r="Q248" s="17" t="s">
        <v>26</v>
      </c>
      <c r="R248" s="38" t="s">
        <v>759</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455</v>
      </c>
      <c r="D249" s="16" t="s">
        <v>456</v>
      </c>
      <c r="E249" s="16">
        <v>7</v>
      </c>
      <c r="F249" s="15">
        <v>95.14</v>
      </c>
      <c r="G249" s="15">
        <v>90.39</v>
      </c>
      <c r="H249" s="15">
        <v>85.65</v>
      </c>
      <c r="I249" s="14"/>
      <c r="J249" s="15">
        <v>99.88</v>
      </c>
      <c r="K249" s="15">
        <v>109.36</v>
      </c>
      <c r="L249" s="15">
        <v>124.71</v>
      </c>
      <c r="M249" s="54"/>
      <c r="N249" s="15">
        <v>57.468263509000003</v>
      </c>
      <c r="O249" s="15">
        <v>1.8011409665</v>
      </c>
      <c r="P249" s="15" t="s">
        <v>29</v>
      </c>
      <c r="Q249" s="16" t="s">
        <v>29</v>
      </c>
      <c r="R249" s="37" t="s">
        <v>760</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457</v>
      </c>
      <c r="D250" s="17" t="s">
        <v>458</v>
      </c>
      <c r="E250" s="17">
        <v>7</v>
      </c>
      <c r="F250" s="14">
        <v>43.61</v>
      </c>
      <c r="G250" s="14">
        <v>40.450000000000003</v>
      </c>
      <c r="H250" s="14">
        <v>37.299999999999997</v>
      </c>
      <c r="I250" s="14"/>
      <c r="J250" s="14">
        <v>46.82</v>
      </c>
      <c r="K250" s="14">
        <v>53.12</v>
      </c>
      <c r="L250" s="14">
        <v>63.31</v>
      </c>
      <c r="M250" s="54"/>
      <c r="N250" s="14">
        <v>71.494506400000006</v>
      </c>
      <c r="O250" s="31">
        <v>1.3655112816999999</v>
      </c>
      <c r="P250" s="31" t="s">
        <v>29</v>
      </c>
      <c r="Q250" s="17" t="s">
        <v>29</v>
      </c>
      <c r="R250" s="38" t="s">
        <v>761</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459</v>
      </c>
      <c r="D251" s="16" t="s">
        <v>460</v>
      </c>
      <c r="E251" s="16">
        <v>4</v>
      </c>
      <c r="F251" s="15">
        <v>41.88</v>
      </c>
      <c r="G251" s="15">
        <v>37.04</v>
      </c>
      <c r="H251" s="15">
        <v>32.200000000000003</v>
      </c>
      <c r="I251" s="14"/>
      <c r="J251" s="15">
        <v>51.46</v>
      </c>
      <c r="K251" s="15">
        <v>61.13</v>
      </c>
      <c r="L251" s="15">
        <v>76.790000000000006</v>
      </c>
      <c r="M251" s="54"/>
      <c r="N251" s="15">
        <v>63.644571616999997</v>
      </c>
      <c r="O251" s="15">
        <v>1.0984215583000001</v>
      </c>
      <c r="P251" s="15" t="s">
        <v>26</v>
      </c>
      <c r="Q251" s="16" t="s">
        <v>29</v>
      </c>
      <c r="R251" s="37" t="s">
        <v>762</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461</v>
      </c>
      <c r="D252" s="17" t="s">
        <v>462</v>
      </c>
      <c r="E252" s="17">
        <v>4</v>
      </c>
      <c r="F252" s="14">
        <v>73.430000000000007</v>
      </c>
      <c r="G252" s="14">
        <v>65.849999999999994</v>
      </c>
      <c r="H252" s="14">
        <v>58.28</v>
      </c>
      <c r="I252" s="14"/>
      <c r="J252" s="14">
        <v>92.35</v>
      </c>
      <c r="K252" s="14">
        <v>107.49</v>
      </c>
      <c r="L252" s="14">
        <v>131.99</v>
      </c>
      <c r="M252" s="54"/>
      <c r="N252" s="14">
        <v>54.556789502000001</v>
      </c>
      <c r="O252" s="31">
        <v>7.0138722516999996</v>
      </c>
      <c r="P252" s="31" t="s">
        <v>26</v>
      </c>
      <c r="Q252" s="17" t="s">
        <v>29</v>
      </c>
      <c r="R252" s="38" t="s">
        <v>763</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463</v>
      </c>
      <c r="D253" s="16" t="s">
        <v>464</v>
      </c>
      <c r="E253" s="16">
        <v>4</v>
      </c>
      <c r="F253" s="15">
        <v>27.88</v>
      </c>
      <c r="G253" s="15">
        <v>23.94</v>
      </c>
      <c r="H253" s="15">
        <v>20</v>
      </c>
      <c r="I253" s="14"/>
      <c r="J253" s="15">
        <v>35.56</v>
      </c>
      <c r="K253" s="15">
        <v>43.43</v>
      </c>
      <c r="L253" s="15">
        <v>56.17</v>
      </c>
      <c r="M253" s="54"/>
      <c r="N253" s="15">
        <v>59.568923261999998</v>
      </c>
      <c r="O253" s="15">
        <v>3.94845997</v>
      </c>
      <c r="P253" s="15" t="s">
        <v>26</v>
      </c>
      <c r="Q253" s="16" t="s">
        <v>29</v>
      </c>
      <c r="R253" s="37" t="s">
        <v>764</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465</v>
      </c>
      <c r="D254" s="17" t="s">
        <v>466</v>
      </c>
      <c r="E254" s="17">
        <v>4</v>
      </c>
      <c r="F254" s="14">
        <v>42.34</v>
      </c>
      <c r="G254" s="14">
        <v>37.950000000000003</v>
      </c>
      <c r="H254" s="14">
        <v>33.56</v>
      </c>
      <c r="I254" s="14"/>
      <c r="J254" s="14">
        <v>53</v>
      </c>
      <c r="K254" s="14">
        <v>61.77</v>
      </c>
      <c r="L254" s="14">
        <v>75.97</v>
      </c>
      <c r="M254" s="54"/>
      <c r="N254" s="14">
        <v>51.065985435999998</v>
      </c>
      <c r="O254" s="31">
        <v>8.3489315686999994</v>
      </c>
      <c r="P254" s="31" t="s">
        <v>26</v>
      </c>
      <c r="Q254" s="17" t="s">
        <v>29</v>
      </c>
      <c r="R254" s="38" t="s">
        <v>765</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467</v>
      </c>
      <c r="D255" s="16" t="s">
        <v>468</v>
      </c>
      <c r="E255" s="16">
        <v>8</v>
      </c>
      <c r="F255" s="15">
        <v>35.17</v>
      </c>
      <c r="G255" s="15">
        <v>29.35</v>
      </c>
      <c r="H255" s="15">
        <v>23.53</v>
      </c>
      <c r="I255" s="14"/>
      <c r="J255" s="15">
        <v>43.67</v>
      </c>
      <c r="K255" s="15">
        <v>55.3</v>
      </c>
      <c r="L255" s="15">
        <v>74.13</v>
      </c>
      <c r="M255" s="54"/>
      <c r="N255" s="15">
        <v>53.468828838</v>
      </c>
      <c r="O255" s="15">
        <v>2.8448509570000002</v>
      </c>
      <c r="P255" s="15" t="s">
        <v>29</v>
      </c>
      <c r="Q255" s="16" t="s">
        <v>29</v>
      </c>
      <c r="R255" s="37" t="s">
        <v>766</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469</v>
      </c>
      <c r="D256" s="17" t="s">
        <v>470</v>
      </c>
      <c r="E256" s="17">
        <v>7</v>
      </c>
      <c r="F256" s="14">
        <v>147.44999999999999</v>
      </c>
      <c r="G256" s="14">
        <v>141.13999999999999</v>
      </c>
      <c r="H256" s="14">
        <v>134.83000000000001</v>
      </c>
      <c r="I256" s="14"/>
      <c r="J256" s="14">
        <v>149.55000000000001</v>
      </c>
      <c r="K256" s="14">
        <v>162.16</v>
      </c>
      <c r="L256" s="14">
        <v>182.57</v>
      </c>
      <c r="M256" s="54"/>
      <c r="N256" s="14">
        <v>65.281197539999994</v>
      </c>
      <c r="O256" s="31">
        <v>5.4757738596000003</v>
      </c>
      <c r="P256" s="31" t="s">
        <v>29</v>
      </c>
      <c r="Q256" s="17" t="s">
        <v>29</v>
      </c>
      <c r="R256" s="38" t="s">
        <v>767</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471</v>
      </c>
      <c r="D257" s="16" t="s">
        <v>472</v>
      </c>
      <c r="E257" s="16">
        <v>4</v>
      </c>
      <c r="F257" s="15">
        <v>121.81</v>
      </c>
      <c r="G257" s="15">
        <v>113.63</v>
      </c>
      <c r="H257" s="15">
        <v>105.45</v>
      </c>
      <c r="I257" s="14"/>
      <c r="J257" s="15">
        <v>123.72</v>
      </c>
      <c r="K257" s="15">
        <v>140.07</v>
      </c>
      <c r="L257" s="15">
        <v>166.53</v>
      </c>
      <c r="M257" s="54"/>
      <c r="N257" s="15">
        <v>46.825746166000002</v>
      </c>
      <c r="O257" s="15">
        <v>3.8176390495999999</v>
      </c>
      <c r="P257" s="15" t="s">
        <v>29</v>
      </c>
      <c r="Q257" s="16" t="s">
        <v>26</v>
      </c>
      <c r="R257" s="37" t="s">
        <v>768</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473</v>
      </c>
      <c r="D258" s="17" t="s">
        <v>474</v>
      </c>
      <c r="E258" s="17">
        <v>10</v>
      </c>
      <c r="F258" s="14">
        <v>112.03</v>
      </c>
      <c r="G258" s="14">
        <v>106.76</v>
      </c>
      <c r="H258" s="14">
        <v>101.5</v>
      </c>
      <c r="I258" s="14"/>
      <c r="J258" s="14">
        <v>115.46</v>
      </c>
      <c r="K258" s="14">
        <v>125.98</v>
      </c>
      <c r="L258" s="14">
        <v>143.01</v>
      </c>
      <c r="M258" s="54"/>
      <c r="N258" s="14">
        <v>75.078529196999995</v>
      </c>
      <c r="O258" s="31">
        <v>1.2482124613000001</v>
      </c>
      <c r="P258" s="31" t="s">
        <v>29</v>
      </c>
      <c r="Q258" s="17" t="s">
        <v>29</v>
      </c>
      <c r="R258" s="38" t="s">
        <v>769</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475</v>
      </c>
      <c r="D259" s="16" t="s">
        <v>476</v>
      </c>
      <c r="E259" s="16">
        <v>4</v>
      </c>
      <c r="F259" s="15">
        <v>172.04</v>
      </c>
      <c r="G259" s="15">
        <v>162.41999999999999</v>
      </c>
      <c r="H259" s="15">
        <v>152.80000000000001</v>
      </c>
      <c r="I259" s="14"/>
      <c r="J259" s="15">
        <v>174.63</v>
      </c>
      <c r="K259" s="15">
        <v>193.86</v>
      </c>
      <c r="L259" s="15">
        <v>224.98</v>
      </c>
      <c r="M259" s="54"/>
      <c r="N259" s="15">
        <v>46.616521573</v>
      </c>
      <c r="O259" s="15">
        <v>420.30440695999999</v>
      </c>
      <c r="P259" s="15" t="s">
        <v>29</v>
      </c>
      <c r="Q259" s="16" t="s">
        <v>26</v>
      </c>
      <c r="R259" s="37" t="s">
        <v>770</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477</v>
      </c>
      <c r="D260" s="17" t="s">
        <v>478</v>
      </c>
      <c r="E260" s="17">
        <v>7</v>
      </c>
      <c r="F260" s="14">
        <v>102.85</v>
      </c>
      <c r="G260" s="14">
        <v>82.42</v>
      </c>
      <c r="H260" s="14">
        <v>62</v>
      </c>
      <c r="I260" s="14"/>
      <c r="J260" s="14">
        <v>145.44</v>
      </c>
      <c r="K260" s="14">
        <v>186.28</v>
      </c>
      <c r="L260" s="14">
        <v>252.37</v>
      </c>
      <c r="M260" s="54"/>
      <c r="N260" s="14">
        <v>50.440713322999997</v>
      </c>
      <c r="O260" s="31">
        <v>3.0863374865000002</v>
      </c>
      <c r="P260" s="31" t="s">
        <v>29</v>
      </c>
      <c r="Q260" s="17" t="s">
        <v>29</v>
      </c>
      <c r="R260" s="38" t="s">
        <v>771</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479</v>
      </c>
      <c r="D261" s="16" t="s">
        <v>480</v>
      </c>
      <c r="E261" s="16">
        <v>7</v>
      </c>
      <c r="F261" s="15">
        <v>443.13</v>
      </c>
      <c r="G261" s="15">
        <v>421.62</v>
      </c>
      <c r="H261" s="15">
        <v>400.11</v>
      </c>
      <c r="I261" s="14"/>
      <c r="J261" s="15">
        <v>450</v>
      </c>
      <c r="K261" s="15">
        <v>493.01</v>
      </c>
      <c r="L261" s="15">
        <v>562.61</v>
      </c>
      <c r="M261" s="54"/>
      <c r="N261" s="15">
        <v>66.306007919999999</v>
      </c>
      <c r="O261" s="15">
        <v>48.657587201000005</v>
      </c>
      <c r="P261" s="15" t="s">
        <v>29</v>
      </c>
      <c r="Q261" s="16" t="s">
        <v>29</v>
      </c>
      <c r="R261" s="37" t="s">
        <v>772</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773</v>
      </c>
      <c r="D262" s="17" t="s">
        <v>774</v>
      </c>
      <c r="E262" s="17">
        <v>7</v>
      </c>
      <c r="F262" s="14">
        <v>66.459999999999994</v>
      </c>
      <c r="G262" s="14">
        <v>53.27</v>
      </c>
      <c r="H262" s="14">
        <v>40.08</v>
      </c>
      <c r="I262" s="14"/>
      <c r="J262" s="14">
        <v>86.51</v>
      </c>
      <c r="K262" s="14">
        <v>112.88</v>
      </c>
      <c r="L262" s="14">
        <v>155.55000000000001</v>
      </c>
      <c r="M262" s="54"/>
      <c r="N262" s="14">
        <v>51.520561651000001</v>
      </c>
      <c r="O262" s="31">
        <v>1.0819492182999999</v>
      </c>
      <c r="P262" s="31" t="s">
        <v>29</v>
      </c>
      <c r="Q262" s="17" t="s">
        <v>29</v>
      </c>
      <c r="R262" s="38" t="s">
        <v>775</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481</v>
      </c>
      <c r="D263" s="16" t="s">
        <v>482</v>
      </c>
      <c r="E263" s="16">
        <v>4</v>
      </c>
      <c r="F263" s="15">
        <v>93.6</v>
      </c>
      <c r="G263" s="15">
        <v>78.78</v>
      </c>
      <c r="H263" s="15">
        <v>63.97</v>
      </c>
      <c r="I263" s="14"/>
      <c r="J263" s="15">
        <v>132.85</v>
      </c>
      <c r="K263" s="15">
        <v>162.47</v>
      </c>
      <c r="L263" s="15">
        <v>210.4</v>
      </c>
      <c r="M263" s="54"/>
      <c r="N263" s="15">
        <v>60.972983604</v>
      </c>
      <c r="O263" s="15">
        <v>3.0704037322</v>
      </c>
      <c r="P263" s="15" t="s">
        <v>26</v>
      </c>
      <c r="Q263" s="16" t="s">
        <v>29</v>
      </c>
      <c r="R263" s="37" t="s">
        <v>776</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483</v>
      </c>
      <c r="D264" s="17" t="s">
        <v>484</v>
      </c>
      <c r="E264" s="17">
        <v>1</v>
      </c>
      <c r="F264" s="14">
        <v>105.61</v>
      </c>
      <c r="G264" s="14">
        <v>98.6</v>
      </c>
      <c r="H264" s="14">
        <v>91.6</v>
      </c>
      <c r="I264" s="14"/>
      <c r="J264" s="14">
        <v>107.55</v>
      </c>
      <c r="K264" s="14">
        <v>121.55</v>
      </c>
      <c r="L264" s="14">
        <v>144.21</v>
      </c>
      <c r="M264" s="54"/>
      <c r="N264" s="14">
        <v>42.820829902</v>
      </c>
      <c r="O264" s="31">
        <v>157.17509984</v>
      </c>
      <c r="P264" s="31" t="s">
        <v>26</v>
      </c>
      <c r="Q264" s="17" t="s">
        <v>26</v>
      </c>
      <c r="R264" s="38" t="s">
        <v>777</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485</v>
      </c>
      <c r="D265" s="16" t="s">
        <v>486</v>
      </c>
      <c r="E265" s="16">
        <v>4</v>
      </c>
      <c r="F265" s="15">
        <v>181.02</v>
      </c>
      <c r="G265" s="15">
        <v>170.98</v>
      </c>
      <c r="H265" s="15">
        <v>160.94</v>
      </c>
      <c r="I265" s="14"/>
      <c r="J265" s="15">
        <v>183.03</v>
      </c>
      <c r="K265" s="15">
        <v>203.1</v>
      </c>
      <c r="L265" s="15">
        <v>235.58</v>
      </c>
      <c r="M265" s="54"/>
      <c r="N265" s="15">
        <v>49.254844624</v>
      </c>
      <c r="O265" s="15">
        <v>76.706554229000005</v>
      </c>
      <c r="P265" s="15" t="s">
        <v>29</v>
      </c>
      <c r="Q265" s="16" t="s">
        <v>26</v>
      </c>
      <c r="R265" s="37" t="s">
        <v>778</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487</v>
      </c>
      <c r="D266" s="17" t="s">
        <v>488</v>
      </c>
      <c r="E266" s="17">
        <v>4</v>
      </c>
      <c r="F266" s="14">
        <v>126.36</v>
      </c>
      <c r="G266" s="14">
        <v>119.39</v>
      </c>
      <c r="H266" s="14">
        <v>112.43</v>
      </c>
      <c r="I266" s="14"/>
      <c r="J266" s="14">
        <v>127.68</v>
      </c>
      <c r="K266" s="14">
        <v>141.6</v>
      </c>
      <c r="L266" s="14">
        <v>164.13</v>
      </c>
      <c r="M266" s="54"/>
      <c r="N266" s="14">
        <v>42.531741773999997</v>
      </c>
      <c r="O266" s="31">
        <v>17.190877860000001</v>
      </c>
      <c r="P266" s="31" t="s">
        <v>29</v>
      </c>
      <c r="Q266" s="17" t="s">
        <v>26</v>
      </c>
      <c r="R266" s="38" t="s">
        <v>779</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489</v>
      </c>
      <c r="D267" s="16" t="s">
        <v>490</v>
      </c>
      <c r="E267" s="16">
        <v>1</v>
      </c>
      <c r="F267" s="15">
        <v>55.17</v>
      </c>
      <c r="G267" s="15">
        <v>51.5</v>
      </c>
      <c r="H267" s="15">
        <v>47.84</v>
      </c>
      <c r="I267" s="14"/>
      <c r="J267" s="15">
        <v>56.75</v>
      </c>
      <c r="K267" s="15">
        <v>64.069999999999993</v>
      </c>
      <c r="L267" s="15">
        <v>75.930000000000007</v>
      </c>
      <c r="M267" s="54"/>
      <c r="N267" s="15">
        <v>43.341070723000001</v>
      </c>
      <c r="O267" s="15">
        <v>2.7170302308999998</v>
      </c>
      <c r="P267" s="15" t="s">
        <v>26</v>
      </c>
      <c r="Q267" s="16" t="s">
        <v>26</v>
      </c>
      <c r="R267" s="37" t="s">
        <v>780</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491</v>
      </c>
      <c r="D268" s="17" t="s">
        <v>492</v>
      </c>
      <c r="E268" s="17">
        <v>7</v>
      </c>
      <c r="F268" s="14">
        <v>74.81</v>
      </c>
      <c r="G268" s="14">
        <v>70.47</v>
      </c>
      <c r="H268" s="14">
        <v>66.14</v>
      </c>
      <c r="I268" s="14"/>
      <c r="J268" s="14">
        <v>75.819999999999993</v>
      </c>
      <c r="K268" s="14">
        <v>84.48</v>
      </c>
      <c r="L268" s="14">
        <v>98.5</v>
      </c>
      <c r="M268" s="54"/>
      <c r="N268" s="14">
        <v>68.826118283</v>
      </c>
      <c r="O268" s="31">
        <v>21.401839197000001</v>
      </c>
      <c r="P268" s="31" t="s">
        <v>29</v>
      </c>
      <c r="Q268" s="17" t="s">
        <v>29</v>
      </c>
      <c r="R268" s="38" t="s">
        <v>781</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493</v>
      </c>
      <c r="D269" s="16" t="s">
        <v>494</v>
      </c>
      <c r="E269" s="16">
        <v>7</v>
      </c>
      <c r="F269" s="15">
        <v>53.91</v>
      </c>
      <c r="G269" s="15">
        <v>51.24</v>
      </c>
      <c r="H269" s="15">
        <v>48.57</v>
      </c>
      <c r="I269" s="14"/>
      <c r="J269" s="15">
        <v>54.89</v>
      </c>
      <c r="K269" s="15">
        <v>60.22</v>
      </c>
      <c r="L269" s="15">
        <v>68.86</v>
      </c>
      <c r="M269" s="54"/>
      <c r="N269" s="15">
        <v>63.991208303999997</v>
      </c>
      <c r="O269" s="15">
        <v>6.1857820809000001</v>
      </c>
      <c r="P269" s="15" t="s">
        <v>29</v>
      </c>
      <c r="Q269" s="16" t="s">
        <v>29</v>
      </c>
      <c r="R269" s="37" t="s">
        <v>782</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495</v>
      </c>
      <c r="D270" s="17" t="s">
        <v>496</v>
      </c>
      <c r="E270" s="17">
        <v>7</v>
      </c>
      <c r="F270" s="14">
        <v>121</v>
      </c>
      <c r="G270" s="14">
        <v>111.43</v>
      </c>
      <c r="H270" s="14">
        <v>101.86</v>
      </c>
      <c r="I270" s="14"/>
      <c r="J270" s="14">
        <v>124.99</v>
      </c>
      <c r="K270" s="14">
        <v>144.12</v>
      </c>
      <c r="L270" s="14">
        <v>175.08</v>
      </c>
      <c r="M270" s="54"/>
      <c r="N270" s="14">
        <v>70.445468973000004</v>
      </c>
      <c r="O270" s="31">
        <v>8.3563589483000005</v>
      </c>
      <c r="P270" s="31" t="s">
        <v>29</v>
      </c>
      <c r="Q270" s="17" t="s">
        <v>29</v>
      </c>
      <c r="R270" s="38" t="s">
        <v>783</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497</v>
      </c>
      <c r="D271" s="16" t="s">
        <v>498</v>
      </c>
      <c r="E271" s="16">
        <v>7</v>
      </c>
      <c r="F271" s="15">
        <v>16.850000000000001</v>
      </c>
      <c r="G271" s="15">
        <v>15.95</v>
      </c>
      <c r="H271" s="15">
        <v>15.06</v>
      </c>
      <c r="I271" s="14"/>
      <c r="J271" s="15">
        <v>17.399999999999999</v>
      </c>
      <c r="K271" s="15">
        <v>19.18</v>
      </c>
      <c r="L271" s="15">
        <v>22.07</v>
      </c>
      <c r="M271" s="54"/>
      <c r="N271" s="15">
        <v>71.639938818000005</v>
      </c>
      <c r="O271" s="15">
        <v>11.267412488</v>
      </c>
      <c r="P271" s="15" t="s">
        <v>29</v>
      </c>
      <c r="Q271" s="16" t="s">
        <v>29</v>
      </c>
      <c r="R271" s="37" t="s">
        <v>784</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785</v>
      </c>
      <c r="D272" s="17" t="s">
        <v>786</v>
      </c>
      <c r="E272" s="17">
        <v>7</v>
      </c>
      <c r="F272" s="14">
        <v>17.170000000000002</v>
      </c>
      <c r="G272" s="14">
        <v>16.399999999999999</v>
      </c>
      <c r="H272" s="14">
        <v>15.63</v>
      </c>
      <c r="I272" s="14"/>
      <c r="J272" s="14">
        <v>17.52</v>
      </c>
      <c r="K272" s="14">
        <v>19.05</v>
      </c>
      <c r="L272" s="14">
        <v>21.54</v>
      </c>
      <c r="M272" s="54"/>
      <c r="N272" s="14">
        <v>66.783033140000001</v>
      </c>
      <c r="O272" s="31">
        <v>1.0207950942999999</v>
      </c>
      <c r="P272" s="31" t="s">
        <v>29</v>
      </c>
      <c r="Q272" s="17" t="s">
        <v>29</v>
      </c>
      <c r="R272" s="38" t="s">
        <v>787</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499</v>
      </c>
      <c r="D273" s="16" t="s">
        <v>500</v>
      </c>
      <c r="E273" s="16">
        <v>7</v>
      </c>
      <c r="F273" s="15" t="s">
        <v>132</v>
      </c>
      <c r="G273" s="15" t="s">
        <v>132</v>
      </c>
      <c r="H273" s="15" t="s">
        <v>132</v>
      </c>
      <c r="I273" s="14"/>
      <c r="J273" s="15" t="s">
        <v>132</v>
      </c>
      <c r="K273" s="15" t="s">
        <v>132</v>
      </c>
      <c r="L273" s="15" t="s">
        <v>132</v>
      </c>
      <c r="M273" s="54"/>
      <c r="N273" s="15" t="s">
        <v>132</v>
      </c>
      <c r="O273" s="15" t="s">
        <v>132</v>
      </c>
      <c r="P273" s="15" t="s">
        <v>132</v>
      </c>
      <c r="Q273" s="16" t="s">
        <v>132</v>
      </c>
      <c r="R273" s="37" t="s">
        <v>133</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501</v>
      </c>
      <c r="D274" s="17" t="s">
        <v>502</v>
      </c>
      <c r="E274" s="17">
        <v>4</v>
      </c>
      <c r="F274" s="14">
        <v>18.010000000000002</v>
      </c>
      <c r="G274" s="14">
        <v>16.989999999999998</v>
      </c>
      <c r="H274" s="14">
        <v>15.97</v>
      </c>
      <c r="I274" s="14"/>
      <c r="J274" s="14">
        <v>18.21</v>
      </c>
      <c r="K274" s="14">
        <v>20.239999999999998</v>
      </c>
      <c r="L274" s="14">
        <v>23.53</v>
      </c>
      <c r="M274" s="54"/>
      <c r="N274" s="14">
        <v>48.868821836999999</v>
      </c>
      <c r="O274" s="31">
        <v>15.183697179000001</v>
      </c>
      <c r="P274" s="31" t="s">
        <v>29</v>
      </c>
      <c r="Q274" s="17" t="s">
        <v>26</v>
      </c>
      <c r="R274" s="38" t="s">
        <v>788</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503</v>
      </c>
      <c r="D275" s="16" t="s">
        <v>504</v>
      </c>
      <c r="E275" s="16">
        <v>7</v>
      </c>
      <c r="F275" s="15">
        <v>20.61</v>
      </c>
      <c r="G275" s="15">
        <v>19.09</v>
      </c>
      <c r="H275" s="15">
        <v>17.579999999999998</v>
      </c>
      <c r="I275" s="14"/>
      <c r="J275" s="15">
        <v>22.04</v>
      </c>
      <c r="K275" s="15">
        <v>25.06</v>
      </c>
      <c r="L275" s="15">
        <v>29.95</v>
      </c>
      <c r="M275" s="54"/>
      <c r="N275" s="15">
        <v>58.160307189999997</v>
      </c>
      <c r="O275" s="15">
        <v>17.088845289000002</v>
      </c>
      <c r="P275" s="15" t="s">
        <v>29</v>
      </c>
      <c r="Q275" s="16" t="s">
        <v>29</v>
      </c>
      <c r="R275" s="37" t="s">
        <v>789</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505</v>
      </c>
      <c r="D276" s="17" t="s">
        <v>506</v>
      </c>
      <c r="E276" s="17">
        <v>4</v>
      </c>
      <c r="F276" s="14">
        <v>22.41</v>
      </c>
      <c r="G276" s="14">
        <v>21.04</v>
      </c>
      <c r="H276" s="14">
        <v>19.670000000000002</v>
      </c>
      <c r="I276" s="14"/>
      <c r="J276" s="14">
        <v>25.43</v>
      </c>
      <c r="K276" s="14">
        <v>28.16</v>
      </c>
      <c r="L276" s="14">
        <v>32.58</v>
      </c>
      <c r="M276" s="54"/>
      <c r="N276" s="14">
        <v>66.554104246999998</v>
      </c>
      <c r="O276" s="31">
        <v>23.737285932999999</v>
      </c>
      <c r="P276" s="31" t="s">
        <v>26</v>
      </c>
      <c r="Q276" s="17" t="s">
        <v>29</v>
      </c>
      <c r="R276" s="38" t="s">
        <v>790</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507</v>
      </c>
      <c r="D277" s="16" t="s">
        <v>508</v>
      </c>
      <c r="E277" s="16">
        <v>4</v>
      </c>
      <c r="F277" s="15">
        <v>50.1</v>
      </c>
      <c r="G277" s="15">
        <v>46.71</v>
      </c>
      <c r="H277" s="15">
        <v>43.33</v>
      </c>
      <c r="I277" s="14"/>
      <c r="J277" s="15">
        <v>56.95</v>
      </c>
      <c r="K277" s="15">
        <v>63.71</v>
      </c>
      <c r="L277" s="15">
        <v>74.66</v>
      </c>
      <c r="M277" s="54"/>
      <c r="N277" s="15">
        <v>68.448578471000005</v>
      </c>
      <c r="O277" s="15">
        <v>6.7947156342999993</v>
      </c>
      <c r="P277" s="15" t="s">
        <v>26</v>
      </c>
      <c r="Q277" s="16" t="s">
        <v>29</v>
      </c>
      <c r="R277" s="37" t="s">
        <v>791</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509</v>
      </c>
      <c r="D278" s="17" t="s">
        <v>510</v>
      </c>
      <c r="E278" s="17">
        <v>7</v>
      </c>
      <c r="F278" s="14">
        <v>28.7</v>
      </c>
      <c r="G278" s="14">
        <v>25.99</v>
      </c>
      <c r="H278" s="14">
        <v>23.28</v>
      </c>
      <c r="I278" s="14"/>
      <c r="J278" s="14">
        <v>30.35</v>
      </c>
      <c r="K278" s="14">
        <v>35.76</v>
      </c>
      <c r="L278" s="14">
        <v>44.53</v>
      </c>
      <c r="M278" s="54"/>
      <c r="N278" s="14">
        <v>64.701578767000001</v>
      </c>
      <c r="O278" s="31">
        <v>2.24659465</v>
      </c>
      <c r="P278" s="31" t="s">
        <v>29</v>
      </c>
      <c r="Q278" s="17" t="s">
        <v>29</v>
      </c>
      <c r="R278" s="38" t="s">
        <v>792</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511</v>
      </c>
      <c r="D279" s="16" t="s">
        <v>512</v>
      </c>
      <c r="E279" s="16">
        <v>4</v>
      </c>
      <c r="F279" s="15">
        <v>140.35</v>
      </c>
      <c r="G279" s="15">
        <v>121.81</v>
      </c>
      <c r="H279" s="15">
        <v>103.27</v>
      </c>
      <c r="I279" s="14"/>
      <c r="J279" s="15">
        <v>179.8</v>
      </c>
      <c r="K279" s="15">
        <v>216.88</v>
      </c>
      <c r="L279" s="15">
        <v>276.88</v>
      </c>
      <c r="M279" s="54"/>
      <c r="N279" s="15">
        <v>70.190711504999996</v>
      </c>
      <c r="O279" s="15">
        <v>2.2398962569999998</v>
      </c>
      <c r="P279" s="15" t="s">
        <v>26</v>
      </c>
      <c r="Q279" s="16" t="s">
        <v>29</v>
      </c>
      <c r="R279" s="37" t="s">
        <v>793</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c r="D280" s="17"/>
      <c r="E280" s="17"/>
      <c r="F280" s="14"/>
      <c r="G280" s="14"/>
      <c r="H280" s="14"/>
      <c r="I280" s="14"/>
      <c r="J280" s="14"/>
      <c r="K280" s="14"/>
      <c r="L280" s="14"/>
      <c r="M280" s="54"/>
      <c r="N280" s="14"/>
      <c r="O280" s="31"/>
      <c r="P280" s="31"/>
      <c r="Q280" s="17"/>
      <c r="R280" s="38"/>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c r="D281" s="16"/>
      <c r="E281" s="16"/>
      <c r="F281" s="15"/>
      <c r="G281" s="15"/>
      <c r="H281" s="15"/>
      <c r="I281" s="14"/>
      <c r="J281" s="15"/>
      <c r="K281" s="15"/>
      <c r="L281" s="15"/>
      <c r="M281" s="54"/>
      <c r="N281" s="15"/>
      <c r="O281" s="15"/>
      <c r="P281" s="15"/>
      <c r="Q281" s="16"/>
      <c r="R281" s="37"/>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c r="D282" s="17"/>
      <c r="E282" s="17"/>
      <c r="F282" s="14"/>
      <c r="G282" s="14"/>
      <c r="H282" s="14"/>
      <c r="I282" s="14"/>
      <c r="J282" s="14"/>
      <c r="K282" s="14"/>
      <c r="L282" s="14"/>
      <c r="M282" s="54"/>
      <c r="N282" s="14"/>
      <c r="O282" s="31"/>
      <c r="P282" s="31"/>
      <c r="Q282" s="17"/>
      <c r="R282" s="38"/>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c r="D283" s="16"/>
      <c r="E283" s="16"/>
      <c r="F283" s="15"/>
      <c r="G283" s="15"/>
      <c r="H283" s="15"/>
      <c r="I283" s="14"/>
      <c r="J283" s="15"/>
      <c r="K283" s="15"/>
      <c r="L283" s="15"/>
      <c r="M283" s="54"/>
      <c r="N283" s="15"/>
      <c r="O283" s="15"/>
      <c r="P283" s="15"/>
      <c r="Q283" s="16"/>
      <c r="R283" s="37"/>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c r="D284" s="17"/>
      <c r="E284" s="17"/>
      <c r="F284" s="14"/>
      <c r="G284" s="14"/>
      <c r="H284" s="14"/>
      <c r="I284" s="14"/>
      <c r="J284" s="14"/>
      <c r="K284" s="14"/>
      <c r="L284" s="14"/>
      <c r="M284" s="54"/>
      <c r="N284" s="14"/>
      <c r="O284" s="31"/>
      <c r="P284" s="31"/>
      <c r="Q284" s="17"/>
      <c r="R284" s="38"/>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c r="D285" s="16"/>
      <c r="E285" s="16"/>
      <c r="F285" s="15"/>
      <c r="G285" s="15"/>
      <c r="H285" s="15"/>
      <c r="I285" s="14"/>
      <c r="J285" s="15"/>
      <c r="K285" s="15"/>
      <c r="L285" s="15"/>
      <c r="M285" s="54"/>
      <c r="N285" s="15"/>
      <c r="O285" s="15"/>
      <c r="P285" s="15"/>
      <c r="Q285" s="16"/>
      <c r="R285" s="37"/>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c r="D286" s="17"/>
      <c r="E286" s="17"/>
      <c r="F286" s="14"/>
      <c r="G286" s="14"/>
      <c r="H286" s="14"/>
      <c r="I286" s="14"/>
      <c r="J286" s="14"/>
      <c r="K286" s="14"/>
      <c r="L286" s="14"/>
      <c r="M286" s="54"/>
      <c r="N286" s="14"/>
      <c r="O286" s="31"/>
      <c r="P286" s="31"/>
      <c r="Q286" s="17"/>
      <c r="R286" s="38"/>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c r="D287" s="16"/>
      <c r="E287" s="16"/>
      <c r="F287" s="15"/>
      <c r="G287" s="15"/>
      <c r="H287" s="15"/>
      <c r="I287" s="14"/>
      <c r="J287" s="15"/>
      <c r="K287" s="15"/>
      <c r="L287" s="15"/>
      <c r="M287" s="54"/>
      <c r="N287" s="15"/>
      <c r="O287" s="15"/>
      <c r="P287" s="15"/>
      <c r="Q287" s="16"/>
      <c r="R287" s="37"/>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c r="D288" s="17"/>
      <c r="E288" s="17"/>
      <c r="F288" s="14"/>
      <c r="G288" s="14"/>
      <c r="H288" s="14"/>
      <c r="I288" s="14"/>
      <c r="J288" s="14"/>
      <c r="K288" s="14"/>
      <c r="L288" s="14"/>
      <c r="M288" s="54"/>
      <c r="N288" s="14"/>
      <c r="O288" s="31"/>
      <c r="P288" s="31"/>
      <c r="Q288" s="17"/>
      <c r="R288" s="38"/>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c r="D289" s="16"/>
      <c r="E289" s="16"/>
      <c r="F289" s="15"/>
      <c r="G289" s="15"/>
      <c r="H289" s="15"/>
      <c r="I289" s="14"/>
      <c r="J289" s="15"/>
      <c r="K289" s="15"/>
      <c r="L289" s="15"/>
      <c r="M289" s="54"/>
      <c r="N289" s="15"/>
      <c r="O289" s="15"/>
      <c r="P289" s="15"/>
      <c r="Q289" s="16"/>
      <c r="R289" s="37"/>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c r="D290" s="17"/>
      <c r="E290" s="17"/>
      <c r="F290" s="14"/>
      <c r="G290" s="14"/>
      <c r="H290" s="14"/>
      <c r="I290" s="14"/>
      <c r="J290" s="14"/>
      <c r="K290" s="14"/>
      <c r="L290" s="14"/>
      <c r="M290" s="54"/>
      <c r="N290" s="14"/>
      <c r="O290" s="31"/>
      <c r="P290" s="31"/>
      <c r="Q290" s="17"/>
      <c r="R290" s="38"/>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c r="D291" s="16"/>
      <c r="E291" s="16"/>
      <c r="F291" s="15"/>
      <c r="G291" s="15"/>
      <c r="H291" s="15"/>
      <c r="I291" s="14"/>
      <c r="J291" s="15"/>
      <c r="K291" s="15"/>
      <c r="L291" s="15"/>
      <c r="M291" s="54"/>
      <c r="N291" s="15"/>
      <c r="O291" s="15"/>
      <c r="P291" s="15"/>
      <c r="Q291" s="16"/>
      <c r="R291" s="37"/>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c r="D292" s="17"/>
      <c r="E292" s="17"/>
      <c r="F292" s="14"/>
      <c r="G292" s="14"/>
      <c r="H292" s="14"/>
      <c r="I292" s="14"/>
      <c r="J292" s="14"/>
      <c r="K292" s="14"/>
      <c r="L292" s="14"/>
      <c r="M292" s="54"/>
      <c r="N292" s="14"/>
      <c r="O292" s="31"/>
      <c r="P292" s="31"/>
      <c r="Q292" s="17"/>
      <c r="R292" s="38"/>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c r="D293" s="16"/>
      <c r="E293" s="16"/>
      <c r="F293" s="15"/>
      <c r="G293" s="15"/>
      <c r="H293" s="15"/>
      <c r="I293" s="14"/>
      <c r="J293" s="15"/>
      <c r="K293" s="15"/>
      <c r="L293" s="15"/>
      <c r="M293" s="54"/>
      <c r="N293" s="15"/>
      <c r="O293" s="15"/>
      <c r="P293" s="15"/>
      <c r="Q293" s="16"/>
      <c r="R293" s="37"/>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c r="D294" s="17"/>
      <c r="E294" s="17"/>
      <c r="F294" s="14"/>
      <c r="G294" s="14"/>
      <c r="H294" s="14"/>
      <c r="I294" s="14"/>
      <c r="J294" s="14"/>
      <c r="K294" s="14"/>
      <c r="L294" s="14"/>
      <c r="M294" s="54"/>
      <c r="N294" s="14"/>
      <c r="O294" s="31"/>
      <c r="P294" s="31"/>
      <c r="Q294" s="17"/>
      <c r="R294" s="38"/>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c r="D295" s="16"/>
      <c r="E295" s="16"/>
      <c r="F295" s="15"/>
      <c r="G295" s="15"/>
      <c r="H295" s="15"/>
      <c r="I295" s="14"/>
      <c r="J295" s="15"/>
      <c r="K295" s="15"/>
      <c r="L295" s="15"/>
      <c r="M295" s="54"/>
      <c r="N295" s="15"/>
      <c r="O295" s="15"/>
      <c r="P295" s="15"/>
      <c r="Q295" s="16"/>
      <c r="R295" s="37"/>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c r="D296" s="17"/>
      <c r="E296" s="17"/>
      <c r="F296" s="14"/>
      <c r="G296" s="14"/>
      <c r="H296" s="14"/>
      <c r="I296" s="14"/>
      <c r="J296" s="14"/>
      <c r="K296" s="14"/>
      <c r="L296" s="14"/>
      <c r="M296" s="54"/>
      <c r="N296" s="14"/>
      <c r="O296" s="31"/>
      <c r="P296" s="31"/>
      <c r="Q296" s="17"/>
      <c r="R296" s="38"/>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c r="D297" s="16"/>
      <c r="E297" s="16"/>
      <c r="F297" s="15"/>
      <c r="G297" s="15"/>
      <c r="H297" s="15"/>
      <c r="I297" s="14"/>
      <c r="J297" s="15"/>
      <c r="K297" s="15"/>
      <c r="L297" s="15"/>
      <c r="M297" s="54"/>
      <c r="N297" s="15"/>
      <c r="O297" s="15"/>
      <c r="P297" s="15"/>
      <c r="Q297" s="16"/>
      <c r="R297" s="37"/>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c r="D298" s="17"/>
      <c r="E298" s="17"/>
      <c r="F298" s="14"/>
      <c r="G298" s="14"/>
      <c r="H298" s="14"/>
      <c r="I298" s="14"/>
      <c r="J298" s="14"/>
      <c r="K298" s="14"/>
      <c r="L298" s="14"/>
      <c r="M298" s="54"/>
      <c r="N298" s="14"/>
      <c r="O298" s="31"/>
      <c r="P298" s="31"/>
      <c r="Q298" s="17"/>
      <c r="R298" s="38"/>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c r="D299" s="16"/>
      <c r="E299" s="16"/>
      <c r="F299" s="15"/>
      <c r="G299" s="15"/>
      <c r="H299" s="15"/>
      <c r="I299" s="14"/>
      <c r="J299" s="15"/>
      <c r="K299" s="15"/>
      <c r="L299" s="15"/>
      <c r="M299" s="54"/>
      <c r="N299" s="15"/>
      <c r="O299" s="15"/>
      <c r="P299" s="15"/>
      <c r="Q299" s="16"/>
      <c r="R299" s="37"/>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c r="D300" s="17"/>
      <c r="E300" s="17"/>
      <c r="F300" s="14"/>
      <c r="G300" s="14"/>
      <c r="H300" s="14"/>
      <c r="I300" s="14"/>
      <c r="J300" s="14"/>
      <c r="K300" s="14"/>
      <c r="L300" s="14"/>
      <c r="M300" s="54"/>
      <c r="N300" s="14"/>
      <c r="O300" s="31"/>
      <c r="P300" s="31"/>
      <c r="Q300" s="17"/>
      <c r="R300" s="38"/>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está em tendência de baixa pela média de 200 dias, a parece ter completado movimento de repique de alta de curto prazo e pode estar retomando o movimento baixista. Abaixo dos 75,38 pode seguir em queda na direção dos suportes 71,57 ou 69,87. Teria sinal de repique altista fechando acima dos 77,07 mirando resistências em 80,46 ou 85,96.</v>
      </c>
      <c r="F7" s="57">
        <f>_xlfn.XLOOKUP($E5,Tendencias!$D$17:$D$352,Tendencias!$E$17:$E$352)</f>
        <v>4</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2026-08-07T01:41:18Z</cp:lastPrinted>
  <dcterms:created xsi:type="dcterms:W3CDTF">2020-05-21T15:06:06Z</dcterms:created>
  <dcterms:modified xsi:type="dcterms:W3CDTF">2026-08-07T01:41:24Z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1465151611</vt:lpwstr>
  </property>
  <property fmtid="{D5CDD505-2E9C-101B-9397-08002B2CF9AE}" pid="3" name="EcoUpdateMessage">
    <vt:lpwstr>2026/06/05-18:33:31</vt:lpwstr>
  </property>
  <property fmtid="{D5CDD505-2E9C-101B-9397-08002B2CF9AE}" pid="4" name="EcoUpdateStatus">
    <vt:lpwstr>2026-06-03=BRA:St,ME,TP;GBR:St,ME|2026-06-04=BRA:Fd;USA:St;ARG:St,ME,Fd,TP;MEX:St,ME,Fd,TP;CHL:St,ME,Fd;COL:St,ME;PER:St,ME,Fd;SAU:St|2026-06-05=USA:ME|2022-10-17=USA:TP|2021-11-17=CHL:TP|2014-02-26=VEN:St|2002-11-08=JPN:St|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