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93D0EAE8-BC29-4727-99C5-11BBBA792000}" xr6:coauthVersionLast="47" xr6:coauthVersionMax="47" xr10:uidLastSave="{589055D6-A05B-4A88-B32A-57AF6A853608}"/>
  <bookViews>
    <workbookView xWindow="2220" yWindow="16500" windowWidth="24405" windowHeight="14085"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<sst xmlns="http://schemas.openxmlformats.org/spreadsheetml/2006/main" count="1395" uniqueCount="802">
  <si>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</si>
  <si>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</si>
  <si>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</si>
  <si>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</si>
  <si>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</si>
  <si>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</si>
  <si>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</si>
  <si>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</si>
  <si>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</si>
  <si>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</si>
  <si>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</si>
  <si>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</si>
  <si>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</si>
  <si>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</si>
  <si>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</si>
  <si>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</si>
  <si>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</si>
  <si>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</si>
  <si>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</si>
  <si>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</si>
  <si>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</si>
  <si>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</si>
  <si>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</si>
  <si>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</si>
  <si>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</si>
  <si>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</si>
  <si>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</si>
  <si>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TTEN3 está em tendência de baixa pelas médias de 21 e 200 dias, mas começa a dar sinais de repiques de alta. Acima dos 12 teria sinal de repique altista mirando resistências nos 15,91 ou 18,63. Já uma perda dos 11,5 traria de volta o sinal de baixa projetando de 10,13 a 8,77. O IFR sobrevendido alerta para recuperações se superar 12</t>
  </si>
  <si>
    <t>Abc Brasil</t>
  </si>
  <si>
    <t>ABCB4</t>
  </si>
  <si>
    <t>Alta</t>
  </si>
  <si>
    <t>ABCB4 está em tendência de alta pelas médias de 21 e 200 dias e vai mantendo sinal de força altista. Acima dos 24,28 pode buscar projeções nos 25,05 ou 26,02. Teria sinal de realização na perda dos 23,99 mirando os 23,47 ou 22,98. O padrão de volume favorece a alta.</t>
  </si>
  <si>
    <t>Advanced Micro Devices Inc</t>
  </si>
  <si>
    <t>A1MD34</t>
  </si>
  <si>
    <t>A1MD34 apesar de estar em tendência de alta no longo prazo pela média de 200 dias, no curto prazo está em realização. Abaixo dos 303,72 pode seguir em baixa no curto prazo mirando suportes em 272,5 ou 244,53. Teria sinal de retomada altista fechando acima dos 320,1 mirando resistências em 363 ou 418,92.</t>
  </si>
  <si>
    <t>Alibaba Group Holding Ltd</t>
  </si>
  <si>
    <t>BABA34</t>
  </si>
  <si>
    <t>BABA34 está em tendência de baixa pela média de 200 dias, a parece ter completado movimento de repique de alta de curto prazo e pode estar retomando o movimento baixista. Abaixo dos 23,45 pode seguir em queda na direção dos suportes 19,42 ou 18,02. Teria sinal de repique altista fechando acima dos 23,93 mirando resistências em 26,71 ou 31,22. O IFR sobrecomprado alerta realizações se perder 23,45.</t>
  </si>
  <si>
    <t>Allied</t>
  </si>
  <si>
    <t>ALLD3</t>
  </si>
  <si>
    <t>ALLD3 está em tendência de baixa pela média de 200 dias, a parece ter completado movimento de repique de alta de curto prazo e pode estar retomando o movimento baixista. Abaixo dos 4,66 pode seguir em queda na direção dos suportes 4,43 ou 4,31. Teria sinal de repique altista fechando acima dos 4,81 mirando resistências em 5,04 ou 5,42.</t>
  </si>
  <si>
    <t>Allos</t>
  </si>
  <si>
    <t>ALOS3</t>
  </si>
  <si>
    <t>ALOS3 está em tendência de alta pelas médias de 21 e 200 dias, mas começa a dar sinal de possível realização. Abaixo dos 27,46 poderia realizar na direção dos suportes 26,19 ou 25,47. Caso supere os 27,91 retomaria sinal de alta com projeções nos 28,5 ou 29,92.</t>
  </si>
  <si>
    <t>Alpargatas</t>
  </si>
  <si>
    <t>ALPA4</t>
  </si>
  <si>
    <t>ALPA4 está em tendência de alta pelas médias de 21 e 200 dias, mas começa a dar sinal de possível realização. Abaixo dos 12,29 poderia realizar na direção dos suportes 10,8 ou 10,2. Caso supere os 12,72 retomaria sinal de alta com projeções nos 13,9 ou 15,82.</t>
  </si>
  <si>
    <t>Alphabet Inc</t>
  </si>
  <si>
    <t>GOGL34</t>
  </si>
  <si>
    <t>GOGL34 está em tendência de alta pelas médias de 21 e 200 dias, mas começa a dar sinal de possível realização. Abaixo dos 152,4 poderia realizar na direção dos suportes 133,39 ou 123,99. Caso supere os 163,81 retomaria sinal de alta com projeções nos 182,6 ou 213,02.</t>
  </si>
  <si>
    <t>Alupar</t>
  </si>
  <si>
    <t>ALUP11</t>
  </si>
  <si>
    <t>ALUP11 está em clara tendência de baixa pelas médias de 21 e 200 dias e segue em movimento de baixa. Abaixo dos 32,27 pode buscar suportes 31,65 ou 31,03. Teria sinal de repique altista fechando acima dos 33,13 mirando resistências em 34,27 ou 35,5.</t>
  </si>
  <si>
    <t>Amazon.Com, Inc</t>
  </si>
  <si>
    <t>AMZO34</t>
  </si>
  <si>
    <t>AMZO34 está em tendência de alta pelas médias de 21 e 200 dias, mas começa a dar sinal de possível realização. Abaixo dos 69,33 poderia realizar na direção dos suportes 58,01 ou 53,42. Caso supere os 72,85 retomaria sinal de alta com projeções nos 82,02 ou 96,86.</t>
  </si>
  <si>
    <t>Ambev S/A</t>
  </si>
  <si>
    <t>ABEV3</t>
  </si>
  <si>
    <t>ABEV3 está em tendência de alta pelas médias de 21 e 200 dias, mas começa a dar sinal de possível realização. Abaixo dos 15,78 poderia realizar na direção dos suportes 15,12 ou 14,73. Caso supere os 15,96 retomaria sinal de alta com projeções nos 16,37 ou 17,14.</t>
  </si>
  <si>
    <t>Americanas</t>
  </si>
  <si>
    <t>AMER3</t>
  </si>
  <si>
    <t>AMER3 está em tendência de baixa pela média de 200 dias, a parece ter completado movimento de repique de alta de curto prazo e pode estar retomando o movimento baixista. Abaixo dos 4,71 pode seguir em queda na direção dos suportes 3,58 ou 3,17. Teria sinal de repique altista fechando acima dos 4,9 mirando resistências em 5,71 ou 7,03.</t>
  </si>
  <si>
    <t>Anima</t>
  </si>
  <si>
    <t>ANIM3</t>
  </si>
  <si>
    <t>ANIM3 está em clara tendência de baixa pelas médias de 21 e 200 dias e segue em movimento de baixa. Abaixo dos 2,12 pode buscar suportes 1,92 ou 1,61. Teria sinal de repique altista fechando acima dos 2,21 mirando resistências em 2,92 ou 3,53.</t>
  </si>
  <si>
    <t>Apple Inc</t>
  </si>
  <si>
    <t>AAPL34</t>
  </si>
  <si>
    <t>AAPL34 está em tendência de alta no longo prazo, teve uma correção no curto prazo, mas pode estar retomando sinal de altas. Acima dos 79,77 pode buscar 88,05 ou 95,4. Abaixo dos 78,3 retomaria sinal de realização mirando suportes em 76,15 ou 72,47.</t>
  </si>
  <si>
    <t>Armac</t>
  </si>
  <si>
    <t>ARML3</t>
  </si>
  <si>
    <t>ARML3 apesar de estar em tendência de baixa no longo prazo pela média de 200 dias, no curto prazo está com sinal de recuperação favorecendo repiques de alta. Acima dos 3,72 pode seguir repique altista na direção resistências nos 4,31 ou 5,28. Caso perca os 3,53 teria sinal de baixa projetando de 2,75 a 2,45.</t>
  </si>
  <si>
    <t>Asml Holding Nv</t>
  </si>
  <si>
    <t>ASML34</t>
  </si>
  <si>
    <t>ASML34 apesar de estar em tendência de alta no longo prazo pela média de 200 dias, no curto prazo está em realização. Abaixo dos 156,87 pode seguir em baixa no curto prazo mirando suportes em 143 ou 133,54. Teria sinal de retomada altista fechando acima dos 160,99 mirando resistências em 173,61 ou 192,52.</t>
  </si>
  <si>
    <t>Assai</t>
  </si>
  <si>
    <t>ASAI3</t>
  </si>
  <si>
    <t>ASAI3 está em tendência de alta pelas médias de 21 e 200 dias e vai mantendo sinal de força altista. Acima dos 8,99 pode buscar projeções nos 9,77 ou 11,04. Teria sinal de realização na perda dos 8,67 mirando os 7,72 ou 7,32. O padrão de volume favorece a alta.</t>
  </si>
  <si>
    <t>Aura 360</t>
  </si>
  <si>
    <t>AURA33</t>
  </si>
  <si>
    <t>AURA33 está em tendência de alta pelas médias de 21 e 200 dias e vai mantendo sinal de força altista. Acima dos 112,39 pode buscar projeções nos 130,83 ou 160,67. Teria sinal de realização na perda dos 102,51 mirando os 82,55 ou 73,32. O padrão de volume favorece a alta. O IFR sobrecomprado alerta realizações se perder 102,51.</t>
  </si>
  <si>
    <t>Auren</t>
  </si>
  <si>
    <t>AURE3</t>
  </si>
  <si>
    <t>AURE3 está em clara tendência de baixa pelas médias de 21 e 200 dias e segue em movimento de baixa. Abaixo dos 10,84 pode buscar suportes 10,16 ou 9,48. Teria sinal de repique altista fechando acima dos 11,55 mirando resistências em 13,03 ou 14,38.</t>
  </si>
  <si>
    <t>Axia Energia</t>
  </si>
  <si>
    <t>AXIA3</t>
  </si>
  <si>
    <t>AXIA3 está em tendência de alta pelas médias de 21 e 200 dias, mas começa a dar sinal de possível realização. Abaixo dos 53,53 poderia realizar na direção dos suportes 49,27 ou 47,47. Caso supere os 55,09 retomaria sinal de alta com projeções nos 58,68 ou 64,5.</t>
  </si>
  <si>
    <t>AXIA7</t>
  </si>
  <si>
    <t>AXIA7 está em tendência de baixa pela média de 200 dias, a parece ter completado movimento de repique de alta de curto prazo e pode estar retomando o movimento baixista. Abaixo dos 52,87 pode seguir em queda na direção dos suportes 48,04 ou 46,1. Teria sinal de repique altista fechando acima dos 54,31 mirando resistências em 58,18 ou 64,45.</t>
  </si>
  <si>
    <t>Azevedo</t>
  </si>
  <si>
    <t>AZEV3</t>
  </si>
  <si>
    <t>AZEV3 está em tendência de alta pelas médias de 21 e 200 dias, mas começa a dar sinal de possível realização. Abaixo dos 4,61 poderia realizar na direção dos suportes 1,23 ou -0,14. Caso supere os 5,69 retomaria sinal de alta com projeções nos 8,44 ou 12,9. O IFR sobrecomprado alerta realizações se perder 4,61.</t>
  </si>
  <si>
    <t>AZEV4</t>
  </si>
  <si>
    <t>AZEV4 está em tendência de baixa pela média de 200 dias, a parece ter completado movimento de repique de alta de curto prazo e pode estar retomando o movimento baixista. Abaixo dos 2,38 pode seguir em queda na direção dos suportes 1,15 ou 0,63. Teria sinal de repique altista fechando acima dos 2,82 mirando resistências em 3,85 ou 5,52.</t>
  </si>
  <si>
    <t>Azt Energia</t>
  </si>
  <si>
    <t>AZTE3</t>
  </si>
  <si>
    <t>AZTE3 está em tendência de baixa pela média de 200 dias, a parece ter completado movimento de repique de alta de curto prazo e pode estar retomando o movimento baixista. Abaixo dos 1,62 pode seguir em queda na direção dos suportes 1,05 ou 0,76. Teria sinal de repique altista fechando acima dos 1,98 mirando resistências em 2,55 ou 3,48.</t>
  </si>
  <si>
    <t>Azul</t>
  </si>
  <si>
    <t>AZUL3</t>
  </si>
  <si>
    <t>AZUL3 está em tendência de baixa pela média de 200 dias, a parece ter completado movimento de repique de alta de curto prazo e pode estar retomando o movimento baixista. Abaixo dos 22,08 pode seguir em queda na direção dos suportes 20,9 ou 19,7. Teria sinal de repique altista fechando acima dos 22,77 mirando resistências em 24,77 ou 27,16.</t>
  </si>
  <si>
    <t>Azzas 2154</t>
  </si>
  <si>
    <t>AZZA3</t>
  </si>
  <si>
    <t>AZZA3 está em clara tendência de baixa pelas médias de 21 e 200 dias e segue em movimento de baixa. Abaixo dos 15,65 pode buscar suportes 14,49 ou 13,33. Teria sinal de repique altista fechando acima dos 16,75 mirando resistências em 19,39 ou 21,7.</t>
  </si>
  <si>
    <t>B3</t>
  </si>
  <si>
    <t>B3SA3</t>
  </si>
  <si>
    <t>B3SA3 está em tendência de alta pelas médias de 21 e 200 dias, mas começa a dar sinal de possível realização. Abaixo dos 15,48 poderia realizar na direção dos suportes 14,12 ou 13,47. Caso supere os 16,22 retomaria sinal de alta com projeções nos 17,51 ou 19,61.</t>
  </si>
  <si>
    <t>Banco BMG</t>
  </si>
  <si>
    <t>BMGB4</t>
  </si>
  <si>
    <t>BMGB4 está em tendência de alta pelas médias de 21 e 200 dias e vai mantendo sinal de força altista. Acima dos 5,59 pode buscar projeções nos 5,87 ou 6,33. Teria sinal de realização na perda dos 5,43 mirando os 5,13 ou 4,98.</t>
  </si>
  <si>
    <t>Banrisul</t>
  </si>
  <si>
    <t>BRSR6</t>
  </si>
  <si>
    <t>BRSR6 apesar de estar em tendência de baixa no longo prazo pela média de 200 dias, no curto prazo está com sinal de recuperação favorecendo repiques de alta. Acima dos 14,69 pode seguir repique altista na direção resistências nos 15,24 ou 16,13. Caso perca os 14,17 teria sinal de baixa projetando de 13,8 a 13,52. O padrão de volume favorece a alta.</t>
  </si>
  <si>
    <t>BBSeguridade</t>
  </si>
  <si>
    <t>BBSE3</t>
  </si>
  <si>
    <t>BBSE3 está em tendência de alta pelas médias de 21 e 200 dias, mas começa a dar sinal de possível realização. Abaixo dos 41,28 poderia realizar na direção dos suportes 38,43 ou 37,06. Caso supere os 42,84 retomaria sinal de alta com projeções nos 45,56 ou 49,97.</t>
  </si>
  <si>
    <t>Bemobi Tech</t>
  </si>
  <si>
    <t>BMOB3</t>
  </si>
  <si>
    <t>BMOB3 está em tendência de alta pelas médias de 21 e 200 dias e vai mantendo sinal de força altista. Acima dos 24,48 pode buscar projeções nos 25,71 ou 27,71. Teria sinal de realização na perda dos 23,61 mirando os 22,48 ou 21,86. O padrão de volume favorece a alta.</t>
  </si>
  <si>
    <t>Berkshire Hathaway Inc</t>
  </si>
  <si>
    <t>BERK34</t>
  </si>
  <si>
    <t>BERK34 está em tendência de alta pelas médias de 21 e 200 dias, mas começa a dar sinal de possível realização. Abaixo dos 131,13 poderia realizar na direção dos suportes 123,11 ou 120,05. Caso supere os 133,01 retomaria sinal de alta com projeções nos 139,12 ou 149,02. O IFR sobrecomprado alerta realizações se perder 131,13.</t>
  </si>
  <si>
    <t>Blau</t>
  </si>
  <si>
    <t>BLAU3</t>
  </si>
  <si>
    <t>BLAU3 está em tendência de baixa pelas médias de 21 e 200 dias, mas começa a dar sinais de repiques de alta. Acima dos 8,97 teria sinal de repique altista mirando resistências nos 10,63 ou 12,03. Já uma perda dos 8,8 traria de volta o sinal de baixa projetando de 8,35 a 7,64.</t>
  </si>
  <si>
    <t>Boa Safra</t>
  </si>
  <si>
    <t>SOJA3</t>
  </si>
  <si>
    <t>SOJA3 está em clara tendência de baixa pelas médias de 21 e 200 dias e segue em movimento de baixa. Abaixo dos 5,32 pode buscar suportes 5,04 ou 4,76. Teria sinal de repique altista fechando acima dos 5,72 mirando resistências em 6,22 ou 6,77.</t>
  </si>
  <si>
    <t>BR Partners</t>
  </si>
  <si>
    <t>BRBI11</t>
  </si>
  <si>
    <t>BRBI11 está em tendência de baixa pelas médias de 21 e 200 dias, mas começa a dar sinais de repiques de alta. Acima dos 14,75 teria sinal de repique altista mirando resistências nos 15,57 ou 16,5. Já uma perda dos 14,05 traria de volta o sinal de baixa projetando de 13,58 a 13,11.</t>
  </si>
  <si>
    <t>Bradesco</t>
  </si>
  <si>
    <t>BBDC3</t>
  </si>
  <si>
    <t>BBDC3 apesar de estar em tendência de alta no longo prazo pela média de 200 dias, no curto prazo está em realização. Abaixo dos 15,72 pode seguir em baixa no curto prazo mirando suportes em 15,27 ou 14,83. Teria sinal de retomada altista fechando acima dos 16,11 mirando resistências em 16,69 ou 17,56.</t>
  </si>
  <si>
    <t>BBDC4</t>
  </si>
  <si>
    <t>BBDC4 está em clara tendência de baixa pelas médias de 21 e 200 dias e segue em movimento de baixa. Abaixo dos 18,01 pode buscar suportes 17,52 ou 17,03. Teria sinal de repique altista fechando acima dos 18,41 mirando resistências em 19,1 ou 20,07.</t>
  </si>
  <si>
    <t>Bradespar</t>
  </si>
  <si>
    <t>BRAP4</t>
  </si>
  <si>
    <t>BRAP4 está em tendência de alta pelas médias de 21 e 200 dias e vai mantendo sinal de força altista. Acima dos 22,22 pode buscar projeções nos 23,21 ou 24,82. Teria sinal de realização na perda dos 21,67 mirando os 20,61 ou 20,11.</t>
  </si>
  <si>
    <t>Bradsaude</t>
  </si>
  <si>
    <t>SAUD3</t>
  </si>
  <si>
    <t>SAUD3 está em tendência de alta no longo prazo, teve uma correção no curto prazo, mas pode estar retomando sinal de altas. Acima dos 14,58 pode buscar 16,29 ou 17,62. Abaixo dos 14,13 retomaria sinal de realização mirando suportes em 13,46 ou 12,79.</t>
  </si>
  <si>
    <t>BBAS3</t>
  </si>
  <si>
    <t>BBAS3 apesar de estar em tendência de baixa no longo prazo pela média de 200 dias, no curto prazo está com sinal de recuperação favorecendo repiques de alta. Acima dos 21,59 pode seguir repique altista na direção resistências nos 22,93 ou 25,11. Caso perca os 21,02 teria sinal de baixa projetando de 19,41 a 18,73.</t>
  </si>
  <si>
    <t>Brasilagro</t>
  </si>
  <si>
    <t>AGRO3</t>
  </si>
  <si>
    <t>AGRO3 está em clara tendência de baixa pelas médias de 21 e 200 dias e segue em movimento de baixa. Abaixo dos 18,18 pode buscar suportes 17,7 ou 17,22. Teria sinal de repique altista fechando acima dos 18,6 mirando resistências em 19,72 ou 20,67. O IFR sobrevendido alerta para recuperações se superar 18,6</t>
  </si>
  <si>
    <t>Braskem</t>
  </si>
  <si>
    <t>BRKM5</t>
  </si>
  <si>
    <t>BRKM5 está em tendência de baixa pelas médias de 21 e 200 dias, mas começa a dar sinais de repiques de alta. Acima dos 6 teria sinal de repique altista mirando resistências nos 7,04 ou 7,92. Já uma perda dos 5,6 traria de volta o sinal de baixa projetando de 5,15 a 4,71.</t>
  </si>
  <si>
    <t>Brava</t>
  </si>
  <si>
    <t>BRAV3</t>
  </si>
  <si>
    <t>BRAV3 está em tendência de alta no longo prazo, teve uma correção no curto prazo, mas pode estar retomando sinal de altas. Acima dos 19,54 pode buscar 21,43 ou 23,48. Abaixo dos 18,1 retomaria sinal de realização mirando suportes em 17,07 ou 16,04.</t>
  </si>
  <si>
    <t>Broadcom Inc</t>
  </si>
  <si>
    <t>AVGO34</t>
  </si>
  <si>
    <t>AVGO34 está em tendência de alta pelas médias de 21 e 200 dias e vai mantendo sinal de força altista. Acima dos 31,18 pode buscar projeções nos 34,22 ou 39,14. Teria sinal de realização na perda dos 30,22 mirando os 26,26 ou 24,73. O IFR sobrecomprado alerta realizações se perder 30,22.</t>
  </si>
  <si>
    <t>Btgp Banco</t>
  </si>
  <si>
    <t>BPAC11</t>
  </si>
  <si>
    <t>BPAC11 está em tendência de alta pelas médias de 21 e 200 dias e vai mantendo sinal de força altista. Acima dos 59,1 pode buscar projeções nos 62,73 ou 68,61. Teria sinal de realização na perda dos 56,62 mirando os 53,22 ou 51,4.</t>
  </si>
  <si>
    <t>Caixa Seguri</t>
  </si>
  <si>
    <t>CXSE3</t>
  </si>
  <si>
    <t>CXSE3 apesar de estar em tendência de alta no longo prazo pela média de 200 dias, no curto prazo está em realização. Abaixo dos 19,28 pode seguir em baixa no curto prazo mirando suportes em 18,39 ou 17,51. Teria sinal de retomada altista fechando acima dos 19,82 mirando resistências em 22,14 ou 23,9.</t>
  </si>
  <si>
    <t>Camil</t>
  </si>
  <si>
    <t>CAML3</t>
  </si>
  <si>
    <t>CAML3 está em clara tendência de baixa pelas médias de 21 e 200 dias e segue em movimento de baixa. Abaixo dos 4,69 pode buscar suportes 4,1 ou 3,67. Teria sinal de repique altista fechando acima dos 4,78 mirando resistências em 5,48 ou 6,33.</t>
  </si>
  <si>
    <t>Casas Bahia</t>
  </si>
  <si>
    <t>BHIA3</t>
  </si>
  <si>
    <t>BHIA3 está em tendência de baixa pelas médias de 21 e 200 dias, mas começa a dar sinais de repiques de alta. Acima dos 0,85 teria sinal de repique altista mirando resistências nos 1,19 ou 1,46. Já uma perda dos 0,74 traria de volta o sinal de baixa projetando de 0,6 a 0,46.</t>
  </si>
  <si>
    <t>Cba</t>
  </si>
  <si>
    <t>CBAV3</t>
  </si>
  <si>
    <t>CBAV3 está em tendência de alta pelas médias de 21 e 200 dias, mas começa a dar sinal de possível realização. Abaixo dos 11,08 poderia realizar na direção dos suportes 10,74 ou 10,61. Caso supere os 11,15 retomaria sinal de alta com projeções nos 11,4 ou 11,81. O IFR sobrecomprado alerta realizações se perder 11,08.</t>
  </si>
  <si>
    <t>Cea Modas</t>
  </si>
  <si>
    <t>CEAB3</t>
  </si>
  <si>
    <t>CEAB3 está em clara tendência de baixa pelas médias de 21 e 200 dias e segue em movimento de baixa. Abaixo dos 8,98 pode buscar suportes 8,37 ou 7,76. Teria sinal de repique altista fechando acima dos 9,93 mirando resistências em 10,95 ou 12,16.</t>
  </si>
  <si>
    <t>Cemig</t>
  </si>
  <si>
    <t>CMIG4</t>
  </si>
  <si>
    <t>CMIG4 está em tendência de alta pelas médias de 21 e 200 dias, mas começa a dar sinal de possível realização. Abaixo dos 11,22 poderia realizar na direção dos suportes 10,77 ou 10,55. Caso supere os 11,46 retomaria sinal de alta com projeções nos 11,88 ou 12,57.</t>
  </si>
  <si>
    <t>Coca Cola Co</t>
  </si>
  <si>
    <t>COCA34</t>
  </si>
  <si>
    <t>COCA34 está em tendência de alta pelas médias de 21 e 200 dias e vai mantendo sinal de força altista. Acima dos 74,37 pode buscar projeções nos 77,5 ou 83,03. Teria sinal de realização na perda dos 73,3 mirando os 68,54 ou 65,77.</t>
  </si>
  <si>
    <t>Cogna ON</t>
  </si>
  <si>
    <t>COGN3</t>
  </si>
  <si>
    <t>COGN3 está em clara tendência de baixa pelas médias de 21 e 200 dias e segue em movimento de baixa. Abaixo dos 2,22 pode buscar suportes 2,06 ou 1,94. Teria sinal de repique altista fechando acima dos 2,44 mirando resistências em 2,67 ou 3,05.</t>
  </si>
  <si>
    <t>Coinbase Global, Inc</t>
  </si>
  <si>
    <t>C2OI34</t>
  </si>
  <si>
    <t>C2OI34 está em tendência de baixa pelas médias de 21 e 200 dias, mas começa a dar sinais de repiques de alta. Acima dos 31,41 teria sinal de repique altista mirando resistências nos 36,79 ou 41,82. Já uma perda dos 28,65 traria de volta o sinal de baixa projetando de 26,13 a 23,61.</t>
  </si>
  <si>
    <t>Compass Gas</t>
  </si>
  <si>
    <t>PASS3</t>
  </si>
  <si>
    <t/>
  </si>
  <si>
    <t>Restrita</t>
  </si>
  <si>
    <t>Copasa</t>
  </si>
  <si>
    <t>CSMG3</t>
  </si>
  <si>
    <t>CSMG3 apesar de estar em tendência de alta no longo prazo pela média de 200 dias, no curto prazo está em realização. Abaixo dos 63,4 pode seguir em baixa no curto prazo mirando suportes em 61,07 ou 58,98. Teria sinal de retomada altista fechando acima dos 64,76 mirando resistências em 67,82 ou 71,99.</t>
  </si>
  <si>
    <t>Copel</t>
  </si>
  <si>
    <t>CPLE3</t>
  </si>
  <si>
    <t>CPLE3 apesar de estar em tendência de alta no longo prazo pela média de 200 dias, no curto prazo está em realização. Abaixo dos 14,86 pode seguir em baixa no curto prazo mirando suportes em 14,19 ou 13,77. Teria sinal de retomada altista fechando acima dos 15,09 mirando resistências em 15,53 ou 16,35.</t>
  </si>
  <si>
    <t>Cosan</t>
  </si>
  <si>
    <t>CSAN3</t>
  </si>
  <si>
    <t>CSAN3 está em clara tendência de baixa pelas médias de 21 e 200 dias e segue em movimento de baixa. Abaixo dos 3,9 pode buscar suportes 3,69 ou 3,53. Teria sinal de repique altista fechando acima dos 4,19 mirando resistências em 4,49 ou 4,99.</t>
  </si>
  <si>
    <t>CPFL Energia</t>
  </si>
  <si>
    <t>CPFE3</t>
  </si>
  <si>
    <t>CPFE3 apesar de estar em tendência de alta no longo prazo pela média de 200 dias, no curto prazo está em realização. Abaixo dos 46,06 pode seguir em baixa no curto prazo mirando suportes em 44,43 ou 43,36. Teria sinal de retomada altista fechando acima dos 47,88 mirando resistências em 50,01 ou 53,46.</t>
  </si>
  <si>
    <t>Csn Mineracao</t>
  </si>
  <si>
    <t>CMIN3</t>
  </si>
  <si>
    <t>CMIN3 está em tendência de alta pelas médias de 21 e 200 dias, mas começa a dar sinal de possível realização. Abaixo dos 5,75 poderia realizar na direção dos suportes 4,41 ou 3,86. Caso supere os 6,17 retomaria sinal de alta com projeções nos 7,25 ou 9,01.</t>
  </si>
  <si>
    <t>Cury S/A</t>
  </si>
  <si>
    <t>CURY3</t>
  </si>
  <si>
    <t>CURY3 apesar de estar em tendência de baixa no longo prazo pela média de 200 dias, no curto prazo está com sinal de recuperação favorecendo repiques de alta. Acima dos 34,31 pode seguir repique altista na direção resistências nos 37,77 ou 43,38. Caso perca os 31,73 teria sinal de baixa projetando de 28,7 a 26,96. O padrão de volume favorece a alta.</t>
  </si>
  <si>
    <t>Cvc Brasil</t>
  </si>
  <si>
    <t>CVCB3</t>
  </si>
  <si>
    <t>CVCB3 apesar de estar em tendência de baixa no longo prazo pela média de 200 dias, no curto prazo está com sinal de recuperação favorecendo repiques de alta. Acima dos 1,56 pode seguir repique altista na direção resistências nos 1,86 ou 2,36. Caso perca os 1,38 teria sinal de baixa projetando de 1,06 a 0,9. O padrão de volume favorece a alta.</t>
  </si>
  <si>
    <t>Cyrela Realt</t>
  </si>
  <si>
    <t>CYRE3</t>
  </si>
  <si>
    <t>CYRE3 apesar de estar em tendência de baixa no longo prazo pela média de 200 dias, no curto prazo está com sinal de recuperação favorecendo repiques de alta. Acima dos 22,33 pode seguir repique altista na direção resistências nos 23,46 ou 25,35. Caso perca os 21,48 teria sinal de baixa projetando de 20,4 a 19,45.</t>
  </si>
  <si>
    <t>CYRE4</t>
  </si>
  <si>
    <t>CYRE4 apesar de estar em tendência de baixa no longo prazo pela média de 200 dias, no curto prazo está com sinal de recuperação favorecendo repiques de alta. Acima dos 21,18 pode seguir repique altista na direção resistências nos 21,88 ou 23,49. Caso perca os 20,5 teria sinal de baixa projetando de 19,27 a 18,46.</t>
  </si>
  <si>
    <t>Dasa</t>
  </si>
  <si>
    <t>DASA3</t>
  </si>
  <si>
    <t>DASA3 apesar de estar em tendência de baixa no longo prazo pela média de 200 dias, no curto prazo está com sinal de recuperação favorecendo repiques de alta. Acima dos 2,92 pode seguir repique altista na direção resistências nos 3,2 ou 3,68. Caso perca os 2,7 teria sinal de baixa projetando de 2,41 a 2,16. O padrão de volume favorece a alta.</t>
  </si>
  <si>
    <t>Dell Inc</t>
  </si>
  <si>
    <t>D1EL34</t>
  </si>
  <si>
    <t>D1EL34 está em tendência de alta pelas médias de 21 e 200 dias, mas começa a dar sinal de possível realização. Abaixo dos 2354 poderia realizar na direção dos suportes 1840 ou 1644,82. Caso supere os 2471,64 retomaria sinal de alta com projeções nos 2861,99 ou 3493,63.</t>
  </si>
  <si>
    <t>Desktopsigma</t>
  </si>
  <si>
    <t>DESK3</t>
  </si>
  <si>
    <t>DESK3 está em tendência de alta pelas médias de 21 e 200 dias e vai mantendo sinal de força altista. Acima dos 18,61 pode buscar projeções nos 19,19 ou 20,15. Teria sinal de realização na perda dos 18,32 mirando os 17,63 ou 17,14. O padrão de volume favorece a alta. O IFR sobrecomprado alerta realizações se perder 18,32.</t>
  </si>
  <si>
    <t>Dexco</t>
  </si>
  <si>
    <t>DXCO3</t>
  </si>
  <si>
    <t>DXCO3 está em tendência de alta pelas médias de 21 e 200 dias, mas começa a dar sinal de possível realização. Abaixo dos 5,05 poderia realizar na direção dos suportes 4,72 ou 4,55. Caso supere os 5,26 retomaria sinal de alta com projeções nos 5,59 ou 6,13.</t>
  </si>
  <si>
    <t>Dimed</t>
  </si>
  <si>
    <t>PNVL3</t>
  </si>
  <si>
    <t>PNVL3 está em tendência de alta pelas médias de 21 e 200 dias, mas começa a dar sinal de possível realização. Abaixo dos 12,35 poderia realizar na direção dos suportes 10,43 ou 9,7. Caso supere os 12,77 retomaria sinal de alta com projeções nos 14,21 ou 16,55. O IFR sobrecomprado alerta realizações se perder 12,35.</t>
  </si>
  <si>
    <t>Direcional</t>
  </si>
  <si>
    <t>DIRR3</t>
  </si>
  <si>
    <t>DIRR3 está em tendência de baixa pelas médias de 21 e 200 dias, mas começa a dar sinais de repiques de alta. Acima dos 12,27 teria sinal de repique altista mirando resistências nos 13,42 ou 14,88. Já uma perda dos 11,72 traria de volta o sinal de baixa projetando de 11,05 a 10,31.</t>
  </si>
  <si>
    <t>Ecorodovias</t>
  </si>
  <si>
    <t>ECOR3</t>
  </si>
  <si>
    <t>ECOR3 apesar de estar em tendência de baixa no longo prazo pela média de 200 dias, no curto prazo está com sinal de recuperação favorecendo repiques de alta. Acima dos 7,32 pode seguir repique altista na direção resistências nos 7,86 ou 8,56. Caso perca os 7,05 teria sinal de baixa projetando de 6,72 a 6,36. O padrão de volume favorece a alta.</t>
  </si>
  <si>
    <t>Eli Lilly And Company</t>
  </si>
  <si>
    <t>LILY34</t>
  </si>
  <si>
    <t>LILY34 está em tendência de alta pelas médias de 21 e 200 dias e vai mantendo sinal de força altista. Acima dos 213,58 pode buscar projeções nos 229,48 ou 255,21. Teria sinal de realização na perda dos 194,43 mirando os 187,85 ou 179,89. O padrão de volume favorece a alta.</t>
  </si>
  <si>
    <t>Emae</t>
  </si>
  <si>
    <t>EMAE3</t>
  </si>
  <si>
    <t>Embraer</t>
  </si>
  <si>
    <t>EMBJ3</t>
  </si>
  <si>
    <t>EMBJ3 está em tendência de alta pelas médias de 21 e 200 dias e vai mantendo sinal de força altista. Acima dos 93,5 pode buscar projeções nos 101,37 ou 114,11. Teria sinal de realização na perda dos 90,58 mirando os 80,76 ou 76,82. O padrão de volume favorece a alta. O IFR sobrecomprado alerta realizações se perder 90,58.</t>
  </si>
  <si>
    <t>Energisa</t>
  </si>
  <si>
    <t>ENGI11</t>
  </si>
  <si>
    <t>ENGI11 está em tendência de alta pelas médias de 21 e 200 dias, mas começa a dar sinal de possível realização. Abaixo dos 50,24 poderia realizar na direção dos suportes 47,91 ou 46,55. Caso supere os 52,3 retomaria sinal de alta com projeções nos 55,01 ou 59,4.</t>
  </si>
  <si>
    <t>Eneva</t>
  </si>
  <si>
    <t>ENEV3</t>
  </si>
  <si>
    <t>ENEV3 está em tendência de alta pelas médias de 21 e 200 dias, mas começa a dar sinal de possível realização. Abaixo dos 26,98 poderia realizar na direção dos suportes 24,87 ou 23,91. Caso supere os 27,95 retomaria sinal de alta com projeções nos 29,85 ou 32,93.</t>
  </si>
  <si>
    <t>Engie Brasil</t>
  </si>
  <si>
    <t>EGIE3</t>
  </si>
  <si>
    <t>EGIE3 está em clara tendência de baixa pelas médias de 21 e 200 dias e segue em movimento de baixa. Abaixo dos 29,2 pode buscar suportes 27,77 ou 26,35. Teria sinal de repique altista fechando acima dos 30,69 mirando resistências em 33,81 ou 36,65.</t>
  </si>
  <si>
    <t>Equatorial</t>
  </si>
  <si>
    <t>EQTL3</t>
  </si>
  <si>
    <t>EQTL3 está em clara tendência de baixa pelas médias de 21 e 200 dias e segue em movimento de baixa. Abaixo dos 39,17 pode buscar suportes 37,78 ou 36,75. Teria sinal de repique altista fechando acima dos 40,05 mirando resistências em 41,09 ou 43,13.</t>
  </si>
  <si>
    <t>Even</t>
  </si>
  <si>
    <t>EVEN3</t>
  </si>
  <si>
    <t>EVEN3 está em clara tendência de baixa pelas médias de 21 e 200 dias e segue em movimento de baixa. Abaixo dos 4,68 pode buscar suportes 4,34 ou 4. Teria sinal de repique altista fechando acima dos 4,82 mirando resistências em 5,77 ou 6,44.</t>
  </si>
  <si>
    <t>Eztec</t>
  </si>
  <si>
    <t>EZTC3</t>
  </si>
  <si>
    <t>EZTC3 está em tendência de baixa pelas médias de 21 e 200 dias, mas começa a dar sinais de repiques de alta. Acima dos 11,57 teria sinal de repique altista mirando resistências nos 13,46 ou 14,93. Já uma perda dos 11,07 traria de volta o sinal de baixa projetando de 10,33 a 9,59.</t>
  </si>
  <si>
    <t>Ferbasa</t>
  </si>
  <si>
    <t>FESA4</t>
  </si>
  <si>
    <t>FESA4 está em clara tendência de baixa pelas médias de 21 e 200 dias e segue em movimento de baixa. Abaixo dos 5,93 pode buscar suportes 5,69 ou 5,52. Teria sinal de repique altista fechando acima dos 6,21 mirando resistências em 6,53 ou 7,05.</t>
  </si>
  <si>
    <t>Fleury</t>
  </si>
  <si>
    <t>FLRY3</t>
  </si>
  <si>
    <t>FLRY3 está em tendência de alta pelas médias de 21 e 200 dias, mas começa a dar sinal de possível realização. Abaixo dos 17,36 poderia realizar na direção dos suportes 15,35 ou 14,59. Caso supere os 17,78 retomaria sinal de alta com projeções nos 19,28 ou 21,71.</t>
  </si>
  <si>
    <t>Fras-Le</t>
  </si>
  <si>
    <t>FRAS3</t>
  </si>
  <si>
    <t>FRAS3 está em clara tendência de baixa pelas médias de 21 e 200 dias e segue em movimento de baixa. Abaixo dos 19,68 pode buscar suportes 18,87 ou 18,08. Teria sinal de repique altista fechando acima dos 20,74 mirando resistências em 21,4 ou 22,96.</t>
  </si>
  <si>
    <t>Gerdau</t>
  </si>
  <si>
    <t>GGBR4</t>
  </si>
  <si>
    <t>GGBR4 está em tendência de alta pelas médias de 21 e 200 dias e vai mantendo sinal de força altista. Acima dos 26,44 pode buscar projeções nos 29,54 ou 34,56. Teria sinal de realização na perda dos 24,44 mirando os 21,42 ou 19,86. O padrão de volume favorece a alta. O IFR sobrecomprado alerta realizações se perder 24,44.</t>
  </si>
  <si>
    <t>Gerdau Met</t>
  </si>
  <si>
    <t>GOAU4</t>
  </si>
  <si>
    <t>GOAU4 está em tendência de alta pelas médias de 21 e 200 dias e vai mantendo sinal de força altista. Acima dos 11,55 pode buscar projeções nos 12,84 ou 14,94. Teria sinal de realização na perda dos 10,96 mirando os 9,45 ou 8,8. O padrão de volume favorece a alta. O IFR sobrecomprado alerta realizações se perder 10,96.</t>
  </si>
  <si>
    <t>Gps</t>
  </si>
  <si>
    <t>GGPS3</t>
  </si>
  <si>
    <t>GGPS3 está em tendência de baixa pelas médias de 21 e 200 dias, mas começa a dar sinais de repiques de alta. Acima dos 11,96 teria sinal de repique altista mirando resistências nos 13,28 ou 14,41. Já uma perda dos 11,44 traria de volta o sinal de baixa projetando de 10,87 a 10,3.</t>
  </si>
  <si>
    <t>Grendene</t>
  </si>
  <si>
    <t>GRND3</t>
  </si>
  <si>
    <t>GRND3 está em clara tendência de baixa pelas médias de 21 e 200 dias e segue em movimento de baixa. Abaixo dos 3,56 pode buscar suportes 3,42 ou 3,29. Teria sinal de repique altista fechando acima dos 3,69 mirando resistências em 3,99 ou 4,25. O IFR sobrevendido alerta para recuperações se superar 3,69</t>
  </si>
  <si>
    <t>Grupo Mateus</t>
  </si>
  <si>
    <t>GMAT3</t>
  </si>
  <si>
    <t>GMAT3 está em clara tendência de baixa pelas médias de 21 e 200 dias e segue em movimento de baixa. Abaixo dos 3,89 pode buscar suportes 3,6 ou 3,45. Teria sinal de repique altista fechando acima dos 4,07 mirando resistências em 4,36 ou 4,83.</t>
  </si>
  <si>
    <t>Grupo Sbf</t>
  </si>
  <si>
    <t>SBFG3</t>
  </si>
  <si>
    <t>SBFG3 está em clara tendência de baixa pelas médias de 21 e 200 dias e segue em movimento de baixa. Abaixo dos 9,26 pode buscar suportes 8,91 ou 8,57. Teria sinal de repique altista fechando acima dos 9,64 mirando resistências em 10,37 ou 11,05.</t>
  </si>
  <si>
    <t>Hapvida</t>
  </si>
  <si>
    <t>HAPV3</t>
  </si>
  <si>
    <t>Helbor</t>
  </si>
  <si>
    <t>HBOR3</t>
  </si>
  <si>
    <t>HBOR3 está em tendência de baixa pela média de 200 dias, a parece ter completado movimento de repique de alta de curto prazo e pode estar retomando o movimento baixista. Abaixo dos 1,98 pode seguir em queda na direção dos suportes 1,69 ou 1,54. Teria sinal de repique altista fechando acima dos 2,16 mirando resistências em 2,45 ou 2,92.</t>
  </si>
  <si>
    <t>Hidrovias</t>
  </si>
  <si>
    <t>HBSA3</t>
  </si>
  <si>
    <t>HBSA3 está em clara tendência de baixa pelas médias de 21 e 200 dias e segue em movimento de baixa. Abaixo dos 3,12 pode buscar suportes 2,99 ou 2,86. Teria sinal de repique altista fechando acima dos 3,19 mirando resistências em 3,54 ou 3,79.</t>
  </si>
  <si>
    <t>Hypera</t>
  </si>
  <si>
    <t>HYPE3</t>
  </si>
  <si>
    <t>HYPE3 está em tendência de baixa pela média de 200 dias, a parece ter completado movimento de repique de alta de curto prazo e pode estar retomando o movimento baixista. Abaixo dos 21,42 pode seguir em queda na direção dos suportes 19,9 ou 19,18. Teria sinal de repique altista fechando acima dos 22,2 mirando resistências em 23,62 ou 25,92.</t>
  </si>
  <si>
    <t>Iguatemi SA</t>
  </si>
  <si>
    <t>IGTI11</t>
  </si>
  <si>
    <t>IGTI11 está em clara tendência de baixa pelas médias de 21 e 200 dias e segue em movimento de baixa. Abaixo dos 24,98 pode buscar suportes 24,08 ou 23,29. Teria sinal de repique altista fechando acima dos 25,75 mirando resistências em 26,63 ou 28,2.</t>
  </si>
  <si>
    <t>Intel Corp</t>
  </si>
  <si>
    <t>ITLC34</t>
  </si>
  <si>
    <t>ITLC34 está em tendência de alta pelas médias de 21 e 200 dias e vai mantendo sinal de força altista. Acima dos 87,9 pode buscar projeções nos 99,87 ou 118,39. Teria sinal de realização na perda dos 83,35 mirando os 69,89 ou 60,62.</t>
  </si>
  <si>
    <t>Intelbras</t>
  </si>
  <si>
    <t>INTB3</t>
  </si>
  <si>
    <t>INTB3 está em tendência de alta pelas médias de 21 e 200 dias e vai mantendo sinal de força altista. Acima dos 15,24 pode buscar projeções nos 16,98 ou 19,8. Teria sinal de realização na perda dos 14,95 mirando os 12,42 ou 11,54. O IFR sobrecomprado alerta realizações se perder 14,95.</t>
  </si>
  <si>
    <t>Inter &amp; Co, Inc.</t>
  </si>
  <si>
    <t>INBR32</t>
  </si>
  <si>
    <t>INBR32 está em tendência de baixa pela média de 200 dias, a parece ter completado movimento de repique de alta de curto prazo e pode estar retomando o movimento baixista. Abaixo dos 29,19 pode seguir em queda na direção dos suportes 27,03 ou 26,04. Teria sinal de repique altista fechando acima dos 30,22 mirando resistências em 32,19 ou 35,38.</t>
  </si>
  <si>
    <t>Iochp-Maxion</t>
  </si>
  <si>
    <t>MYPK3</t>
  </si>
  <si>
    <t>MYPK3 está em clara tendência de baixa pelas médias de 21 e 200 dias e segue em movimento de baixa. Abaixo dos 9,26 pode buscar suportes 8,76 ou 8,45. Teria sinal de repique altista fechando acima dos 9,76 mirando resistências em 10,37 ou 11,37.</t>
  </si>
  <si>
    <t>Irani</t>
  </si>
  <si>
    <t>RANI3</t>
  </si>
  <si>
    <t>RANI3 apesar de estar em tendência de baixa no longo prazo pela média de 200 dias, no curto prazo está com sinal de recuperação favorecendo repiques de alta. Acima dos 8,64 pode seguir repique altista na direção resistências nos 9,14 ou 9,96. Caso perca os 8,33 teria sinal de baixa projetando de 7,82 a 7,56. O padrão de volume favorece a alta.</t>
  </si>
  <si>
    <t>Irbbrasil Re</t>
  </si>
  <si>
    <t>IRBR3</t>
  </si>
  <si>
    <t>IRBR3 apesar de estar em tendência de alta no longo prazo pela média de 200 dias, no curto prazo está em realização. Abaixo dos 52,79 pode seguir em baixa no curto prazo mirando suportes em 51,17 ou 49,55. Teria sinal de retomada altista fechando acima dos 54,99 mirando resistências em 58,02 ou 61,25.</t>
  </si>
  <si>
    <t>Isa Energia</t>
  </si>
  <si>
    <t>ISAE4</t>
  </si>
  <si>
    <t>ISAE4 está em tendência de baixa pelas médias de 21 e 200 dias, mas começa a dar sinais de repiques de alta. Acima dos 26,98 teria sinal de repique altista mirando resistências nos 30,29 ou 32,89. Já uma perda dos 26,08 traria de volta o sinal de baixa projetando de 24,77 a 23,47.</t>
  </si>
  <si>
    <t>Itausa</t>
  </si>
  <si>
    <t>ITSA3</t>
  </si>
  <si>
    <t>ITSA3 está em tendência de alta pelas médias de 21 e 200 dias e vai mantendo sinal de força altista. Acima dos 14,24 pode buscar projeções nos 14,84 ou 15,82. Teria sinal de realização na perda dos 13,78 mirando os 13,26 ou 12,95. O padrão de volume favorece a alta.</t>
  </si>
  <si>
    <t>ITSA4</t>
  </si>
  <si>
    <t>ITSA4 está em tendência de alta pelas médias de 21 e 200 dias e vai mantendo sinal de força altista. Acima dos 14,22 pode buscar projeções nos 14,86 ou 15,9. Teria sinal de realização na perda dos 13,71 mirando os 13,18 ou 12,85. O padrão de volume favorece a alta.</t>
  </si>
  <si>
    <t>ItauUnibanco</t>
  </si>
  <si>
    <t>ITUB3</t>
  </si>
  <si>
    <t>ITUB3 está em tendência de alta pelas médias de 21 e 200 dias e vai mantendo sinal de força altista. Acima dos 46,82 pode buscar projeções nos 48,51 ou 51,25. Teria sinal de realização na perda dos 44,08 mirando os 43,23 ou 42,38. O padrão de volume favorece a alta.</t>
  </si>
  <si>
    <t>ITUB4</t>
  </si>
  <si>
    <t>ITUB4 está em tendência de alta no longo prazo, teve uma correção no curto prazo, mas pode estar retomando sinal de altas. Acima dos 43,38 pode buscar 44,62 ou 46,52. Abaixo dos 41,54 retomaria sinal de realização mirando suportes em 40,58 ou 39,63.</t>
  </si>
  <si>
    <t>Jallesmachad</t>
  </si>
  <si>
    <t>JALL3</t>
  </si>
  <si>
    <t>JALL3 está em clara tendência de baixa pelas médias de 21 e 200 dias e segue em movimento de baixa. Abaixo dos 1,95 pode buscar suportes 1,88 ou 1,82. Teria sinal de repique altista fechando acima dos 2,04 mirando resistências em 2,16 ou 2,28.</t>
  </si>
  <si>
    <t>JBS Nv</t>
  </si>
  <si>
    <t>JBSS32</t>
  </si>
  <si>
    <t>JBSS32 apesar de estar em tendência de baixa no longo prazo pela média de 200 dias, no curto prazo está com sinal de recuperação favorecendo repiques de alta. Acima dos 72,75 pode seguir repique altista na direção resistências nos 81,08 ou 94,57. Caso perca os 69,45 teria sinal de baixa projetando de 59,26 a 55,09.</t>
  </si>
  <si>
    <t>JHSF Part</t>
  </si>
  <si>
    <t>JHSF3</t>
  </si>
  <si>
    <t>JHSF3 apesar de estar em tendência de alta no longo prazo pela média de 200 dias, no curto prazo está em realização. Abaixo dos 10,85 pode seguir em baixa no curto prazo mirando suportes em 10,15 ou 9,77. Teria sinal de retomada altista fechando acima dos 11,37 mirando resistências em 12,12 ou 13,34.</t>
  </si>
  <si>
    <t>Jpmorgan Chase &amp; Co</t>
  </si>
  <si>
    <t>JPMC34</t>
  </si>
  <si>
    <t>JPMC34 está em tendência de alta pelas médias de 21 e 200 dias e vai mantendo sinal de força altista. Acima dos 185,23 pode buscar projeções nos 197,23 ou 216,66. Teria sinal de realização na perda dos 183,14 mirando os 165,8 ou 159,79.</t>
  </si>
  <si>
    <t>JSL</t>
  </si>
  <si>
    <t>JSLG3</t>
  </si>
  <si>
    <t>JSLG3 está em tendência de baixa pela média de 200 dias, a parece ter completado movimento de repique de alta de curto prazo e pode estar retomando o movimento baixista. Abaixo dos 5,68 pode seguir em queda na direção dos suportes 5,37 ou 5,19. Teria sinal de repique altista fechando acima dos 5,94 mirando resistências em 6,29 ou 6,86.</t>
  </si>
  <si>
    <t>Kepler Weber</t>
  </si>
  <si>
    <t>KEPL3</t>
  </si>
  <si>
    <t>KEPL3 está em clara tendência de baixa pelas médias de 21 e 200 dias e segue em movimento de baixa. Abaixo dos 6,23 pode buscar suportes 6,09 ou 5,96. Teria sinal de repique altista fechando acima dos 6,4 mirando resistências em 6,66 ou 6,92.</t>
  </si>
  <si>
    <t>Klabin S/A</t>
  </si>
  <si>
    <t>KLBN3</t>
  </si>
  <si>
    <t>KLBN3 está em tendência de alta pelas médias de 21 e 200 dias e vai mantendo sinal de força altista. Acima dos 3,76 pode buscar projeções nos 3,98 ou 4,34. Teria sinal de realização na perda dos 3,66 mirando os 3,4 ou 3,28. O padrão de volume favorece a alta. O IFR sobrecomprado alerta realizações se perder 3,66.</t>
  </si>
  <si>
    <t>KLBN4</t>
  </si>
  <si>
    <t>KLBN4 está em tendência de alta pelas médias de 21 e 200 dias e vai mantendo sinal de força altista. Acima dos 3,73 pode buscar projeções nos 3,94 ou 4,28. Teria sinal de realização na perda dos 3,63 mirando os 3,39 ou 3,28. O padrão de volume favorece a alta. O IFR sobrecomprado alerta realizações se perder 3,63.</t>
  </si>
  <si>
    <t>KLBN11</t>
  </si>
  <si>
    <t>KLBN11 está em tendência de alta pelas médias de 21 e 200 dias e vai mantendo sinal de força altista. Acima dos 18,73 pode buscar projeções nos 19,83 ou 21,61. Teria sinal de realização na perda dos 18,23 mirando os 16,95 ou 16,39. O padrão de volume favorece a alta. O IFR sobrecomprado alerta realizações se perder 18,23.</t>
  </si>
  <si>
    <t>Lavvi</t>
  </si>
  <si>
    <t>LAVV3</t>
  </si>
  <si>
    <t>LAVV3 está em tendência de baixa pelas médias de 21 e 200 dias, mas começa a dar sinais de repiques de alta. Acima dos 10,72 teria sinal de repique altista mirando resistências nos 11,4 ou 12,34. Já uma perda dos 10,41 traria de volta o sinal de baixa projetando de 9,87 a 9,39.</t>
  </si>
  <si>
    <t>Light S/A</t>
  </si>
  <si>
    <t>LIGT3</t>
  </si>
  <si>
    <t>LIGT3 está em clara tendência de baixa pelas médias de 21 e 200 dias e segue em movimento de baixa. Abaixo dos 3,09 pode buscar suportes 2,85 ou 2,62. Teria sinal de repique altista fechando acima dos 3,23 mirando resistências em 3,58 ou 4,03.</t>
  </si>
  <si>
    <t>Localiza</t>
  </si>
  <si>
    <t>RENT3</t>
  </si>
  <si>
    <t>RENT3 apesar de estar em tendência de baixa no longo prazo pela média de 200 dias, no curto prazo está com sinal de recuperação favorecendo repiques de alta. Acima dos 40,19 pode seguir repique altista na direção resistências nos 41,32 ou 44,58. Caso perca os 39 teria sinal de baixa projetando de 36,03 a 34,39. O padrão de volume favorece a alta.</t>
  </si>
  <si>
    <t>RENT4</t>
  </si>
  <si>
    <t>RENT4 apesar de estar em tendência de baixa no longo prazo pela média de 200 dias, no curto prazo está com sinal de recuperação favorecendo repiques de alta. Acima dos 39 pode seguir repique altista na direção resistências nos 40,22 ou 43,35. Caso perca os 37,89 teria sinal de baixa projetando de 35,14 a 33,57.</t>
  </si>
  <si>
    <t>Log Com Prop</t>
  </si>
  <si>
    <t>LOGG3</t>
  </si>
  <si>
    <t>LOGG3 apesar de estar em tendência de alta no longo prazo pela média de 200 dias, no curto prazo está em realização. Abaixo dos 25,73 pode seguir em baixa no curto prazo mirando suportes em 24,94 ou 24,13. Teria sinal de retomada altista fechando acima dos 26,54 mirando resistências em 27,55 ou 29,16.</t>
  </si>
  <si>
    <t>Lojas Renner</t>
  </si>
  <si>
    <t>LREN3</t>
  </si>
  <si>
    <t>LREN3 está em clara tendência de baixa pelas médias de 21 e 200 dias e segue em movimento de baixa. Abaixo dos 13,55 pode buscar suportes 13,12 ou 12,58. Teria sinal de repique altista fechando acima dos 13,84 mirando resistências em 14,84 ou 15,9.</t>
  </si>
  <si>
    <t>Lwsa</t>
  </si>
  <si>
    <t>LWSA3</t>
  </si>
  <si>
    <t>LWSA3 está em tendência de alta pelas médias de 21 e 200 dias e vai mantendo sinal de força altista. Acima dos 4,01 pode buscar projeções nos 4,13 ou 4,45. Teria sinal de realização na perda dos 3,88 mirando os 3,6 ou 3,43.</t>
  </si>
  <si>
    <t>M.Diasbranco</t>
  </si>
  <si>
    <t>MDIA3</t>
  </si>
  <si>
    <t>MDIA3 apesar de estar em tendência de baixa no longo prazo pela média de 200 dias, no curto prazo está com sinal de recuperação favorecendo repiques de alta. Acima dos 17,77 pode seguir repique altista na direção resistências nos 18,21 ou 18,98. Caso perca os 17,52 teria sinal de baixa projetando de 16,95 a 16,56.</t>
  </si>
  <si>
    <t>Magaz Luiza</t>
  </si>
  <si>
    <t>MGLU3</t>
  </si>
  <si>
    <t>MGLU3 está em clara tendência de baixa pelas médias de 21 e 200 dias e segue em movimento de baixa. Abaixo dos 4,78 pode buscar suportes 4,29 ou 3,97. Teria sinal de repique altista fechando acima dos 5,02 mirando resistências em 5,3 ou 5,92.</t>
  </si>
  <si>
    <t>Marcopolo</t>
  </si>
  <si>
    <t>POMO3</t>
  </si>
  <si>
    <t>POMO3 está em clara tendência de baixa pelas médias de 21 e 200 dias e segue em movimento de baixa. Abaixo dos 4,34 pode buscar suportes 4 ou 3,66. Teria sinal de repique altista fechando acima dos 4,66 mirando resistências em 5,43 ou 6,1. O IFR sobrevendido alerta para recuperações se superar 4,66</t>
  </si>
  <si>
    <t>POMO4</t>
  </si>
  <si>
    <t>POMO4 está em clara tendência de baixa pelas médias de 21 e 200 dias e segue em movimento de baixa. Abaixo dos 4,64 pode buscar suportes 4,26 ou 3,89. Teria sinal de repique altista fechando acima dos 4,95 mirando resistências em 5,84 ou 6,58. O IFR sobrevendido alerta para recuperações se superar 4,95</t>
  </si>
  <si>
    <t>Marfrig</t>
  </si>
  <si>
    <t>MBRF3 está em tendência de baixa pela média de 200 dias, a parece ter completado movimento de repique de alta de curto prazo e pode estar retomando o movimento baixista. Abaixo dos 16,73 pode seguir em queda na direção dos suportes 14,49 ou 13,4. Teria sinal de repique altista fechando acima dos 17,04 mirando resistências em 18,01 ou 20,18.</t>
  </si>
  <si>
    <t>Marvell Technology Group Ltd</t>
  </si>
  <si>
    <t>M2RV34</t>
  </si>
  <si>
    <t>M2RV34 está em tendência de alta pelas médias de 21 e 200 dias, mas começa a dar sinal de possível realização. Abaixo dos 108 poderia realizar na direção dos suportes 83,75 ou 69,68. Caso supere os 113,6 retomaria sinal de alta com projeções nos 129,26 ou 157,38.</t>
  </si>
  <si>
    <t>Mater Dei</t>
  </si>
  <si>
    <t>MATD3</t>
  </si>
  <si>
    <t>MATD3 está em tendência de baixa pela média de 200 dias, a parece ter completado movimento de repique de alta de curto prazo e pode estar retomando o movimento baixista. Abaixo dos 4,95 pode seguir em queda na direção dos suportes 4,53 ou 4,29. Teria sinal de repique altista fechando acima dos 5,07 mirando resistências em 5,29 ou 5,75.</t>
  </si>
  <si>
    <t>Meliuz</t>
  </si>
  <si>
    <t>CASH3</t>
  </si>
  <si>
    <t>CASH3 está em tendência de alta pelas médias de 21 e 200 dias e vai mantendo sinal de força altista. Acima dos 4,71 pode buscar projeções nos 4,95 ou 5,51. Teria sinal de realização na perda dos 4,5 mirando os 4,03 ou 3,74.</t>
  </si>
  <si>
    <t>Mercado Libre</t>
  </si>
  <si>
    <t>MELI34</t>
  </si>
  <si>
    <t>MELI34 apesar de estar em tendência de baixa no longo prazo pela média de 200 dias, no curto prazo está com sinal de recuperação favorecendo repiques de alta. Acima dos 82,75 pode seguir repique altista na direção resistências nos 87,58 ou 95,4. Caso perca os 81,44 teria sinal de baixa projetando de 74,93 a 72,51. O padrão de volume favorece a alta. O IFR sobrecomprado alerta realizações se perder 81,44.</t>
  </si>
  <si>
    <t>Mercantil</t>
  </si>
  <si>
    <t>BMEB4</t>
  </si>
  <si>
    <t>BMEB4 está em clara tendência de baixa pelas médias de 21 e 200 dias e segue em movimento de baixa. Abaixo dos 55,1 pode buscar suportes 52,29 ou 49,48. Teria sinal de repique altista fechando acima dos 61,55 mirando resistências em 64,18 ou 69,79.</t>
  </si>
  <si>
    <t>Meta Platforms, Inc</t>
  </si>
  <si>
    <t>M1TA34</t>
  </si>
  <si>
    <t>M1TA34 está em tendência de baixa pelas médias de 21 e 200 dias, mas começa a dar sinais de repiques de alta. Acima dos 110,28 teria sinal de repique altista mirando resistências nos 124,5 ou 142,57. Já uma perda dos 106,07 traria de volta o sinal de baixa projetando de 95,26 a 86,22.</t>
  </si>
  <si>
    <t>Metal Leve</t>
  </si>
  <si>
    <t>LEVE3</t>
  </si>
  <si>
    <t>LEVE3 está em tendência de alta pelas médias de 21 e 200 dias, mas começa a dar sinal de possível realização. Abaixo dos 32,26 poderia realizar na direção dos suportes 31,14 ou 30,56. Caso supere os 33 retomaria sinal de alta com projeções nos 34,14 ou 36.</t>
  </si>
  <si>
    <t>Micron Technology, Inc</t>
  </si>
  <si>
    <t>MUTC34</t>
  </si>
  <si>
    <t>MUTC34 apesar de estar em tendência de alta no longo prazo pela média de 200 dias, no curto prazo está em realização. Abaixo dos 742,32 pode seguir em baixa no curto prazo mirando suportes em 631,16 ou 552,1. Teria sinal de retomada altista fechando acima dos 791,88 mirando resistências em 887 ou 1045,1.</t>
  </si>
  <si>
    <t>Microsoft Corp</t>
  </si>
  <si>
    <t>MSFT34</t>
  </si>
  <si>
    <t>MSFT34 está em tendência de alta pelas médias de 21 e 200 dias, mas começa a dar sinal de possível realização. Abaixo dos 103,5 poderia realizar na direção dos suportes 79,96 ou 71,77. Caso supere os 106,46 retomaria sinal de alta com projeções nos 122,83 ou 149,33. O IFR sobrecomprado alerta realizações se perder 103,5.</t>
  </si>
  <si>
    <t>Mills</t>
  </si>
  <si>
    <t>MILS3</t>
  </si>
  <si>
    <t>MILS3 está em tendência de alta pelas médias de 21 e 200 dias, mas começa a dar sinal de possível realização. Abaixo dos 15,54 poderia realizar na direção dos suportes 15,2 ou 14,97. Caso supere os 15,94 retomaria sinal de alta com projeções nos 16,39 ou 17,13.</t>
  </si>
  <si>
    <t>Minerva</t>
  </si>
  <si>
    <t>BEEF3</t>
  </si>
  <si>
    <t>BEEF3 está em tendência de baixa pela média de 200 dias, a parece ter completado movimento de repique de alta de curto prazo e pode estar retomando o movimento baixista. Abaixo dos 3,58 pode seguir em queda na direção dos suportes 3,39 ou 3,26. Teria sinal de repique altista fechando acima dos 3,65 mirando resistências em 3,78 ou 4,02.</t>
  </si>
  <si>
    <t>Mitre Realty</t>
  </si>
  <si>
    <t>MTRE3</t>
  </si>
  <si>
    <t>MTRE3 está em clara tendência de baixa pelas médias de 21 e 200 dias e segue em movimento de baixa. Abaixo dos 2,9 pode buscar suportes 2,81 ou 2,65. Teria sinal de repique altista fechando acima dos 2,97 mirando resistências em 3,31 ou 3,61.</t>
  </si>
  <si>
    <t>Motiva SA</t>
  </si>
  <si>
    <t>MOTV3</t>
  </si>
  <si>
    <t>MOTV3 apesar de estar em tendência de baixa no longo prazo pela média de 200 dias, no curto prazo está com sinal de recuperação favorecendo repiques de alta. Acima dos 15,34 pode seguir repique altista na direção resistências nos 16,11 ou 17,37. Caso perca os 14,86 teria sinal de baixa projetando de 14,08 a 13,69. O padrão de volume favorece a alta.</t>
  </si>
  <si>
    <t>Moura Dubeux</t>
  </si>
  <si>
    <t>MDNE3</t>
  </si>
  <si>
    <t>MDNE3 está em tendência de baixa pelas médias de 21 e 200 dias, mas começa a dar sinais de repiques de alta. Acima dos 25,86 teria sinal de repique altista mirando resistências nos 27,25 ou 29,54. Já uma perda dos 24,83 traria de volta o sinal de baixa projetando de 23,54 a 22,39.</t>
  </si>
  <si>
    <t>Movida</t>
  </si>
  <si>
    <t>MOVI3</t>
  </si>
  <si>
    <t>MOVI3 está em tendência de baixa pelas médias de 21 e 200 dias, mas começa a dar sinais de repiques de alta. Acima dos 8,09 teria sinal de repique altista mirando resistências nos 9,22 ou 10,3. Já uma perda dos 7,47 traria de volta o sinal de baixa projetando de 6,92 a 6,38.</t>
  </si>
  <si>
    <t>MRV</t>
  </si>
  <si>
    <t>MRVE3</t>
  </si>
  <si>
    <t>MRVE3 apesar de estar em tendência de baixa no longo prazo pela média de 200 dias, no curto prazo está com sinal de recuperação favorecendo repiques de alta. Acima dos 4,88 pode seguir repique altista na direção resistências nos 5,28 ou 5,84. Caso perca os 4,65 teria sinal de baixa projetando de 4,36 a 4,07. O padrão de volume favorece a alta.</t>
  </si>
  <si>
    <t>Multilaser</t>
  </si>
  <si>
    <t>MLAS3</t>
  </si>
  <si>
    <t>MLAS3 está em tendência de alta pelas médias de 21 e 200 dias, mas começa a dar sinal de possível realização. Abaixo dos 1,72 poderia realizar na direção dos suportes 1,55 ou 1,46. Caso supere os 1,83 retomaria sinal de alta com projeções nos 2 ou 2,28.</t>
  </si>
  <si>
    <t>Multiplan</t>
  </si>
  <si>
    <t>MULT3</t>
  </si>
  <si>
    <t>MULT3 está em clara tendência de baixa pelas médias de 21 e 200 dias e segue em movimento de baixa. Abaixo dos 28,58 pode buscar suportes 27,54 ou 26,62. Teria sinal de repique altista fechando acima dos 29,33 mirando resistências em 30,5 ou 32,32.</t>
  </si>
  <si>
    <t>Natura</t>
  </si>
  <si>
    <t>NATU3</t>
  </si>
  <si>
    <t>NATU3 está em clara tendência de baixa pelas médias de 21 e 200 dias e segue em movimento de baixa. Abaixo dos 8,3 pode buscar suportes 7,7 ou 7,34. Teria sinal de repique altista fechando acima dos 8,52 mirando resistências em 8,84 ou 9,54.</t>
  </si>
  <si>
    <t>Netflix, Inc</t>
  </si>
  <si>
    <t>NFLX34</t>
  </si>
  <si>
    <t>NFLX34 apesar de estar em tendência de baixa no longo prazo pela média de 200 dias, no curto prazo está com sinal de recuperação favorecendo repiques de alta. Acima dos 7,71 pode seguir repique altista na direção resistências nos 7,92 ou 8,68. Caso perca os 7,49 teria sinal de baixa projetando de 6,68 a 6,29.</t>
  </si>
  <si>
    <t>Nu Holdings Ltd.</t>
  </si>
  <si>
    <t>ROXO34</t>
  </si>
  <si>
    <t>ROXO34 apesar de estar em tendência de baixa no longo prazo pela média de 200 dias, no curto prazo está com sinal de recuperação favorecendo repiques de alta. Acima dos 12,61 pode seguir repique altista na direção resistências nos 13,47 ou 14,87. Caso perca os 12,2 teria sinal de baixa projetando de 11,21 a 10,77.</t>
  </si>
  <si>
    <t>Nvidia Corp</t>
  </si>
  <si>
    <t>NVDC34</t>
  </si>
  <si>
    <t>NVDC34 está em tendência de alta pelas médias de 21 e 200 dias e vai mantendo sinal de força altista. Acima dos 23,73 pode buscar projeções nos 25,87 ou 29,34. Teria sinal de realização na perda dos 22,89 mirando os 20,26 ou 19,18. O padrão de volume favorece a alta.</t>
  </si>
  <si>
    <t>Oceanpact</t>
  </si>
  <si>
    <t>OPCT3</t>
  </si>
  <si>
    <t>OPCT3 está em tendência de alta pelas médias de 21 e 200 dias e vai mantendo sinal de força altista. Acima dos 11,46 pode buscar projeções nos 12,45 ou 14,06. Teria sinal de realização na perda dos 11,04 mirando os 9,85 ou 9,35. O padrão de volume favorece a alta.</t>
  </si>
  <si>
    <t>Oncoclinicas</t>
  </si>
  <si>
    <t>ONCO3</t>
  </si>
  <si>
    <t>ONCO3 está em clara tendência de baixa pelas médias de 21 e 200 dias e segue em movimento de baixa. Abaixo dos 0,59 pode buscar suportes 0,54 ou 0,36. Teria sinal de repique altista fechando acima dos 0,65 mirando resistências em 1,12 ou 1,47.</t>
  </si>
  <si>
    <t>Oracle Corp</t>
  </si>
  <si>
    <t>ORCL34</t>
  </si>
  <si>
    <t>ORCL34 está em tendência de baixa pela média de 200 dias, a parece ter completado movimento de repique de alta de curto prazo e pode estar retomando o movimento baixista. Abaixo dos 121,52 pode seguir em queda na direção dos suportes 97,35 ou 88,17. Teria sinal de repique altista fechando acima dos 127,04 mirando resistências em 145,38 ou 175,07.</t>
  </si>
  <si>
    <t>Orizon</t>
  </si>
  <si>
    <t>ORVR3</t>
  </si>
  <si>
    <t>ORVR3 está em tendência de alta no longo prazo, teve uma correção no curto prazo, mas pode estar retomando sinal de altas. Acima dos 72,55 pode buscar 78,75 ou 85,85. Abaixo dos 71,19 retomaria sinal de realização mirando suportes em 67,26 ou 63,7.</t>
  </si>
  <si>
    <t>P.Acucar-Cbd</t>
  </si>
  <si>
    <t>PCAR3</t>
  </si>
  <si>
    <t>PCAR3 apesar de estar em tendência de baixa no longo prazo pela média de 200 dias, no curto prazo está com sinal de recuperação favorecendo repiques de alta. Acima dos 3,08 pode seguir repique altista na direção resistências nos 3,56 ou 4,35. Caso perca os 2,76 teria sinal de baixa projetando de 2,29 a 2,04. O padrão de volume favorece a alta.</t>
  </si>
  <si>
    <t>Pague Menos</t>
  </si>
  <si>
    <t>PGMN3</t>
  </si>
  <si>
    <t>PGMN3 está em tendência de baixa pela média de 200 dias, a parece ter completado movimento de repique de alta de curto prazo e pode estar retomando o movimento baixista. Abaixo dos 3,52 pode seguir em queda na direção dos suportes 3,09 ou 2,85. Teria sinal de repique altista fechando acima dos 3,69 mirando resistências em 3,85 ou 4,31.</t>
  </si>
  <si>
    <t>Palantir Technologies Inc</t>
  </si>
  <si>
    <t>P2LT34</t>
  </si>
  <si>
    <t>P2LT34 está em tendência de alta pelas médias de 21 e 200 dias, mas começa a dar sinal de possível realização. Abaixo dos 270,77 poderia realizar na direção dos suportes 201,6 ou 176,48. Caso supere os 282,89 retomaria sinal de alta com projeções nos 333,12 ou 414,41. O IFR sobrecomprado alerta realizações se perder 270,77.</t>
  </si>
  <si>
    <t>Petrobras</t>
  </si>
  <si>
    <t>PETR3</t>
  </si>
  <si>
    <t>PETR3 está em tendência de alta pelas médias de 21 e 200 dias, mas começa a dar sinal de possível realização. Abaixo dos 47,02 poderia realizar na direção dos suportes 43,24 ou 41,32. Caso supere os 49,43 retomaria sinal de alta com projeções nos 53,25 ou 59,44.</t>
  </si>
  <si>
    <t>PETR4</t>
  </si>
  <si>
    <t>PETR4 está em tendência de alta pelas médias de 21 e 200 dias, mas começa a dar sinal de possível realização. Abaixo dos 41,75 poderia realizar na direção dos suportes 38,89 ou 37,45. Caso supere os 43,55 retomaria sinal de alta com projeções nos 46,42 ou 51,08.</t>
  </si>
  <si>
    <t>Petrorecsa</t>
  </si>
  <si>
    <t>RECV3</t>
  </si>
  <si>
    <t>RECV3 está em clara tendência de baixa pelas médias de 21 e 200 dias e segue em movimento de baixa. Abaixo dos 10,07 pode buscar suportes 9,74 ou 9,33. Teria sinal de repique altista fechando acima dos 10,37 mirando resistências em 11,04 ou 11,84.</t>
  </si>
  <si>
    <t>Petrorio</t>
  </si>
  <si>
    <t>PRIO3</t>
  </si>
  <si>
    <t>PRIO3 está em tendência de alta pelas médias de 21 e 200 dias e vai mantendo sinal de força altista. Acima dos 61,35 pode buscar projeções nos 65,24 ou 71,55. Teria sinal de realização na perda dos 58,21 mirando os 55,04 ou 53,09. O padrão de volume favorece a alta.</t>
  </si>
  <si>
    <t>Petzcobasi</t>
  </si>
  <si>
    <t>AUAU3</t>
  </si>
  <si>
    <t>AUAU3 está em tendência de alta pelas médias de 21 e 200 dias, mas começa a dar sinal de possível realização. Abaixo dos 3,61 poderia realizar na direção dos suportes 3,06 ou 2,83. Caso supere os 3,78 retomaria sinal de alta com projeções nos 4,22 ou 4,94. O IFR sobrecomprado alerta realizações se perder 3,61.</t>
  </si>
  <si>
    <t>Pine</t>
  </si>
  <si>
    <t>PINE4</t>
  </si>
  <si>
    <t>PINE4 está em tendência de alta pelas médias de 21 e 200 dias, mas começa a dar sinal de possível realização. Abaixo dos 13,11 poderia realizar na direção dos suportes 10,85 ou 9,9. Caso supere os 13,92 retomaria sinal de alta com projeções nos 15,81 ou 18,88.</t>
  </si>
  <si>
    <t>Planoeplano</t>
  </si>
  <si>
    <t>PLPL3</t>
  </si>
  <si>
    <t>PLPL3 está em tendência de baixa pelas médias de 21 e 200 dias, mas começa a dar sinais de repiques de alta. Acima dos 7,4 teria sinal de repique altista mirando resistências nos 8,65 ou 9,8. Já uma perda dos 6,78 traria de volta o sinal de baixa projetando de 6,2 a 5,62.</t>
  </si>
  <si>
    <t>Porto Seguro</t>
  </si>
  <si>
    <t>PSSA3</t>
  </si>
  <si>
    <t>PSSA3 apesar de estar em tendência de alta no longo prazo pela média de 200 dias, no curto prazo está em realização. Abaixo dos 53,23 pode seguir em baixa no curto prazo mirando suportes em 51,33 ou 50,02. Teria sinal de retomada altista fechando acima dos 55,55 mirando resistências em 58,15 ou 62,37.</t>
  </si>
  <si>
    <t>Positivo Tec</t>
  </si>
  <si>
    <t>POSI3</t>
  </si>
  <si>
    <t>POSI3 está em clara tendência de baixa pelas médias de 21 e 200 dias e segue em movimento de baixa. Abaixo dos 3,4 pode buscar suportes 3,2 ou 3. Teria sinal de repique altista fechando acima dos 3,52 mirando resistências em 4,04 ou 4,43. O IFR sobrevendido alerta para recuperações se superar 3,52</t>
  </si>
  <si>
    <t>Priner</t>
  </si>
  <si>
    <t>PRNR3</t>
  </si>
  <si>
    <t>PRNR3 está em tendência de alta pelas médias de 21 e 200 dias, mas começa a dar sinal de possível realização. Abaixo dos 18,58 poderia realizar na direção dos suportes 17,9 ou 17,26. Caso supere os 19,96 retomaria sinal de alta com projeções nos 21,23 ou 23,29.</t>
  </si>
  <si>
    <t>Qualcomm Inc</t>
  </si>
  <si>
    <t>QCOM34</t>
  </si>
  <si>
    <t>QCOM34 está em clara tendência de baixa pelas médias de 21 e 200 dias e segue em movimento de baixa. Abaixo dos 67 pode buscar suportes 60,4 ou 53,26. Teria sinal de repique altista fechando acima dos 69,23 mirando resistências em 83,5 ou 97,77.</t>
  </si>
  <si>
    <t>Qualicorp</t>
  </si>
  <si>
    <t>QUAL3</t>
  </si>
  <si>
    <t>QUAL3 está em tendência de baixa pela média de 200 dias, a parece ter completado movimento de repique de alta de curto prazo e pode estar retomando o movimento baixista. Abaixo dos 1,57 pode seguir em queda na direção dos suportes 1,37 ou 1,26. Teria sinal de repique altista fechando acima dos 1,72 mirando resistências em 1,93 ou 2,28.</t>
  </si>
  <si>
    <t>Quero-Quero</t>
  </si>
  <si>
    <t>LJQQ3</t>
  </si>
  <si>
    <t>LJQQ3 está em tendência de baixa pela média de 200 dias, a parece ter completado movimento de repique de alta de curto prazo e pode estar retomando o movimento baixista. Abaixo dos 1,28 pode seguir em queda na direção dos suportes 1,12 ou 1,05. Teria sinal de repique altista fechando acima dos 1,34 mirando resistências em 1,47 ou 1,69.</t>
  </si>
  <si>
    <t>RaiaDrogasil</t>
  </si>
  <si>
    <t>RADL3</t>
  </si>
  <si>
    <t>RADL3 apesar de estar em tendência de baixa no longo prazo pela média de 200 dias, no curto prazo está com sinal de recuperação favorecendo repiques de alta. Acima dos 20,84 pode seguir repique altista na direção resistências nos 23,08 ou 26,71. Caso perca os 19,36 teria sinal de baixa projetando de 17,21 a 16,08. O padrão de volume favorece a alta. O IFR sobrecomprado alerta realizações se perder 19,36.</t>
  </si>
  <si>
    <t>Raizen</t>
  </si>
  <si>
    <t>RAIZ4</t>
  </si>
  <si>
    <t>RAIZ4 está em clara tendência de baixa pelas médias de 21 e 200 dias e segue em movimento de baixa. Abaixo dos 0,25 pode buscar suportes 0,2 ou 0,16. Teria sinal de repique altista fechando acima dos 0,28 mirando resistências em 0,39 ou 0,47.</t>
  </si>
  <si>
    <t>Randon Part</t>
  </si>
  <si>
    <t>RAPT4</t>
  </si>
  <si>
    <t>RAPT4 está em tendência de baixa pela média de 200 dias, a parece ter completado movimento de repique de alta de curto prazo e pode estar retomando o movimento baixista. Abaixo dos 5,05 pode seguir em queda na direção dos suportes 4,37 ou 4,1. Teria sinal de repique altista fechando acima dos 5,24 mirando resistências em 5,77 ou 6,64.</t>
  </si>
  <si>
    <t>Recrusul</t>
  </si>
  <si>
    <t>RCSL4</t>
  </si>
  <si>
    <t>RCSL4 apesar de estar em tendência de baixa no longo prazo pela média de 200 dias, no curto prazo está com sinal de recuperação favorecendo repiques de alta. Acima dos 0,8 pode seguir repique altista na direção resistências nos 1,04 ou 1,43. Caso perca os 0,77 teria sinal de baixa projetando de 0,41 a 0,28. O IFR sobrecomprado alerta realizações se perder 0,77.</t>
  </si>
  <si>
    <t>Rede D Or</t>
  </si>
  <si>
    <t>RDOR3</t>
  </si>
  <si>
    <t>RDOR3 está em tendência de baixa pelas médias de 21 e 200 dias, mas começa a dar sinais de repiques de alta. Acima dos 35,15 teria sinal de repique altista mirando resistências nos 36,5 ou 38,7. Já uma perda dos 34,3 traria de volta o sinal de baixa projetando de 32,94 a 31,83.</t>
  </si>
  <si>
    <t>Riachuelo</t>
  </si>
  <si>
    <t>RIAA3</t>
  </si>
  <si>
    <t>RIAA3 está em clara tendência de baixa pelas médias de 21 e 200 dias e segue em movimento de baixa. Abaixo dos 7,58 pode buscar suportes 7,08 ou 6,59. Teria sinal de repique altista fechando acima dos 8,11 mirando resistências em 9,17 ou 10,15.</t>
  </si>
  <si>
    <t>Rumo S.A.</t>
  </si>
  <si>
    <t>RAIL3</t>
  </si>
  <si>
    <t>RAIL3 está em tendência de baixa pela média de 200 dias, a parece ter completado movimento de repique de alta de curto prazo e pode estar retomando o movimento baixista. Abaixo dos 13,81 pode seguir em queda na direção dos suportes 13,17 ou 12,7. Teria sinal de repique altista fechando acima dos 14,25 mirando resistências em 14,69 ou 15,62.</t>
  </si>
  <si>
    <t>Paypal</t>
  </si>
  <si>
    <t>SBSP3</t>
  </si>
  <si>
    <t>SBSP3 está em clara tendência de baixa pelas médias de 21 e 200 dias e segue em movimento de baixa. Abaixo dos 27,71 pode buscar suportes 26,61 ou 25,19. Teria sinal de repique altista fechando acima dos 28,73 mirando resistências em 31,18 ou 34.</t>
  </si>
  <si>
    <t>Sanepar</t>
  </si>
  <si>
    <t>SAPR4</t>
  </si>
  <si>
    <t>SAPR4 está em clara tendência de baixa pelas médias de 21 e 200 dias e segue em movimento de baixa. Abaixo dos 6,85 pode buscar suportes 6,7 ou 6,55. Teria sinal de repique altista fechando acima dos 7 mirando resistências em 7,33 ou 7,62.</t>
  </si>
  <si>
    <t>SAPR11</t>
  </si>
  <si>
    <t>SAPR11 está em clara tendência de baixa pelas médias de 21 e 200 dias e segue em movimento de baixa. Abaixo dos 34,81 pode buscar suportes 33,82 ou 32,83. Teria sinal de repique altista fechando acima dos 35,79 mirando resistências em 38 ou 39,97.</t>
  </si>
  <si>
    <t>Santander BR</t>
  </si>
  <si>
    <t>SANB3</t>
  </si>
  <si>
    <t>SANB3 está em tendência de alta pelas médias de 21 e 200 dias e vai mantendo sinal de força altista. Acima dos 14,88 pode buscar projeções nos 16,65 ou 19,53. Teria sinal de realização na perda dos 14,52 mirando os 12 ou 11,11. O padrão de volume favorece a alta. O IFR sobrecomprado alerta realizações se perder 14,52.</t>
  </si>
  <si>
    <t>SANB4</t>
  </si>
  <si>
    <t>SANB4 apesar de estar em tendência de baixa no longo prazo pela média de 200 dias, no curto prazo está com sinal de recuperação favorecendo repiques de alta. Acima dos 14,78 pode seguir repique altista na direção resistências nos 15,97 ou 17,9. Caso perca os 14,54 teria sinal de baixa projetando de 12,85 a 12,25. O padrão de volume favorece a alta.</t>
  </si>
  <si>
    <t>SANB11</t>
  </si>
  <si>
    <t>SANB11 apesar de estar em tendência de baixa no longo prazo pela média de 200 dias, no curto prazo está com sinal de recuperação favorecendo repiques de alta. Acima dos 29,84 pode seguir repique altista na direção resistências nos 32,85 ou 37,73. Caso perca os 29,28 teria sinal de baixa projetando de 24,96 a 23,45.</t>
  </si>
  <si>
    <t>Sao Martinho</t>
  </si>
  <si>
    <t>SMTO3</t>
  </si>
  <si>
    <t>SMTO3 está em tendência de baixa pelas médias de 21 e 200 dias, mas começa a dar sinais de repiques de alta. Acima dos 14,48 teria sinal de repique altista mirando resistências nos 16,85 ou 18,76. Já uma perda dos 13,75 traria de volta o sinal de baixa projetando de 12,79 a 11,83.</t>
  </si>
  <si>
    <t>Schulz</t>
  </si>
  <si>
    <t>SHUL4</t>
  </si>
  <si>
    <t>SHUL4 está em clara tendência de baixa pelas médias de 21 e 200 dias e segue em movimento de baixa. Abaixo dos 4,43 pode buscar suportes 4,36 ou 4,29. Teria sinal de repique altista fechando acima dos 4,65 mirando resistências em 4,78 ou 5.</t>
  </si>
  <si>
    <t>Seagate Technology Holdings Plc</t>
  </si>
  <si>
    <t>S1TX34</t>
  </si>
  <si>
    <t>S1TX34 apesar de estar em tendência de alta no longo prazo pela média de 200 dias, no curto prazo está em realização. Abaixo dos 4280 pode seguir em baixa no curto prazo mirando suportes em 3633 ou 3272,78. Teria sinal de retomada altista fechando acima dos 4520 mirando resistências em 4798,76 ou 5519,19.</t>
  </si>
  <si>
    <t>Ser Educa</t>
  </si>
  <si>
    <t>SEER3</t>
  </si>
  <si>
    <t>SEER3 está em tendência de alta pelas médias de 21 e 200 dias, mas começa a dar sinal de possível realização. Abaixo dos 12,17 poderia realizar na direção dos suportes 11,22 ou 10,78. Caso supere os 12,62 retomaria sinal de alta com projeções nos 13,48 ou 14,88.</t>
  </si>
  <si>
    <t>Sid Nacional</t>
  </si>
  <si>
    <t>CSNA3</t>
  </si>
  <si>
    <t>CSNA3 está em tendência de baixa pelas médias de 21 e 200 dias, mas começa a dar sinais de repiques de alta. Acima dos 4,94 teria sinal de repique altista mirando resistências nos 5,87 ou 6,8. Já uma perda dos 4,72 traria de volta o sinal de baixa projetando de 4,36 a 3,89.</t>
  </si>
  <si>
    <t>Simpar</t>
  </si>
  <si>
    <t>SIMH3</t>
  </si>
  <si>
    <t>SIMH3 apesar de estar em tendência de baixa no longo prazo pela média de 200 dias, no curto prazo está com sinal de recuperação favorecendo repiques de alta. Acima dos 7,83 pode seguir repique altista na direção resistências nos 8,42 ou 9,18. Caso perca os 7,6 teria sinal de baixa projetando de 7,19 a 6,8.</t>
  </si>
  <si>
    <t>SLC Agricola</t>
  </si>
  <si>
    <t>SLCE3</t>
  </si>
  <si>
    <t>SLCE3 está em clara tendência de baixa pelas médias de 21 e 200 dias e segue em movimento de baixa. Abaixo dos 13,51 pode buscar suportes 13,04 ou 12,66. Teria sinal de repique altista fechando acima dos 13,77 mirando resistências em 14,25 ou 14,99.</t>
  </si>
  <si>
    <t>Smart Fit</t>
  </si>
  <si>
    <t>SMFT3</t>
  </si>
  <si>
    <t>SMFT3 está em clara tendência de baixa pelas médias de 21 e 200 dias e segue em movimento de baixa. Abaixo dos 19,22 pode buscar suportes 18,53 ou 17,84. Teria sinal de repique altista fechando acima dos 20,51 mirando resistências em 21,45 ou 22,82.</t>
  </si>
  <si>
    <t>Space Exploration Technologies Corp</t>
  </si>
  <si>
    <t>SPCX34</t>
  </si>
  <si>
    <t>SPCX34 está em clara tendência de baixa pelas médias de 21 e 200 dias e segue em movimento de baixa. Abaixo dos 35,49 pode buscar suportes 30,25 ou 25,01. Teria sinal de repique altista fechando acima dos 40,05 mirando resistências em 52,44 ou 62,91.</t>
  </si>
  <si>
    <t>Stoneco Ltd.</t>
  </si>
  <si>
    <t>STOC34</t>
  </si>
  <si>
    <t>STOC34 está em tendência de baixa pela média de 200 dias, a parece ter completado movimento de repique de alta de curto prazo e pode estar retomando o movimento baixista. Abaixo dos 56,96 pode seguir em queda na direção dos suportes 52,44 ou 50,57. Teria sinal de repique altista fechando acima dos 58,46 mirando resistências em 62,18 ou 68,2.</t>
  </si>
  <si>
    <t>Strategy Inc</t>
  </si>
  <si>
    <t>M2ST34</t>
  </si>
  <si>
    <t>M2ST34 apesar de estar em tendência de baixa no longo prazo pela média de 200 dias, no curto prazo está com sinal de recuperação favorecendo repiques de alta. Acima dos 7,59 pode seguir repique altista na direção resistências nos 8,26 ou 9,35. Caso perca os 7,04 teria sinal de baixa projetando de 6,5 a 6,16.</t>
  </si>
  <si>
    <t>Suzano S.A.</t>
  </si>
  <si>
    <t>SUZB3</t>
  </si>
  <si>
    <t>SUZB3 está em tendência de baixa pela média de 200 dias, a parece ter completado movimento de repique de alta de curto prazo e pode estar retomando o movimento baixista. Abaixo dos 42,64 pode seguir em queda na direção dos suportes 40,1 ou 38,98. Teria sinal de repique altista fechando acima dos 43,71 mirando resistências em 45,94 ou 49,55.</t>
  </si>
  <si>
    <t>Taesa</t>
  </si>
  <si>
    <t>TAEE3</t>
  </si>
  <si>
    <t>TAEE3 está em tendência de baixa pelas médias de 21 e 200 dias, mas começa a dar sinais de repiques de alta. Acima dos 13,82 teria sinal de repique altista mirando resistências nos 14,38 ou 15,3. Já uma perda dos 12,9 traria de volta o sinal de baixa projetando de 12,61 a 12,33.</t>
  </si>
  <si>
    <t>TAEE4</t>
  </si>
  <si>
    <t>TAEE4 está em clara tendência de baixa pelas médias de 21 e 200 dias e segue em movimento de baixa. Abaixo dos 13,13 pode buscar suportes 12,83 ou 12,54. Teria sinal de repique altista fechando acima dos 13,56 mirando resistências em 14,08 ou 14,66.</t>
  </si>
  <si>
    <t>TAEE11</t>
  </si>
  <si>
    <t>TAEE11 está em tendência de baixa pelas médias de 21 e 200 dias, mas começa a dar sinais de repiques de alta. Acima dos 40,26 teria sinal de repique altista mirando resistências nos 42,09 ou 43,96. Já uma perda dos 39,05 traria de volta o sinal de baixa projetando de 38,11 a 37,17.</t>
  </si>
  <si>
    <t>Taiwan Semiconductor Manufacturing Co Ltd</t>
  </si>
  <si>
    <t>TSMC34</t>
  </si>
  <si>
    <t>TSMC34 está em tendência de alta pelas médias de 21 e 200 dias, mas começa a dar sinal de possível realização. Abaixo dos 264,6 poderia realizar na direção dos suportes 239,99 ou 224,96. Caso supere os 272,14 retomaria sinal de alta com projeções nos 288,62 ou 318,67.</t>
  </si>
  <si>
    <t>Tegma</t>
  </si>
  <si>
    <t>TGMA3</t>
  </si>
  <si>
    <t>TGMA3 está em tendência de baixa pela média de 200 dias, a parece ter completado movimento de repique de alta de curto prazo e pode estar retomando o movimento baixista. Abaixo dos 32,1 pode seguir em queda na direção dos suportes 29,41 ou 27,75. Teria sinal de repique altista fechando acima dos 34,75 mirando resistências em 38,05 ou 43,39. O IFR sobrecomprado alerta realizações se perder 32,1.</t>
  </si>
  <si>
    <t>Telef Brasil</t>
  </si>
  <si>
    <t>VIVT3</t>
  </si>
  <si>
    <t>VIVT3 está em clara tendência de baixa pelas médias de 21 e 200 dias e segue em movimento de baixa. Abaixo dos 31,02 pode buscar suportes 29,32 ou 27,63. Teria sinal de repique altista fechando acima dos 31,9 mirando resistências em 36,5 ou 39,88. O IFR sobrevendido alerta para recuperações se superar 31,9</t>
  </si>
  <si>
    <t>Tenda</t>
  </si>
  <si>
    <t>TEND3</t>
  </si>
  <si>
    <t>TEND3 está em tendência de alta pelas médias de 21 e 200 dias e vai mantendo sinal de força altista. Acima dos 36,5 pode buscar projeções nos 41,5 ou 49,6. Teria sinal de realização na perda dos 33,18 mirando os 28,4 ou 25,89. O padrão de volume favorece a alta.</t>
  </si>
  <si>
    <t>Tesla, Inc</t>
  </si>
  <si>
    <t>TSLA34</t>
  </si>
  <si>
    <t>TSLA34 está em clara tendência de baixa pelas médias de 21 e 200 dias e segue em movimento de baixa. Abaixo dos 51,22 pode buscar suportes 47,33 ou 41,59. Teria sinal de repique altista fechando acima dos 52,26 mirando resistências em 65,89 ou 77,36.</t>
  </si>
  <si>
    <t>The Goldman Sachs Group, Inc</t>
  </si>
  <si>
    <t>GSGI34</t>
  </si>
  <si>
    <t>GSGI34 está em tendência de alta pelas médias de 21 e 200 dias e vai mantendo sinal de força altista. Acima dos 184,04 pode buscar projeções nos 196,06 ou 214,32. Teria sinal de realização na perda dos 180,64 mirando os 166,51 ou 157,37.</t>
  </si>
  <si>
    <t>Tim</t>
  </si>
  <si>
    <t>TIMS3</t>
  </si>
  <si>
    <t>TIMS3 está em clara tendência de baixa pelas médias de 21 e 200 dias e segue em movimento de baixa. Abaixo dos 18,58 pode buscar suportes 17,16 ou 15,74. Teria sinal de repique altista fechando acima dos 19,08 mirando resistências em 23,17 ou 26. O IFR sobrevendido alerta para recuperações se superar 19,08</t>
  </si>
  <si>
    <t>Totvs</t>
  </si>
  <si>
    <t>TOTS3</t>
  </si>
  <si>
    <t>TOTS3 apesar de estar em tendência de baixa no longo prazo pela média de 200 dias, no curto prazo está com sinal de recuperação favorecendo repiques de alta. Acima dos 32,88 pode seguir repique altista na direção resistências nos 36,66 ou 42,78. Caso perca os 31,69 teria sinal de baixa projetando de 26,76 a 24,86. O padrão de volume favorece a alta. O IFR sobrecomprado alerta realizações se perder 31,69.</t>
  </si>
  <si>
    <t>Track Field</t>
  </si>
  <si>
    <t>TFCO4</t>
  </si>
  <si>
    <t>TFCO4 está em tendência de baixa pela média de 200 dias, a parece ter completado movimento de repique de alta de curto prazo e pode estar retomando o movimento baixista. Abaixo dos 14,82 pode seguir em queda na direção dos suportes 13,72 ou 13,24. Teria sinal de repique altista fechando acima dos 15,26 mirando resistências em 16,21 ou 17,75.</t>
  </si>
  <si>
    <t>Tupy</t>
  </si>
  <si>
    <t>TUPY3</t>
  </si>
  <si>
    <t>TUPY3 apesar de estar em tendência de alta no longo prazo pela média de 200 dias, no curto prazo está em realização. Abaixo dos 15,48 pode seguir em baixa no curto prazo mirando suportes em 13,93 ou 13,13. Teria sinal de retomada altista fechando acima dos 15,99 mirando resistências em 16,5 ou 18,08.</t>
  </si>
  <si>
    <t>Ultrapar</t>
  </si>
  <si>
    <t>UGPA3</t>
  </si>
  <si>
    <t>UGPA3 está em tendência de alta pelas médias de 21 e 200 dias, mas começa a dar sinal de possível realização. Abaixo dos 32,24 poderia realizar na direção dos suportes 28,3 ou 26,72. Caso supere os 33,39 retomaria sinal de alta com projeções nos 36,53 ou 41,62.</t>
  </si>
  <si>
    <t>Unifique</t>
  </si>
  <si>
    <t>FIQE3</t>
  </si>
  <si>
    <t>FIQE3 está em clara tendência de baixa pelas médias de 21 e 200 dias e segue em movimento de baixa. Abaixo dos 5,23 pode buscar suportes 4,99 ou 4,76. Teria sinal de repique altista fechando acima dos 5,41 mirando resistências em 5,98 ou 6,44.</t>
  </si>
  <si>
    <t>Unipar</t>
  </si>
  <si>
    <t>UNIP6</t>
  </si>
  <si>
    <t>UNIP6 está em tendência de alta pelas médias de 21 e 200 dias e vai mantendo sinal de força altista. Acima dos 64,79 pode buscar projeções nos 68,14 ou 73,57. Teria sinal de realização na perda dos 62,65 mirando os 59,36 ou 57,68.</t>
  </si>
  <si>
    <t>Usiminas</t>
  </si>
  <si>
    <t>USIM3</t>
  </si>
  <si>
    <t>USIM3 está em clara tendência de baixa pelas médias de 21 e 200 dias e segue em movimento de baixa. Abaixo dos 6,41 pode buscar suportes 5,97 ou 5,53. Teria sinal de repique altista fechando acima dos 6,69 mirando resistências em 7,82 ou 8,69. O IFR sobrevendido alerta para recuperações se superar 6,69</t>
  </si>
  <si>
    <t>USIM5</t>
  </si>
  <si>
    <t>USIM5 apesar de estar em tendência de alta no longo prazo pela média de 200 dias, no curto prazo está em realização. Abaixo dos 7,29 pode seguir em baixa no curto prazo mirando suportes em 6,82 ou 6,35. Teria sinal de retomada altista fechando acima dos 7,61 mirando resistências em 8,8 ou 9,73.</t>
  </si>
  <si>
    <t>Vale</t>
  </si>
  <si>
    <t>VALE3</t>
  </si>
  <si>
    <t>VALE3 está em tendência de alta pelas médias de 21 e 200 dias e vai mantendo sinal de força altista. Acima dos 77,07 pode buscar projeções nos 80,46 ou 85,96. Teria sinal de realização na perda dos 75,3 mirando os 71,57 ou 69,87.</t>
  </si>
  <si>
    <t>Valid</t>
  </si>
  <si>
    <t>VLID3</t>
  </si>
  <si>
    <t>VLID3 está em tendência de baixa pela média de 200 dias, a parece ter completado movimento de repique de alta de curto prazo e pode estar retomando o movimento baixista. Abaixo dos 18,23 pode seguir em queda na direção dos suportes 17 ou 16,39. Teria sinal de repique altista fechando acima dos 18,95 mirando resistências em 20,15 ou 22,1.</t>
  </si>
  <si>
    <t>Vamos</t>
  </si>
  <si>
    <t>VAMO3</t>
  </si>
  <si>
    <t>VAMO3 está em tendência de baixa pela média de 200 dias, a parece ter completado movimento de repique de alta de curto prazo e pode estar retomando o movimento baixista. Abaixo dos 3,31 pode seguir em queda na direção dos suportes 2,77 ou 2,55. Teria sinal de repique altista fechando acima dos 3,45 mirando resistências em 3,87 ou 4,55.</t>
  </si>
  <si>
    <t>Vibra</t>
  </si>
  <si>
    <t>VBBR3</t>
  </si>
  <si>
    <t>VBBR3 está em tendência de alta pelas médias de 21 e 200 dias, mas começa a dar sinal de possível realização. Abaixo dos 34,87 poderia realizar na direção dos suportes 30,79 ou 28,98. Caso supere os 36,63 retomaria sinal de alta com projeções nos 40,23 ou 46,07.</t>
  </si>
  <si>
    <t>Vitrueduca</t>
  </si>
  <si>
    <t>VTRU3</t>
  </si>
  <si>
    <t>VTRU3 apesar de estar em tendência de baixa no longo prazo pela média de 200 dias, no curto prazo está com sinal de recuperação favorecendo repiques de alta. Acima dos 13,19 pode seguir repique altista na direção resistências nos 13,65 ou 14,82. Caso perca os 12,73 teria sinal de baixa projetando de 11,75 a 11,16. O padrão de volume favorece a alta.</t>
  </si>
  <si>
    <t>Vivara S.A.</t>
  </si>
  <si>
    <t>VIVA3</t>
  </si>
  <si>
    <t>VIVA3 está em clara tendência de baixa pelas médias de 21 e 200 dias e segue em movimento de baixa. Abaixo dos 22,11 pode buscar suportes 21,05 ou 20,15. Teria sinal de repique altista fechando acima dos 22,94 mirando resistências em 23,94 ou 25,72.</t>
  </si>
  <si>
    <t>Vulcabras</t>
  </si>
  <si>
    <t>VULC3</t>
  </si>
  <si>
    <t>VULC3 está em tendência de baixa pelas médias de 21 e 200 dias, mas começa a dar sinais de repiques de alta. Acima dos 14,21 teria sinal de repique altista mirando resistências nos 14,72 ou 15,44. Já uma perda dos 13,54 traria de volta o sinal de baixa projetando de 13,17 a 12,81.</t>
  </si>
  <si>
    <t>Walt Disney Co</t>
  </si>
  <si>
    <t>DISB34</t>
  </si>
  <si>
    <t>DISB34 apesar de estar em tendência de baixa no longo prazo pela média de 200 dias, no curto prazo está com sinal de recuperação favorecendo repiques de alta. Acima dos 35,11 pode seguir repique altista na direção resistências nos 37,43 ou 41,19. Caso perca os 34,02 teria sinal de baixa projetando de 31,35 a 30,18. O padrão de volume favorece a alta.</t>
  </si>
  <si>
    <t>Weg</t>
  </si>
  <si>
    <t>WEGE3</t>
  </si>
  <si>
    <t>WEGE3 está em tendência de alta pelas médias de 21 e 200 dias, mas começa a dar sinal de possível realização. Abaixo dos 48,8 poderia realizar na direção dos suportes 42,46 ou 40,14. Caso supere os 49,96 retomaria sinal de alta com projeções nos 54,59 ou 62,09.</t>
  </si>
  <si>
    <t>Western Digital Corp</t>
  </si>
  <si>
    <t>W1DC34</t>
  </si>
  <si>
    <t>W1DC34 apesar de estar em tendência de alta no longo prazo pela média de 200 dias, no curto prazo está em realização. Abaixo dos 2450 pode seguir em baixa no curto prazo mirando suportes em 2168,14 ou 1885,9. Teria sinal de retomada altista fechando acima dos 3081,53 mirando resistências em 3646 ou 4559,39.</t>
  </si>
  <si>
    <t>Wiz Co</t>
  </si>
  <si>
    <t>WIZC3</t>
  </si>
  <si>
    <t>WIZC3 está em clara tendência de baixa pelas médias de 21 e 200 dias e segue em movimento de baixa. Abaixo dos 8,05 pode buscar suportes 7,76 ou 7,5. Teria sinal de repique altista fechando acima dos 8,28 mirando resistências em 8,59 ou 9,1.</t>
  </si>
  <si>
    <t>Xp Inc.</t>
  </si>
  <si>
    <t>XPBR31</t>
  </si>
  <si>
    <t>Yduqs Part</t>
  </si>
  <si>
    <t>YDUQ3</t>
  </si>
  <si>
    <t>YDUQ3 está em clara tendência de baixa pelas médias de 21 e 200 dias e segue em movimento de baixa. Abaixo dos 8,24 pode buscar suportes 7,41 ou 6,88. Teria sinal de repique altista fechando acima dos 8,5 mirando resistências em 9,12 ou 10,17.</t>
  </si>
  <si>
    <t>BB Etf Dolar</t>
  </si>
  <si>
    <t>DOLA11</t>
  </si>
  <si>
    <t>DOLA11 está em tendência de alta pelas médias de 21 e 200 dias e vai mantendo sinal de força altista. Acima dos 10,2 pode buscar projeções nos 10,36 ou 10,63. Teria sinal de realização na perda dos 10,07 mirando os 9,93 ou 9,84. O padrão de volume favorece a alta.</t>
  </si>
  <si>
    <t>Btgiabrselec</t>
  </si>
  <si>
    <t>BRXC11</t>
  </si>
  <si>
    <t>BRXC11 está em tendência de alta pelas médias de 21 e 200 dias e vai mantendo sinal de força altista. Acima dos 138,44 pode buscar projeções nos 142,72 ou 149,65. Teria sinal de realização na perda dos 136,77 mirando os 131,51 ou 129,36.</t>
  </si>
  <si>
    <t>Etf Brad Bov</t>
  </si>
  <si>
    <t>BOVB11</t>
  </si>
  <si>
    <t>BOVB11 está em tendência de alta pelas médias de 21 e 200 dias, mas começa a dar sinal de possível realização. Abaixo dos 182,06 poderia realizar na direção dos suportes 174,54 ou 171,31. Caso supere os 184,99 retomaria sinal de alta com projeções nos 191,44 ou 201,89.</t>
  </si>
  <si>
    <t>Etf BV Coin</t>
  </si>
  <si>
    <t>COIN11</t>
  </si>
  <si>
    <t>COIN11 apesar de estar em tendência de baixa no longo prazo pela média de 200 dias, no curto prazo está com sinal de recuperação favorecendo repiques de alta. Acima dos 38,85 pode seguir repique altista na direção resistências nos 39,57 ou 41. Caso perca os 38 teria sinal de baixa projetando de 37,25 a 36,53.</t>
  </si>
  <si>
    <t>Etf BV Spyi</t>
  </si>
  <si>
    <t>SPYI11</t>
  </si>
  <si>
    <t>SPYI11 está em tendência de alta pelas médias de 21 e 200 dias, mas começa a dar sinal de possível realização. Abaixo dos 108,97 poderia realizar na direção dos suportes 104,1 ou 102,34. Caso supere os 109,78 retomaria sinal de alta com projeções nos 113,29 ou 118,97. O IFR sobrecomprado alerta realizações se perder 108,97.</t>
  </si>
  <si>
    <t>Fundo Buena Vista II Fundo de Índice</t>
  </si>
  <si>
    <t>QQQI11</t>
  </si>
  <si>
    <t>QQQI11 está em tendência de alta pelas médias de 21 e 200 dias, mas começa a dar sinal de possível realização. Abaixo dos 95,9 poderia realizar na direção dos suportes 89,34 ou 86,72. Caso supere os 97,79 retomaria sinal de alta com projeções nos 103,01 ou 111,46.</t>
  </si>
  <si>
    <t>Global X Copper Miners</t>
  </si>
  <si>
    <t>BCPX39</t>
  </si>
  <si>
    <t>BCPX39 está em tendência de alta pelas médias de 21 e 200 dias e vai mantendo sinal de força altista. Acima dos 44,65 pode buscar projeções nos 49,6 ou 57,62. Teria sinal de realização na perda dos 43,99 mirando os 36,63 ou 34,15. O padrão de volume favorece a alta. O IFR sobrecomprado alerta realizações se perder 43,99.</t>
  </si>
  <si>
    <t>Global X Silver Miners</t>
  </si>
  <si>
    <t>BSIL39</t>
  </si>
  <si>
    <t>BSIL39 apesar de estar em tendência de baixa no longo prazo pela média de 200 dias, no curto prazo está com sinal de recuperação favorecendo repiques de alta. Acima dos 43,34 pode seguir repique altista na direção resistências nos 47,99 ou 55,53. Caso perca os 42 teria sinal de baixa projetando de 35,8 a 33,47. O padrão de volume favorece a alta. O IFR sobrecomprado alerta realizações se perder 42.</t>
  </si>
  <si>
    <t>Hashdex Btcn</t>
  </si>
  <si>
    <t>BITH11</t>
  </si>
  <si>
    <t>BITH11 apesar de estar em tendência de baixa no longo prazo pela média de 200 dias, no curto prazo está com sinal de recuperação favorecendo repiques de alta. Acima dos 74,77 pode seguir repique altista na direção resistências nos 76,63 ou 80,05. Caso perca os 73,33 teria sinal de baixa projetando de 71,08 a 69,36. O padrão de volume favorece a alta.</t>
  </si>
  <si>
    <t>Hashdex Eth</t>
  </si>
  <si>
    <t>ETHE11</t>
  </si>
  <si>
    <t>ETHE11 apesar de estar em tendência de baixa no longo prazo pela média de 200 dias, no curto prazo está com sinal de recuperação favorecendo repiques de alta. Acima dos 29,12 pode seguir repique altista na direção resistências nos 31,32 ou 34,88. Caso perca os 27,4 teria sinal de baixa projetando de 25,56 a 24,45.</t>
  </si>
  <si>
    <t>Hashdex Nci</t>
  </si>
  <si>
    <t>HASH11</t>
  </si>
  <si>
    <t>HASH11 apesar de estar em tendência de baixa no longo prazo pela média de 200 dias, no curto prazo está com sinal de recuperação favorecendo repiques de alta. Acima dos 43,15 pode seguir repique altista na direção resistências nos 44,03 ou 45,9. Caso perca os 42,25 teria sinal de baixa projetando de 41 a 40,06. O padrão de volume favorece a alta.</t>
  </si>
  <si>
    <t>Investo Chip</t>
  </si>
  <si>
    <t>CHIP11</t>
  </si>
  <si>
    <t>CHIP11 está em tendência de alta pelas médias de 21 e 200 dias, mas começa a dar sinal de possível realização. Abaixo dos 35,82 poderia realizar na direção dos suportes 31,71 ou 29,41. Caso supere os 36,78 retomaria sinal de alta com projeções nos 39,13 ou 43,71.</t>
  </si>
  <si>
    <t>Investo Wrld</t>
  </si>
  <si>
    <t>WRLD11</t>
  </si>
  <si>
    <t>WRLD11 está em tendência de alta pelas médias de 21 e 200 dias, mas começa a dar sinal de possível realização. Abaixo dos 148,3 poderia realizar na direção dos suportes 140,64 ou 137,88. Caso supere os 149,55 retomaria sinal de alta com projeções nos 155,05 ou 163,96. O IFR sobrecomprado alerta realizações se perder 148,3.</t>
  </si>
  <si>
    <t>Investoutil</t>
  </si>
  <si>
    <t>UTLL11</t>
  </si>
  <si>
    <t>UTLL11 apesar de estar em tendência de alta no longo prazo pela média de 200 dias, no curto prazo está em realização. Abaixo dos 123,35 pode seguir em baixa no curto prazo mirando suportes em 118,86 ou 115,21. Teria sinal de retomada altista fechando acima dos 125,86 mirando resistências em 130,64 ou 137,92.</t>
  </si>
  <si>
    <t>Investovwra</t>
  </si>
  <si>
    <t>VWRA11</t>
  </si>
  <si>
    <t>VWRA11 está em tendência de alta pelas médias de 21 e 200 dias, mas começa a dar sinal de possível realização. Abaixo dos 113,56 poderia realizar na direção dos suportes 107,81 ou 105,58. Caso supere os 115 retomaria sinal de alta com projeções nos 119,44 ou 126,63. O IFR sobrecomprado alerta realizações se perder 113,56.</t>
  </si>
  <si>
    <t>Ishares Bova Ci</t>
  </si>
  <si>
    <t>BOVA11</t>
  </si>
  <si>
    <t>BOVA11 está em tendência de alta pelas médias de 21 e 200 dias, mas começa a dar sinal de possível realização. Abaixo dos 174,59 poderia realizar na direção dos suportes 167,06 ou 163,75. Caso supere os 177,75 retomaria sinal de alta com projeções nos 184,35 ou 195,04.</t>
  </si>
  <si>
    <t>iShares Gold Trust</t>
  </si>
  <si>
    <t>BIAU39</t>
  </si>
  <si>
    <t>BIAU39 apesar de estar em tendência de baixa no longo prazo pela média de 200 dias, no curto prazo está com sinal de recuperação favorecendo repiques de alta. Acima dos 102,7 pode seguir repique altista na direção resistências nos 107,45 ou 115,15. Caso perca os 100 teria sinal de baixa projetando de 95 a 92,62. O padrão de volume favorece a alta. O IFR sobrecomprado alerta realizações se perder 100.</t>
  </si>
  <si>
    <t>iShares MSCI Japan Index</t>
  </si>
  <si>
    <t>BEWJ39</t>
  </si>
  <si>
    <t>BEWJ39 está em tendência de alta pelas médias de 21 e 200 dias e vai mantendo sinal de força altista. Acima dos 61,59 pode buscar projeções nos 64,38 ou 68,9. Teria sinal de realização na perda dos 61,07 mirando os 57,07 ou 55,67.</t>
  </si>
  <si>
    <t>iShares MSCI South Korea Capped ETF</t>
  </si>
  <si>
    <t>BEWY39</t>
  </si>
  <si>
    <t>BEWY39 está em tendência de alta pelas médias de 21 e 200 dias e vai mantendo sinal de força altista. Acima dos 113,15 pode buscar projeções nos 119,25 ou 136,2. Teria sinal de realização na perda dos 107,56 mirando os 91,82 ou 83,34. O padrão de volume favorece a alta.</t>
  </si>
  <si>
    <t>Ishares S&amp;P 500</t>
  </si>
  <si>
    <t>IVVB11</t>
  </si>
  <si>
    <t>IVVB11 está em tendência de alta pelas médias de 21 e 200 dias, mas começa a dar sinal de possível realização. Abaixo dos 446,02 poderia realizar na direção dos suportes 421,34 ou 412,48. Caso supere os 450 retomaria sinal de alta com projeções nos 467,71 ou 496,37. O IFR sobrecomprado alerta realizações se perder 446,02.</t>
  </si>
  <si>
    <t>iShares Silver Trust</t>
  </si>
  <si>
    <t>BSLV39</t>
  </si>
  <si>
    <t>BSLV39 apesar de estar em tendência de baixa no longo prazo pela média de 200 dias, no curto prazo está com sinal de recuperação favorecendo repiques de alta. Acima dos 96,57 pode seguir repique altista na direção resistências nos 103,76 ou 115,41. Caso perca os 94,61 teria sinal de baixa projetando de 84,92 a 81,32. O padrão de volume favorece a alta.</t>
  </si>
  <si>
    <t>Ishares Smal Ci</t>
  </si>
  <si>
    <t>SMAL11</t>
  </si>
  <si>
    <t>SMAL11 está em tendência de baixa pela média de 200 dias, a parece ter completado movimento de repique de alta de curto prazo e pode estar retomando o movimento baixista. Abaixo dos 107,65 pode seguir em queda na direção dos suportes 104,63 ou 102,38. Teria sinal de repique altista fechando acima dos 109,78 mirando resistências em 111,89 ou 116,37.</t>
  </si>
  <si>
    <t>It Now Ibov</t>
  </si>
  <si>
    <t>BOVV11</t>
  </si>
  <si>
    <t>BOVV11 está em tendência de alta pelas médias de 21 e 200 dias, mas começa a dar sinal de possível realização. Abaixo dos 182,91 poderia realizar na direção dos suportes 175,29 ou 171,89. Caso supere os 186,27 retomaria sinal de alta com projeções nos 193,05 ou 204,03.</t>
  </si>
  <si>
    <t>It Now Idiv</t>
  </si>
  <si>
    <t>DIVO11</t>
  </si>
  <si>
    <t>DIVO11 está em tendência de alta pelas médias de 21 e 200 dias, mas começa a dar sinal de possível realização. Abaixo dos 127,81 poderia realizar na direção dos suportes 124,07 ou 121,79. Caso supere os 129,61 retomaria sinal de alta com projeções nos 131,44 ou 135,99.</t>
  </si>
  <si>
    <t>It Now Ifnc Fundo de Indice</t>
  </si>
  <si>
    <t>FIND11</t>
  </si>
  <si>
    <t>FIND11 está em tendência de alta pelas médias de 21 e 200 dias, mas começa a dar sinal de possível realização. Abaixo dos 180,67 poderia realizar na direção dos suportes 171,41 ou 167. Caso supere os 185,65 retomaria sinal de alta com projeções nos 194,45 ou 208,69.</t>
  </si>
  <si>
    <t>It Now Imat</t>
  </si>
  <si>
    <t>MATB11</t>
  </si>
  <si>
    <t>MATB11 está em tendência de alta pelas médias de 21 e 200 dias e vai mantendo sinal de força altista. Acima dos 64,24 pode buscar projeções nos 68,26 ou 74,77. Teria sinal de realização na perda dos 62,5 mirando os 57,73 ou 55,71. O IFR sobrecomprado alerta realizações se perder 62,5.</t>
  </si>
  <si>
    <t>It Now Small</t>
  </si>
  <si>
    <t>SMAC11</t>
  </si>
  <si>
    <t>SMAC11 apesar de estar em tendência de baixa no longo prazo pela média de 200 dias, no curto prazo está com sinal de recuperação favorecendo repiques de alta. Acima dos 56,9 pode seguir repique altista na direção resistências nos 58,45 ou 60,94. Caso perca os 54,41 teria sinal de baixa projetando de 53,16 a 51,91. O padrão de volume favorece a alta.</t>
  </si>
  <si>
    <t>It Now SP BR</t>
  </si>
  <si>
    <t>SPXR11</t>
  </si>
  <si>
    <t>SPXR11 está em tendência de alta pelas médias de 21 e 200 dias, mas começa a dar sinal de possível realização. Abaixo dos 75,04 poderia realizar na direção dos suportes 71,16 ou 69,72. Caso supere os 75,82 retomaria sinal de alta com projeções nos 78,69 ou 83,35. O IFR sobrecomprado alerta realizações se perder 75,04.</t>
  </si>
  <si>
    <t>It Now Spxi</t>
  </si>
  <si>
    <t>SPXI11</t>
  </si>
  <si>
    <t>SPXI11 está em tendência de alta pelas médias de 21 e 200 dias, mas começa a dar sinal de possível realização. Abaixo dos 54,27 poderia realizar na direção dos suportes 51,2 ou 50,05. Caso supere os 54,89 retomaria sinal de alta com projeções nos 57,17 ou 60,86. O IFR sobrecomprado alerta realizações se perder 54,27.</t>
  </si>
  <si>
    <t>It Now Teck</t>
  </si>
  <si>
    <t>TECK11</t>
  </si>
  <si>
    <t>TECK11 está em tendência de alta pelas médias de 21 e 200 dias, mas começa a dar sinal de possível realização. Abaixo dos 122,15 poderia realizar na direção dos suportes 108,97 ou 104,01. Caso supere os 124,99 retomaria sinal de alta com projeções nos 134,89 ou 150,91. O IFR sobrecomprado alerta realizações se perder 122,15.</t>
  </si>
  <si>
    <t>Nuibovhighbt</t>
  </si>
  <si>
    <t>HIGH11</t>
  </si>
  <si>
    <t>HIGH11 está em tendência de baixa pela média de 200 dias, a parece ter completado movimento de repique de alta de curto prazo e pode estar retomando o movimento baixista. Abaixo dos 81,67 pode seguir em queda na direção dos suportes 78,18 ou 76,07. Teria sinal de repique altista fechando acima dos 83,57 mirando resistências em 85 ou 89,21.</t>
  </si>
  <si>
    <t>Pactual Ibov</t>
  </si>
  <si>
    <t>IBOB11</t>
  </si>
  <si>
    <t>IBOB11 está em tendência de alta pelas médias de 21 e 200 dias, mas começa a dar sinal de possível realização. Abaixo dos 146,42 poderia realizar na direção dos suportes 139,86 ou 137,19. Caso supere os 148,47 retomaria sinal de alta com projeções nos 153,79 ou 162,4.</t>
  </si>
  <si>
    <t>Qr Bitcoin</t>
  </si>
  <si>
    <t>QBTC11</t>
  </si>
  <si>
    <t>QBTC11 apesar de estar em tendência de baixa no longo prazo pela média de 200 dias, no curto prazo está com sinal de recuperação favorecendo repiques de alta. Acima dos 20,19 pode seguir repique altista na direção resistências nos 20,6 ou 21,49. Caso perca os 19,75 teria sinal de baixa projetando de 19,15 a 18,7. O padrão de volume favorece a alta.</t>
  </si>
  <si>
    <t>Trd Spx Usd Ci</t>
  </si>
  <si>
    <t>SPXU11</t>
  </si>
  <si>
    <t>SPXU11 está em tendência de alta pelas médias de 21 e 200 dias e vai mantendo sinal de força altista. Acima dos 17,4 pode buscar projeções nos 18,3 ou 19,76. Teria sinal de realização na perda dos 16,9 mirando os 15,94 ou 15,48. O IFR sobrecomprado alerta realizações se perder 16,9.</t>
  </si>
  <si>
    <t>Trend Europa</t>
  </si>
  <si>
    <t>EURP11</t>
  </si>
  <si>
    <t>Trend Ibovx</t>
  </si>
  <si>
    <t>BOVX11</t>
  </si>
  <si>
    <t>BOVX11 está em tendência de alta pelas médias de 21 e 200 dias, mas começa a dar sinal de possível realização. Abaixo dos 18,23 poderia realizar na direção dos suportes 17,44 ou 17,09. Caso supere os 18,55 retomaria sinal de alta com projeções nos 19,23 ou 20,34.</t>
  </si>
  <si>
    <t>Trend Nasdaq</t>
  </si>
  <si>
    <t>NASD11</t>
  </si>
  <si>
    <t>NASD11 está em tendência de alta pelas médias de 21 e 200 dias, mas começa a dar sinal de possível realização. Abaixo dos 21,07 poderia realizar na direção dos suportes 19,4 ou 18,79. Caso supere os 21,37 retomaria sinal de alta com projeções nos 22,58 ou 24,55.</t>
  </si>
  <si>
    <t>Trend Ouro</t>
  </si>
  <si>
    <t>GOLD11</t>
  </si>
  <si>
    <t>GOLD11 apesar de estar em tendência de baixa no longo prazo pela média de 200 dias, no curto prazo está com sinal de recuperação favorecendo repiques de alta. Acima dos 22,71 pode seguir repique altista na direção resistências nos 23,76 ou 25,46. Caso perca os 22,22 teria sinal de baixa projetando de 21,01 a 20,48. O padrão de volume favorece a alta. O IFR sobrecomprado alerta realizações se perder 22,22.</t>
  </si>
  <si>
    <t>Trend Ouro H</t>
  </si>
  <si>
    <t>GOLX11</t>
  </si>
  <si>
    <t>GOLX11 apesar de estar em tendência de baixa no longo prazo pela média de 200 dias, no curto prazo está com sinal de recuperação favorecendo repiques de alta. Acima dos 50,45 pode seguir repique altista na direção resistências nos 53,2 ou 57,65. Caso perca os 46 teria sinal de baixa projetando de 44,62 a 43,24.</t>
  </si>
  <si>
    <t>Trend SP Brl</t>
  </si>
  <si>
    <t>SPXH11</t>
  </si>
  <si>
    <t>SPXH11 está em tendência de baixa pela média de 200 dias, a parece ter completado movimento de repique de alta de curto prazo e pode estar retomando o movimento baixista. Abaixo dos 58,71 pode seguir em queda na direção dos suportes 55,12 ou 48,99. Teria sinal de repique altista fechando acima dos 59,25 mirando resistências em 74,94 ou 87,18.</t>
  </si>
  <si>
    <t>Trend Us Tec</t>
  </si>
  <si>
    <t>UTEC11</t>
  </si>
  <si>
    <t>UTEC11 está em tendência de alta pelas médias de 21 e 200 dias, mas começa a dar sinal de possível realização. Abaixo dos 29,11 poderia realizar na direção dos suportes 26,08 ou 24,95. Caso supere os 29,71 retomaria sinal de alta com projeções nos 31,95 ou 35,58.</t>
  </si>
  <si>
    <t>Vaneck Gold Miners ETF</t>
  </si>
  <si>
    <t>GDXB39</t>
  </si>
  <si>
    <t>GDXB39 apesar de estar em tendência de baixa no longo prazo pela média de 200 dias, no curto prazo está com sinal de recuperação favorecendo repiques de alta. Acima dos 144,99 pode seguir repique altista na direção resistências nos 160,55 ou 185,74. Caso perca os 139 teria sinal de baixa projetando de 119,8 a 112,01. O padrão de volume favorece a alta. O IFR sobrecomprado alerta realizações se perder 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</si>
</sst>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V12" sqref="V12"/>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141</v>
      </c>
      <c r="X3" s="50">
        <f>X7-X10</f>
        <v>87</v>
      </c>
      <c r="Y3" s="51">
        <f>W3/(X3+W3)</f>
        <v>0.61842105263157898</v>
      </c>
      <c r="Z3" s="35" t="s">
        <v>11</v>
      </c>
    </row>
    <row r="4" spans="2:28" ht="15" customHeight="1" x14ac:dyDescent="0.25">
      <c r="B4" s="3"/>
      <c r="C4" s="26"/>
      <c r="D4" s="27"/>
      <c r="E4" s="27"/>
      <c r="F4" s="27"/>
      <c r="G4" s="27"/>
      <c r="H4" s="27"/>
      <c r="I4" s="27"/>
      <c r="J4" s="27"/>
      <c r="K4" s="27"/>
      <c r="L4" s="27"/>
      <c r="M4" s="27"/>
      <c r="N4" s="27"/>
      <c r="O4" s="28"/>
      <c r="P4" s="53"/>
      <c r="Q4" s="27"/>
      <c r="R4" s="29"/>
      <c r="S4" s="20"/>
      <c r="Y4" s="52">
        <f>U10</f>
        <v>0.67647058823529416</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164</v>
      </c>
      <c r="X7" s="33">
        <f>COUNTIF($Q$17:$Q$352,"Baixa")</f>
        <v>98</v>
      </c>
      <c r="Y7" s="33"/>
      <c r="Z7" s="33">
        <f>W7+X7</f>
        <v>262</v>
      </c>
    </row>
    <row r="8" spans="2:28" ht="15" customHeight="1" x14ac:dyDescent="0.25">
      <c r="B8" s="3"/>
      <c r="C8" s="26"/>
      <c r="D8" s="27"/>
      <c r="E8" s="27"/>
      <c r="F8" s="27"/>
      <c r="G8" s="27"/>
      <c r="H8" s="27"/>
      <c r="I8" s="27"/>
      <c r="J8" s="27"/>
      <c r="K8" s="27"/>
      <c r="L8" s="27"/>
      <c r="M8" s="27"/>
      <c r="N8" s="27"/>
      <c r="O8" s="28"/>
      <c r="P8" s="53"/>
      <c r="Q8" s="27"/>
      <c r="R8" s="29"/>
      <c r="S8" s="20"/>
      <c r="W8" s="34">
        <f>W7/Z7</f>
        <v>0.62595419847328249</v>
      </c>
      <c r="X8" s="34">
        <f>X7/Z7</f>
        <v>0.37404580152671757</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34</v>
      </c>
      <c r="V9" s="49" t="s">
        <v>14</v>
      </c>
      <c r="W9" s="45">
        <f>SUMIF(D17:D352,"=*34*",E17:E352)/U9</f>
        <v>5.7647058823529411</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0.67647058823529416</v>
      </c>
      <c r="V10" s="44" t="s">
        <v>9</v>
      </c>
      <c r="W10" s="47">
        <f>COUNTIFS(D17:D352,"=*34*",Q17:Q352,"Alta")</f>
        <v>23</v>
      </c>
      <c r="X10" s="48">
        <f>U9-W10</f>
        <v>11</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46240</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baixa pela média de 200 dias, a parece ter completado movimento de repique de alta de curto prazo e pode estar retomando o movimento baixista. Abaixo dos 16,73 pode seguir em queda na direção dos suportes 14,49 ou 13,4. Teria sinal de repique altista fechando acima dos 17,04 mirando resistências em 18,01 ou 20,18.</v>
      </c>
    </row>
    <row r="17" spans="2:260" s="12" customFormat="1" ht="65.099999999999994" customHeight="1" x14ac:dyDescent="0.25">
      <c r="B17" s="3"/>
      <c r="C17" s="9" t="s">
        <v>24</v>
      </c>
      <c r="D17" s="16" t="s">
        <v>25</v>
      </c>
      <c r="E17" s="16">
        <v>2</v>
      </c>
      <c r="F17" s="15">
        <v>11.56</v>
      </c>
      <c r="G17" s="15">
        <v>9.7200000000000006</v>
      </c>
      <c r="H17" s="15">
        <v>7.88</v>
      </c>
      <c r="I17" s="14"/>
      <c r="J17" s="15">
        <v>12</v>
      </c>
      <c r="K17" s="15">
        <v>15.67</v>
      </c>
      <c r="L17" s="15">
        <v>21.62</v>
      </c>
      <c r="M17" s="54"/>
      <c r="N17" s="15">
        <v>23.152634223</v>
      </c>
      <c r="O17" s="15">
        <v>23.540765391000001</v>
      </c>
      <c r="P17" s="15" t="s">
        <v>26</v>
      </c>
      <c r="Q17" s="16" t="s">
        <v>26</v>
      </c>
      <c r="R17" s="37" t="s">
        <v>27</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10</v>
      </c>
      <c r="F18" s="14">
        <v>23.99</v>
      </c>
      <c r="G18" s="14">
        <v>22.7</v>
      </c>
      <c r="H18" s="14">
        <v>21.42</v>
      </c>
      <c r="I18" s="14"/>
      <c r="J18" s="14">
        <v>26.25</v>
      </c>
      <c r="K18" s="14">
        <v>28.81</v>
      </c>
      <c r="L18" s="14">
        <v>32.96</v>
      </c>
      <c r="M18" s="54"/>
      <c r="N18" s="14">
        <v>59.496934856999999</v>
      </c>
      <c r="O18" s="31">
        <v>11.789549826</v>
      </c>
      <c r="P18" s="31" t="s">
        <v>30</v>
      </c>
      <c r="Q18" s="17" t="s">
        <v>30</v>
      </c>
      <c r="R18" s="38" t="s">
        <v>31</v>
      </c>
      <c r="S18" s="10"/>
      <c r="T18" s="11"/>
      <c r="U18" s="11"/>
      <c r="V18" s="11"/>
      <c r="W18" s="36">
        <f>SUM(E17:E352)/X18</f>
        <v>4.969924812030075</v>
      </c>
      <c r="X18" s="11">
        <f>COUNT(E17:E352)</f>
        <v>266</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32</v>
      </c>
      <c r="D19" s="16" t="s">
        <v>33</v>
      </c>
      <c r="E19" s="16">
        <v>4</v>
      </c>
      <c r="F19" s="15">
        <v>303.72000000000003</v>
      </c>
      <c r="G19" s="15">
        <v>227.06</v>
      </c>
      <c r="H19" s="15">
        <v>150.41</v>
      </c>
      <c r="I19" s="14"/>
      <c r="J19" s="15">
        <v>320.10000000000002</v>
      </c>
      <c r="K19" s="15">
        <v>473.4</v>
      </c>
      <c r="L19" s="15">
        <v>721.46</v>
      </c>
      <c r="M19" s="54"/>
      <c r="N19" s="15">
        <v>45.896923815000001</v>
      </c>
      <c r="O19" s="15">
        <v>35.972412667999997</v>
      </c>
      <c r="P19" s="15" t="s">
        <v>30</v>
      </c>
      <c r="Q19" s="16" t="s">
        <v>26</v>
      </c>
      <c r="R19" s="37" t="s">
        <v>34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35</v>
      </c>
      <c r="D20" s="17" t="s">
        <v>36</v>
      </c>
      <c r="E20" s="17">
        <v>4</v>
      </c>
      <c r="F20" s="14">
        <v>23.45</v>
      </c>
      <c r="G20" s="14">
        <v>20.65</v>
      </c>
      <c r="H20" s="14">
        <v>17.850000000000001</v>
      </c>
      <c r="I20" s="14"/>
      <c r="J20" s="14">
        <v>26.05</v>
      </c>
      <c r="K20" s="14">
        <v>31.64</v>
      </c>
      <c r="L20" s="14">
        <v>40.700000000000003</v>
      </c>
      <c r="M20" s="54"/>
      <c r="N20" s="14">
        <v>74.705259185000003</v>
      </c>
      <c r="O20" s="31">
        <v>5.7127257083000007</v>
      </c>
      <c r="P20" s="31" t="s">
        <v>26</v>
      </c>
      <c r="Q20" s="17" t="s">
        <v>30</v>
      </c>
      <c r="R20" s="38" t="s">
        <v>37</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38</v>
      </c>
      <c r="D21" s="16" t="s">
        <v>39</v>
      </c>
      <c r="E21" s="16">
        <v>4</v>
      </c>
      <c r="F21" s="15">
        <v>4.66</v>
      </c>
      <c r="G21" s="15">
        <v>3.86</v>
      </c>
      <c r="H21" s="15">
        <v>3.06</v>
      </c>
      <c r="I21" s="14"/>
      <c r="J21" s="15">
        <v>7.01</v>
      </c>
      <c r="K21" s="15">
        <v>8.6</v>
      </c>
      <c r="L21" s="15">
        <v>11.18</v>
      </c>
      <c r="M21" s="54"/>
      <c r="N21" s="15">
        <v>61.737327729</v>
      </c>
      <c r="O21" s="15">
        <v>1.5266558261000001</v>
      </c>
      <c r="P21" s="15" t="s">
        <v>26</v>
      </c>
      <c r="Q21" s="16" t="s">
        <v>30</v>
      </c>
      <c r="R21" s="37" t="s">
        <v>40</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41</v>
      </c>
      <c r="D22" s="17" t="s">
        <v>42</v>
      </c>
      <c r="E22" s="17">
        <v>7</v>
      </c>
      <c r="F22" s="14">
        <v>27.46</v>
      </c>
      <c r="G22" s="14">
        <v>25.23</v>
      </c>
      <c r="H22" s="14">
        <v>23.01</v>
      </c>
      <c r="I22" s="14"/>
      <c r="J22" s="14">
        <v>32.79</v>
      </c>
      <c r="K22" s="14">
        <v>37.229999999999997</v>
      </c>
      <c r="L22" s="14">
        <v>44.41</v>
      </c>
      <c r="M22" s="54"/>
      <c r="N22" s="14">
        <v>55.889311468000002</v>
      </c>
      <c r="O22" s="31">
        <v>94.61099521700001</v>
      </c>
      <c r="P22" s="31" t="s">
        <v>30</v>
      </c>
      <c r="Q22" s="17" t="s">
        <v>30</v>
      </c>
      <c r="R22" s="38" t="s">
        <v>43</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44</v>
      </c>
      <c r="D23" s="16" t="s">
        <v>45</v>
      </c>
      <c r="E23" s="16">
        <v>7</v>
      </c>
      <c r="F23" s="15">
        <v>12.29</v>
      </c>
      <c r="G23" s="15">
        <v>11.41</v>
      </c>
      <c r="H23" s="15">
        <v>10.54</v>
      </c>
      <c r="I23" s="14"/>
      <c r="J23" s="15">
        <v>13.62</v>
      </c>
      <c r="K23" s="15">
        <v>15.36</v>
      </c>
      <c r="L23" s="15">
        <v>18.18</v>
      </c>
      <c r="M23" s="54"/>
      <c r="N23" s="15">
        <v>65.121283243999997</v>
      </c>
      <c r="O23" s="15">
        <v>13.095816521000001</v>
      </c>
      <c r="P23" s="15" t="s">
        <v>30</v>
      </c>
      <c r="Q23" s="16" t="s">
        <v>30</v>
      </c>
      <c r="R23" s="37" t="s">
        <v>46</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47</v>
      </c>
      <c r="D24" s="17" t="s">
        <v>48</v>
      </c>
      <c r="E24" s="17">
        <v>7</v>
      </c>
      <c r="F24" s="14">
        <v>152.4</v>
      </c>
      <c r="G24" s="14">
        <v>138.05000000000001</v>
      </c>
      <c r="H24" s="14">
        <v>123.71</v>
      </c>
      <c r="I24" s="14"/>
      <c r="J24" s="14">
        <v>170.57</v>
      </c>
      <c r="K24" s="14">
        <v>199.25</v>
      </c>
      <c r="L24" s="14">
        <v>245.67</v>
      </c>
      <c r="M24" s="54"/>
      <c r="N24" s="14">
        <v>58.094995566000001</v>
      </c>
      <c r="O24" s="31">
        <v>43.653059593999998</v>
      </c>
      <c r="P24" s="31" t="s">
        <v>30</v>
      </c>
      <c r="Q24" s="17" t="s">
        <v>30</v>
      </c>
      <c r="R24" s="38" t="s">
        <v>49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50</v>
      </c>
      <c r="D25" s="16" t="s">
        <v>51</v>
      </c>
      <c r="E25" s="16">
        <v>1</v>
      </c>
      <c r="F25" s="15">
        <v>32.65</v>
      </c>
      <c r="G25" s="15">
        <v>30.82</v>
      </c>
      <c r="H25" s="15">
        <v>28.99</v>
      </c>
      <c r="I25" s="14"/>
      <c r="J25" s="15">
        <v>33.130000000000003</v>
      </c>
      <c r="K25" s="15">
        <v>36.78</v>
      </c>
      <c r="L25" s="15">
        <v>42.7</v>
      </c>
      <c r="M25" s="54"/>
      <c r="N25" s="15">
        <v>46.756558744000003</v>
      </c>
      <c r="O25" s="15">
        <v>23.931303913000001</v>
      </c>
      <c r="P25" s="15" t="s">
        <v>26</v>
      </c>
      <c r="Q25" s="16" t="s">
        <v>26</v>
      </c>
      <c r="R25" s="37" t="s">
        <v>52</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53</v>
      </c>
      <c r="D26" s="17" t="s">
        <v>54</v>
      </c>
      <c r="E26" s="17">
        <v>7</v>
      </c>
      <c r="F26" s="14">
        <v>69.33</v>
      </c>
      <c r="G26" s="14">
        <v>63.17</v>
      </c>
      <c r="H26" s="14">
        <v>57.01</v>
      </c>
      <c r="I26" s="14"/>
      <c r="J26" s="14">
        <v>72.849999999999994</v>
      </c>
      <c r="K26" s="14">
        <v>85.16</v>
      </c>
      <c r="L26" s="14">
        <v>105.08</v>
      </c>
      <c r="M26" s="54"/>
      <c r="N26" s="14">
        <v>68.370755887000001</v>
      </c>
      <c r="O26" s="31">
        <v>60.988226574999999</v>
      </c>
      <c r="P26" s="31" t="s">
        <v>30</v>
      </c>
      <c r="Q26" s="17" t="s">
        <v>30</v>
      </c>
      <c r="R26" s="38" t="s">
        <v>55</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56</v>
      </c>
      <c r="D27" s="16" t="s">
        <v>57</v>
      </c>
      <c r="E27" s="16">
        <v>6</v>
      </c>
      <c r="F27" s="15">
        <v>15.78</v>
      </c>
      <c r="G27" s="15">
        <v>14.94</v>
      </c>
      <c r="H27" s="15">
        <v>14.1</v>
      </c>
      <c r="I27" s="14"/>
      <c r="J27" s="15">
        <v>16.989999999999998</v>
      </c>
      <c r="K27" s="15">
        <v>18.66</v>
      </c>
      <c r="L27" s="15">
        <v>21.37</v>
      </c>
      <c r="M27" s="54"/>
      <c r="N27" s="15">
        <v>47.962344889999997</v>
      </c>
      <c r="O27" s="15">
        <v>473.93891178000001</v>
      </c>
      <c r="P27" s="15" t="s">
        <v>30</v>
      </c>
      <c r="Q27" s="16" t="s">
        <v>30</v>
      </c>
      <c r="R27" s="37" t="s">
        <v>58</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59</v>
      </c>
      <c r="D28" s="17" t="s">
        <v>60</v>
      </c>
      <c r="E28" s="17">
        <v>4</v>
      </c>
      <c r="F28" s="14">
        <v>4.71</v>
      </c>
      <c r="G28" s="14">
        <v>3.31</v>
      </c>
      <c r="H28" s="14">
        <v>1.91</v>
      </c>
      <c r="I28" s="14"/>
      <c r="J28" s="14">
        <v>7.89</v>
      </c>
      <c r="K28" s="14">
        <v>10.68</v>
      </c>
      <c r="L28" s="14">
        <v>15.2</v>
      </c>
      <c r="M28" s="54"/>
      <c r="N28" s="14">
        <v>66.128631562999999</v>
      </c>
      <c r="O28" s="31">
        <v>6.5914894782999998</v>
      </c>
      <c r="P28" s="31" t="s">
        <v>26</v>
      </c>
      <c r="Q28" s="17" t="s">
        <v>30</v>
      </c>
      <c r="R28" s="38" t="s">
        <v>61</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62</v>
      </c>
      <c r="D29" s="16" t="s">
        <v>63</v>
      </c>
      <c r="E29" s="16">
        <v>0</v>
      </c>
      <c r="F29" s="15">
        <v>2.12</v>
      </c>
      <c r="G29" s="15">
        <v>1.25</v>
      </c>
      <c r="H29" s="15">
        <v>0.39</v>
      </c>
      <c r="I29" s="14"/>
      <c r="J29" s="15">
        <v>2.21</v>
      </c>
      <c r="K29" s="15">
        <v>3.93</v>
      </c>
      <c r="L29" s="15">
        <v>6.72</v>
      </c>
      <c r="M29" s="54"/>
      <c r="N29" s="15">
        <v>41.193278607000003</v>
      </c>
      <c r="O29" s="15">
        <v>31.165427782999998</v>
      </c>
      <c r="P29" s="15" t="s">
        <v>26</v>
      </c>
      <c r="Q29" s="16" t="s">
        <v>26</v>
      </c>
      <c r="R29" s="37" t="s">
        <v>64</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65</v>
      </c>
      <c r="D30" s="17" t="s">
        <v>66</v>
      </c>
      <c r="E30" s="17">
        <v>6</v>
      </c>
      <c r="F30" s="14">
        <v>78.3</v>
      </c>
      <c r="G30" s="14">
        <v>70.67</v>
      </c>
      <c r="H30" s="14">
        <v>63.05</v>
      </c>
      <c r="I30" s="14"/>
      <c r="J30" s="14">
        <v>79.77</v>
      </c>
      <c r="K30" s="14">
        <v>95.01</v>
      </c>
      <c r="L30" s="14">
        <v>119.68</v>
      </c>
      <c r="M30" s="54"/>
      <c r="N30" s="14">
        <v>42.175176686999997</v>
      </c>
      <c r="O30" s="31">
        <v>28.74782622</v>
      </c>
      <c r="P30" s="31" t="s">
        <v>30</v>
      </c>
      <c r="Q30" s="17" t="s">
        <v>26</v>
      </c>
      <c r="R30" s="38" t="s">
        <v>67</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68</v>
      </c>
      <c r="D31" s="16" t="s">
        <v>69</v>
      </c>
      <c r="E31" s="16">
        <v>6</v>
      </c>
      <c r="F31" s="15">
        <v>3.53</v>
      </c>
      <c r="G31" s="15">
        <v>2.52</v>
      </c>
      <c r="H31" s="15">
        <v>1.51</v>
      </c>
      <c r="I31" s="14"/>
      <c r="J31" s="15">
        <v>5.97</v>
      </c>
      <c r="K31" s="15">
        <v>7.98</v>
      </c>
      <c r="L31" s="15">
        <v>11.24</v>
      </c>
      <c r="M31" s="54"/>
      <c r="N31" s="15">
        <v>66.906282826999998</v>
      </c>
      <c r="O31" s="15">
        <v>2.4582241304000001</v>
      </c>
      <c r="P31" s="15" t="s">
        <v>26</v>
      </c>
      <c r="Q31" s="16" t="s">
        <v>30</v>
      </c>
      <c r="R31" s="37" t="s">
        <v>70</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71</v>
      </c>
      <c r="D32" s="17" t="s">
        <v>72</v>
      </c>
      <c r="E32" s="17">
        <v>4</v>
      </c>
      <c r="F32" s="14">
        <v>156.87</v>
      </c>
      <c r="G32" s="14">
        <v>134.91999999999999</v>
      </c>
      <c r="H32" s="14">
        <v>112.98</v>
      </c>
      <c r="I32" s="14"/>
      <c r="J32" s="14">
        <v>160.99</v>
      </c>
      <c r="K32" s="14">
        <v>204.87</v>
      </c>
      <c r="L32" s="14">
        <v>275.89</v>
      </c>
      <c r="M32" s="54"/>
      <c r="N32" s="14">
        <v>49.598814584000003</v>
      </c>
      <c r="O32" s="31">
        <v>4.2463124548</v>
      </c>
      <c r="P32" s="31" t="s">
        <v>30</v>
      </c>
      <c r="Q32" s="17" t="s">
        <v>26</v>
      </c>
      <c r="R32" s="38" t="s">
        <v>73</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74</v>
      </c>
      <c r="D33" s="16" t="s">
        <v>75</v>
      </c>
      <c r="E33" s="16">
        <v>10</v>
      </c>
      <c r="F33" s="15">
        <v>8.67</v>
      </c>
      <c r="G33" s="15">
        <v>7.86</v>
      </c>
      <c r="H33" s="15">
        <v>7.05</v>
      </c>
      <c r="I33" s="14"/>
      <c r="J33" s="15">
        <v>10.199999999999999</v>
      </c>
      <c r="K33" s="15">
        <v>11.81</v>
      </c>
      <c r="L33" s="15">
        <v>14.42</v>
      </c>
      <c r="M33" s="54"/>
      <c r="N33" s="15">
        <v>66.867660810999993</v>
      </c>
      <c r="O33" s="15">
        <v>67.151742522000006</v>
      </c>
      <c r="P33" s="15" t="s">
        <v>30</v>
      </c>
      <c r="Q33" s="16" t="s">
        <v>30</v>
      </c>
      <c r="R33" s="37" t="s">
        <v>76</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77</v>
      </c>
      <c r="D34" s="17" t="s">
        <v>78</v>
      </c>
      <c r="E34" s="17">
        <v>10</v>
      </c>
      <c r="F34" s="14">
        <v>102.51</v>
      </c>
      <c r="G34" s="14">
        <v>72.09</v>
      </c>
      <c r="H34" s="14">
        <v>41.67</v>
      </c>
      <c r="I34" s="14"/>
      <c r="J34" s="14">
        <v>180.99</v>
      </c>
      <c r="K34" s="14">
        <v>241.82</v>
      </c>
      <c r="L34" s="14">
        <v>340.27</v>
      </c>
      <c r="M34" s="54"/>
      <c r="N34" s="14">
        <v>70.665555139999995</v>
      </c>
      <c r="O34" s="31">
        <v>86.047073214999998</v>
      </c>
      <c r="P34" s="31" t="s">
        <v>30</v>
      </c>
      <c r="Q34" s="17" t="s">
        <v>30</v>
      </c>
      <c r="R34" s="38" t="s">
        <v>79</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80</v>
      </c>
      <c r="D35" s="16" t="s">
        <v>81</v>
      </c>
      <c r="E35" s="16">
        <v>0</v>
      </c>
      <c r="F35" s="15">
        <v>11.08</v>
      </c>
      <c r="G35" s="15">
        <v>9.89</v>
      </c>
      <c r="H35" s="15">
        <v>8.7100000000000009</v>
      </c>
      <c r="I35" s="14"/>
      <c r="J35" s="15">
        <v>11.55</v>
      </c>
      <c r="K35" s="15">
        <v>13.91</v>
      </c>
      <c r="L35" s="15">
        <v>17.73</v>
      </c>
      <c r="M35" s="54"/>
      <c r="N35" s="15">
        <v>42.978836684999997</v>
      </c>
      <c r="O35" s="15">
        <v>34.914539783000002</v>
      </c>
      <c r="P35" s="15" t="s">
        <v>26</v>
      </c>
      <c r="Q35" s="16" t="s">
        <v>26</v>
      </c>
      <c r="R35" s="37" t="s">
        <v>82</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83</v>
      </c>
      <c r="D36" s="17" t="s">
        <v>84</v>
      </c>
      <c r="E36" s="17">
        <v>8</v>
      </c>
      <c r="F36" s="14">
        <v>53.53</v>
      </c>
      <c r="G36" s="14">
        <v>47.79</v>
      </c>
      <c r="H36" s="14">
        <v>42.05</v>
      </c>
      <c r="I36" s="14"/>
      <c r="J36" s="14">
        <v>67.84</v>
      </c>
      <c r="K36" s="14">
        <v>79.31</v>
      </c>
      <c r="L36" s="14">
        <v>97.88</v>
      </c>
      <c r="M36" s="54"/>
      <c r="N36" s="14">
        <v>61.951972914999999</v>
      </c>
      <c r="O36" s="31">
        <v>542.22290983000005</v>
      </c>
      <c r="P36" s="31" t="s">
        <v>30</v>
      </c>
      <c r="Q36" s="17" t="s">
        <v>30</v>
      </c>
      <c r="R36" s="38" t="s">
        <v>85</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83</v>
      </c>
      <c r="D37" s="16" t="s">
        <v>86</v>
      </c>
      <c r="E37" s="16">
        <v>4</v>
      </c>
      <c r="F37" s="15">
        <v>52.87</v>
      </c>
      <c r="G37" s="15">
        <v>47.54</v>
      </c>
      <c r="H37" s="15">
        <v>42.21</v>
      </c>
      <c r="I37" s="14"/>
      <c r="J37" s="15">
        <v>65.25</v>
      </c>
      <c r="K37" s="15">
        <v>75.900000000000006</v>
      </c>
      <c r="L37" s="15">
        <v>93.14</v>
      </c>
      <c r="M37" s="54"/>
      <c r="N37" s="15">
        <v>64.248748070999994</v>
      </c>
      <c r="O37" s="15">
        <v>77.874227173999998</v>
      </c>
      <c r="P37" s="15" t="s">
        <v>26</v>
      </c>
      <c r="Q37" s="16" t="s">
        <v>30</v>
      </c>
      <c r="R37" s="37" t="s">
        <v>87</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88</v>
      </c>
      <c r="D38" s="17" t="s">
        <v>89</v>
      </c>
      <c r="E38" s="17">
        <v>7</v>
      </c>
      <c r="F38" s="14">
        <v>4.6100000000000003</v>
      </c>
      <c r="G38" s="14">
        <v>3.23</v>
      </c>
      <c r="H38" s="14">
        <v>1.85</v>
      </c>
      <c r="I38" s="14"/>
      <c r="J38" s="14">
        <v>5.69</v>
      </c>
      <c r="K38" s="14">
        <v>8.44</v>
      </c>
      <c r="L38" s="14">
        <v>12.9</v>
      </c>
      <c r="M38" s="54"/>
      <c r="N38" s="14">
        <v>80.702602268999996</v>
      </c>
      <c r="O38" s="31">
        <v>3.0321843912999999</v>
      </c>
      <c r="P38" s="31" t="s">
        <v>30</v>
      </c>
      <c r="Q38" s="17" t="s">
        <v>30</v>
      </c>
      <c r="R38" s="38" t="s">
        <v>90</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88</v>
      </c>
      <c r="D39" s="16" t="s">
        <v>91</v>
      </c>
      <c r="E39" s="16">
        <v>4</v>
      </c>
      <c r="F39" s="15">
        <v>2.38</v>
      </c>
      <c r="G39" s="15">
        <v>1.68</v>
      </c>
      <c r="H39" s="15">
        <v>0.98</v>
      </c>
      <c r="I39" s="14"/>
      <c r="J39" s="15">
        <v>3.4</v>
      </c>
      <c r="K39" s="15">
        <v>4.79</v>
      </c>
      <c r="L39" s="15">
        <v>7.04</v>
      </c>
      <c r="M39" s="54"/>
      <c r="N39" s="15">
        <v>69.133824271999998</v>
      </c>
      <c r="O39" s="15">
        <v>6.1860163042999998</v>
      </c>
      <c r="P39" s="15" t="s">
        <v>26</v>
      </c>
      <c r="Q39" s="16" t="s">
        <v>30</v>
      </c>
      <c r="R39" s="37" t="s">
        <v>92</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93</v>
      </c>
      <c r="D40" s="17" t="s">
        <v>94</v>
      </c>
      <c r="E40" s="17">
        <v>4</v>
      </c>
      <c r="F40" s="14">
        <v>1.62</v>
      </c>
      <c r="G40" s="14">
        <v>0.18</v>
      </c>
      <c r="H40" s="14">
        <v>-1.25</v>
      </c>
      <c r="I40" s="14"/>
      <c r="J40" s="14">
        <v>5.7</v>
      </c>
      <c r="K40" s="14">
        <v>8.57</v>
      </c>
      <c r="L40" s="14">
        <v>13.22</v>
      </c>
      <c r="M40" s="54"/>
      <c r="N40" s="14">
        <v>56.406446901000002</v>
      </c>
      <c r="O40" s="31">
        <v>1.4665342174</v>
      </c>
      <c r="P40" s="31" t="s">
        <v>26</v>
      </c>
      <c r="Q40" s="17" t="s">
        <v>30</v>
      </c>
      <c r="R40" s="38" t="s">
        <v>95</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96</v>
      </c>
      <c r="D41" s="16" t="s">
        <v>97</v>
      </c>
      <c r="E41" s="16">
        <v>4</v>
      </c>
      <c r="F41" s="15">
        <v>22.08</v>
      </c>
      <c r="G41" s="15">
        <v>11.93</v>
      </c>
      <c r="H41" s="15">
        <v>1.79</v>
      </c>
      <c r="I41" s="14"/>
      <c r="J41" s="15">
        <v>53.41</v>
      </c>
      <c r="K41" s="15">
        <v>73.69</v>
      </c>
      <c r="L41" s="15">
        <v>106.5</v>
      </c>
      <c r="M41" s="54"/>
      <c r="N41" s="15">
        <v>49.988216784000002</v>
      </c>
      <c r="O41" s="15">
        <v>2.7095922609</v>
      </c>
      <c r="P41" s="15" t="s">
        <v>26</v>
      </c>
      <c r="Q41" s="16" t="s">
        <v>30</v>
      </c>
      <c r="R41" s="37" t="s">
        <v>98</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99</v>
      </c>
      <c r="D42" s="17" t="s">
        <v>100</v>
      </c>
      <c r="E42" s="17">
        <v>0</v>
      </c>
      <c r="F42" s="14">
        <v>15.95</v>
      </c>
      <c r="G42" s="14">
        <v>12.83</v>
      </c>
      <c r="H42" s="14">
        <v>9.7100000000000009</v>
      </c>
      <c r="I42" s="14"/>
      <c r="J42" s="14">
        <v>16.75</v>
      </c>
      <c r="K42" s="14">
        <v>22.98</v>
      </c>
      <c r="L42" s="14">
        <v>33.07</v>
      </c>
      <c r="M42" s="54"/>
      <c r="N42" s="14">
        <v>33.564756979000002</v>
      </c>
      <c r="O42" s="31">
        <v>33.608539696000001</v>
      </c>
      <c r="P42" s="31" t="s">
        <v>26</v>
      </c>
      <c r="Q42" s="17" t="s">
        <v>26</v>
      </c>
      <c r="R42" s="38" t="s">
        <v>101</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102</v>
      </c>
      <c r="D43" s="16" t="s">
        <v>103</v>
      </c>
      <c r="E43" s="16">
        <v>7</v>
      </c>
      <c r="F43" s="15">
        <v>15.48</v>
      </c>
      <c r="G43" s="15">
        <v>13.61</v>
      </c>
      <c r="H43" s="15">
        <v>11.75</v>
      </c>
      <c r="I43" s="14"/>
      <c r="J43" s="15">
        <v>20.02</v>
      </c>
      <c r="K43" s="15">
        <v>23.74</v>
      </c>
      <c r="L43" s="15">
        <v>29.77</v>
      </c>
      <c r="M43" s="54"/>
      <c r="N43" s="15">
        <v>51.676829439999999</v>
      </c>
      <c r="O43" s="15">
        <v>499.33705021999998</v>
      </c>
      <c r="P43" s="15" t="s">
        <v>30</v>
      </c>
      <c r="Q43" s="16" t="s">
        <v>30</v>
      </c>
      <c r="R43" s="37" t="s">
        <v>104</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105</v>
      </c>
      <c r="D44" s="17" t="s">
        <v>106</v>
      </c>
      <c r="E44" s="17">
        <v>9</v>
      </c>
      <c r="F44" s="14">
        <v>5.43</v>
      </c>
      <c r="G44" s="14">
        <v>5.12</v>
      </c>
      <c r="H44" s="14">
        <v>4.8099999999999996</v>
      </c>
      <c r="I44" s="14"/>
      <c r="J44" s="14">
        <v>5.82</v>
      </c>
      <c r="K44" s="14">
        <v>6.43</v>
      </c>
      <c r="L44" s="14">
        <v>7.44</v>
      </c>
      <c r="M44" s="54"/>
      <c r="N44" s="14">
        <v>67.952617314999998</v>
      </c>
      <c r="O44" s="31">
        <v>5.1669870870000008</v>
      </c>
      <c r="P44" s="31" t="s">
        <v>30</v>
      </c>
      <c r="Q44" s="17" t="s">
        <v>30</v>
      </c>
      <c r="R44" s="38" t="s">
        <v>107</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108</v>
      </c>
      <c r="D45" s="16" t="s">
        <v>109</v>
      </c>
      <c r="E45" s="16">
        <v>7</v>
      </c>
      <c r="F45" s="15">
        <v>14.17</v>
      </c>
      <c r="G45" s="15">
        <v>12.47</v>
      </c>
      <c r="H45" s="15">
        <v>10.78</v>
      </c>
      <c r="I45" s="14"/>
      <c r="J45" s="15">
        <v>18.62</v>
      </c>
      <c r="K45" s="15">
        <v>22</v>
      </c>
      <c r="L45" s="15">
        <v>27.47</v>
      </c>
      <c r="M45" s="54"/>
      <c r="N45" s="15">
        <v>60.933279331999998</v>
      </c>
      <c r="O45" s="15">
        <v>14.225252173000001</v>
      </c>
      <c r="P45" s="15" t="s">
        <v>26</v>
      </c>
      <c r="Q45" s="16" t="s">
        <v>30</v>
      </c>
      <c r="R45" s="37" t="s">
        <v>110</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111</v>
      </c>
      <c r="D46" s="17" t="s">
        <v>112</v>
      </c>
      <c r="E46" s="17">
        <v>7</v>
      </c>
      <c r="F46" s="14">
        <v>41.28</v>
      </c>
      <c r="G46" s="14">
        <v>38.409999999999997</v>
      </c>
      <c r="H46" s="14">
        <v>35.549999999999997</v>
      </c>
      <c r="I46" s="14"/>
      <c r="J46" s="14">
        <v>42.84</v>
      </c>
      <c r="K46" s="14">
        <v>48.56</v>
      </c>
      <c r="L46" s="14">
        <v>57.83</v>
      </c>
      <c r="M46" s="54"/>
      <c r="N46" s="14">
        <v>59.191496737000001</v>
      </c>
      <c r="O46" s="31">
        <v>205.43966417000001</v>
      </c>
      <c r="P46" s="31" t="s">
        <v>30</v>
      </c>
      <c r="Q46" s="17" t="s">
        <v>30</v>
      </c>
      <c r="R46" s="38" t="s">
        <v>113</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114</v>
      </c>
      <c r="D47" s="16" t="s">
        <v>115</v>
      </c>
      <c r="E47" s="16">
        <v>10</v>
      </c>
      <c r="F47" s="15">
        <v>23.61</v>
      </c>
      <c r="G47" s="15">
        <v>21.77</v>
      </c>
      <c r="H47" s="15">
        <v>19.940000000000001</v>
      </c>
      <c r="I47" s="14"/>
      <c r="J47" s="15">
        <v>28.41</v>
      </c>
      <c r="K47" s="15">
        <v>32.07</v>
      </c>
      <c r="L47" s="15">
        <v>38</v>
      </c>
      <c r="M47" s="54"/>
      <c r="N47" s="15">
        <v>58.672780844999998</v>
      </c>
      <c r="O47" s="15">
        <v>5.8537441739</v>
      </c>
      <c r="P47" s="15" t="s">
        <v>30</v>
      </c>
      <c r="Q47" s="16" t="s">
        <v>30</v>
      </c>
      <c r="R47" s="37" t="s">
        <v>116</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117</v>
      </c>
      <c r="D48" s="17" t="s">
        <v>118</v>
      </c>
      <c r="E48" s="17">
        <v>7</v>
      </c>
      <c r="F48" s="14">
        <v>131.13</v>
      </c>
      <c r="G48" s="14">
        <v>125.3</v>
      </c>
      <c r="H48" s="14">
        <v>119.47</v>
      </c>
      <c r="I48" s="14"/>
      <c r="J48" s="14">
        <v>133.01</v>
      </c>
      <c r="K48" s="14">
        <v>144.66</v>
      </c>
      <c r="L48" s="14">
        <v>163.52000000000001</v>
      </c>
      <c r="M48" s="54"/>
      <c r="N48" s="14">
        <v>72.957166521999994</v>
      </c>
      <c r="O48" s="31">
        <v>3.9191877499999999</v>
      </c>
      <c r="P48" s="31" t="s">
        <v>30</v>
      </c>
      <c r="Q48" s="17" t="s">
        <v>30</v>
      </c>
      <c r="R48" s="38" t="s">
        <v>119</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120</v>
      </c>
      <c r="D49" s="16" t="s">
        <v>121</v>
      </c>
      <c r="E49" s="16">
        <v>2</v>
      </c>
      <c r="F49" s="15">
        <v>8.8000000000000007</v>
      </c>
      <c r="G49" s="15">
        <v>7.74</v>
      </c>
      <c r="H49" s="15">
        <v>6.69</v>
      </c>
      <c r="I49" s="14"/>
      <c r="J49" s="15">
        <v>8.9700000000000006</v>
      </c>
      <c r="K49" s="15">
        <v>11.07</v>
      </c>
      <c r="L49" s="15">
        <v>14.47</v>
      </c>
      <c r="M49" s="54"/>
      <c r="N49" s="15">
        <v>40.933482490000003</v>
      </c>
      <c r="O49" s="15">
        <v>2.3994370869999999</v>
      </c>
      <c r="P49" s="15" t="s">
        <v>26</v>
      </c>
      <c r="Q49" s="16" t="s">
        <v>26</v>
      </c>
      <c r="R49" s="37" t="s">
        <v>122</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123</v>
      </c>
      <c r="D50" s="17" t="s">
        <v>124</v>
      </c>
      <c r="E50" s="17">
        <v>0</v>
      </c>
      <c r="F50" s="14">
        <v>5.46</v>
      </c>
      <c r="G50" s="14">
        <v>4.74</v>
      </c>
      <c r="H50" s="14">
        <v>4.0199999999999996</v>
      </c>
      <c r="I50" s="14"/>
      <c r="J50" s="14">
        <v>5.72</v>
      </c>
      <c r="K50" s="14">
        <v>7.15</v>
      </c>
      <c r="L50" s="14">
        <v>9.48</v>
      </c>
      <c r="M50" s="54"/>
      <c r="N50" s="14">
        <v>39.602903908999998</v>
      </c>
      <c r="O50" s="31">
        <v>3.7792431738999999</v>
      </c>
      <c r="P50" s="31" t="s">
        <v>26</v>
      </c>
      <c r="Q50" s="17" t="s">
        <v>26</v>
      </c>
      <c r="R50" s="38" t="s">
        <v>125</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126</v>
      </c>
      <c r="D51" s="16" t="s">
        <v>127</v>
      </c>
      <c r="E51" s="16">
        <v>3</v>
      </c>
      <c r="F51" s="15">
        <v>14.39</v>
      </c>
      <c r="G51" s="15">
        <v>12.35</v>
      </c>
      <c r="H51" s="15">
        <v>10.32</v>
      </c>
      <c r="I51" s="14"/>
      <c r="J51" s="15">
        <v>14.75</v>
      </c>
      <c r="K51" s="15">
        <v>18.809999999999999</v>
      </c>
      <c r="L51" s="15">
        <v>25.4</v>
      </c>
      <c r="M51" s="54"/>
      <c r="N51" s="15">
        <v>45.350916841999997</v>
      </c>
      <c r="O51" s="15">
        <v>2.9764344347999998</v>
      </c>
      <c r="P51" s="15" t="s">
        <v>26</v>
      </c>
      <c r="Q51" s="16" t="s">
        <v>26</v>
      </c>
      <c r="R51" s="37" t="s">
        <v>128</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129</v>
      </c>
      <c r="D52" s="17" t="s">
        <v>130</v>
      </c>
      <c r="E52" s="17">
        <v>3</v>
      </c>
      <c r="F52" s="14">
        <v>15.72</v>
      </c>
      <c r="G52" s="14">
        <v>14.63</v>
      </c>
      <c r="H52" s="14">
        <v>13.55</v>
      </c>
      <c r="I52" s="14"/>
      <c r="J52" s="14">
        <v>16.11</v>
      </c>
      <c r="K52" s="14">
        <v>18.27</v>
      </c>
      <c r="L52" s="14">
        <v>21.78</v>
      </c>
      <c r="M52" s="54"/>
      <c r="N52" s="14">
        <v>41.734208295000002</v>
      </c>
      <c r="O52" s="31">
        <v>96.295620913000008</v>
      </c>
      <c r="P52" s="31" t="s">
        <v>30</v>
      </c>
      <c r="Q52" s="17" t="s">
        <v>26</v>
      </c>
      <c r="R52" s="38" t="s">
        <v>131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129</v>
      </c>
      <c r="D53" s="16" t="s">
        <v>132</v>
      </c>
      <c r="E53" s="16">
        <v>0</v>
      </c>
      <c r="F53" s="15">
        <v>18.010000000000002</v>
      </c>
      <c r="G53" s="15">
        <v>16.68</v>
      </c>
      <c r="H53" s="15">
        <v>15.36</v>
      </c>
      <c r="I53" s="14"/>
      <c r="J53" s="15">
        <v>18.41</v>
      </c>
      <c r="K53" s="15">
        <v>21.05</v>
      </c>
      <c r="L53" s="15">
        <v>25.34</v>
      </c>
      <c r="M53" s="54"/>
      <c r="N53" s="15">
        <v>40.666805842999999</v>
      </c>
      <c r="O53" s="15">
        <v>522.26179208999997</v>
      </c>
      <c r="P53" s="15" t="s">
        <v>26</v>
      </c>
      <c r="Q53" s="16" t="s">
        <v>26</v>
      </c>
      <c r="R53" s="37" t="s">
        <v>133</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134</v>
      </c>
      <c r="D54" s="17" t="s">
        <v>135</v>
      </c>
      <c r="E54" s="17">
        <v>9</v>
      </c>
      <c r="F54" s="14">
        <v>21.67</v>
      </c>
      <c r="G54" s="14">
        <v>20.11</v>
      </c>
      <c r="H54" s="14">
        <v>18.559999999999999</v>
      </c>
      <c r="I54" s="14"/>
      <c r="J54" s="14">
        <v>25.63</v>
      </c>
      <c r="K54" s="14">
        <v>28.73</v>
      </c>
      <c r="L54" s="14">
        <v>33.75</v>
      </c>
      <c r="M54" s="54"/>
      <c r="N54" s="14">
        <v>56.706659209999998</v>
      </c>
      <c r="O54" s="31">
        <v>38.201832435</v>
      </c>
      <c r="P54" s="31" t="s">
        <v>30</v>
      </c>
      <c r="Q54" s="17" t="s">
        <v>30</v>
      </c>
      <c r="R54" s="38" t="s">
        <v>136</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137</v>
      </c>
      <c r="D55" s="16" t="s">
        <v>138</v>
      </c>
      <c r="E55" s="16">
        <v>6</v>
      </c>
      <c r="F55" s="15">
        <v>14.19</v>
      </c>
      <c r="G55" s="15">
        <v>12.92</v>
      </c>
      <c r="H55" s="15">
        <v>11.65</v>
      </c>
      <c r="I55" s="14"/>
      <c r="J55" s="15">
        <v>14.58</v>
      </c>
      <c r="K55" s="15">
        <v>17.11</v>
      </c>
      <c r="L55" s="15">
        <v>21.22</v>
      </c>
      <c r="M55" s="54"/>
      <c r="N55" s="15">
        <v>41.194841846000003</v>
      </c>
      <c r="O55" s="15">
        <v>56.976648565000005</v>
      </c>
      <c r="P55" s="15" t="s">
        <v>30</v>
      </c>
      <c r="Q55" s="16" t="s">
        <v>26</v>
      </c>
      <c r="R55" s="37" t="s">
        <v>139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11</v>
      </c>
      <c r="D56" s="17" t="s">
        <v>140</v>
      </c>
      <c r="E56" s="17">
        <v>6</v>
      </c>
      <c r="F56" s="14">
        <v>21.02</v>
      </c>
      <c r="G56" s="14">
        <v>19.02</v>
      </c>
      <c r="H56" s="14">
        <v>17.03</v>
      </c>
      <c r="I56" s="14"/>
      <c r="J56" s="14">
        <v>25.31</v>
      </c>
      <c r="K56" s="14">
        <v>29.29</v>
      </c>
      <c r="L56" s="14">
        <v>35.729999999999997</v>
      </c>
      <c r="M56" s="54"/>
      <c r="N56" s="14">
        <v>57.027072158000003</v>
      </c>
      <c r="O56" s="31">
        <v>366.47435630000001</v>
      </c>
      <c r="P56" s="31" t="s">
        <v>26</v>
      </c>
      <c r="Q56" s="17" t="s">
        <v>30</v>
      </c>
      <c r="R56" s="38" t="s">
        <v>141</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142</v>
      </c>
      <c r="D57" s="16" t="s">
        <v>143</v>
      </c>
      <c r="E57" s="16">
        <v>0</v>
      </c>
      <c r="F57" s="15">
        <v>18.18</v>
      </c>
      <c r="G57" s="15">
        <v>17.170000000000002</v>
      </c>
      <c r="H57" s="15">
        <v>16.170000000000002</v>
      </c>
      <c r="I57" s="14"/>
      <c r="J57" s="15">
        <v>18.600000000000001</v>
      </c>
      <c r="K57" s="15">
        <v>20.6</v>
      </c>
      <c r="L57" s="15">
        <v>23.84</v>
      </c>
      <c r="M57" s="54"/>
      <c r="N57" s="15">
        <v>26.886120076000001</v>
      </c>
      <c r="O57" s="15">
        <v>1.7915722173999999</v>
      </c>
      <c r="P57" s="15" t="s">
        <v>26</v>
      </c>
      <c r="Q57" s="16" t="s">
        <v>26</v>
      </c>
      <c r="R57" s="37" t="s">
        <v>144</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145</v>
      </c>
      <c r="D58" s="17" t="s">
        <v>146</v>
      </c>
      <c r="E58" s="17">
        <v>2</v>
      </c>
      <c r="F58" s="14">
        <v>5.76</v>
      </c>
      <c r="G58" s="14">
        <v>3.35</v>
      </c>
      <c r="H58" s="14">
        <v>0.95</v>
      </c>
      <c r="I58" s="14"/>
      <c r="J58" s="14">
        <v>6</v>
      </c>
      <c r="K58" s="14">
        <v>10.8</v>
      </c>
      <c r="L58" s="14">
        <v>18.579999999999998</v>
      </c>
      <c r="M58" s="54"/>
      <c r="N58" s="14">
        <v>40.403801412999997</v>
      </c>
      <c r="O58" s="31">
        <v>36.639010130000003</v>
      </c>
      <c r="P58" s="31" t="s">
        <v>26</v>
      </c>
      <c r="Q58" s="17" t="s">
        <v>26</v>
      </c>
      <c r="R58" s="38" t="s">
        <v>147</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148</v>
      </c>
      <c r="D59" s="16" t="s">
        <v>149</v>
      </c>
      <c r="E59" s="16">
        <v>6</v>
      </c>
      <c r="F59" s="15">
        <v>18.54</v>
      </c>
      <c r="G59" s="15">
        <v>17.02</v>
      </c>
      <c r="H59" s="15">
        <v>15.5</v>
      </c>
      <c r="I59" s="14"/>
      <c r="J59" s="15">
        <v>19.54</v>
      </c>
      <c r="K59" s="15">
        <v>22.57</v>
      </c>
      <c r="L59" s="15">
        <v>27.47</v>
      </c>
      <c r="M59" s="54"/>
      <c r="N59" s="15">
        <v>42.070049883000003</v>
      </c>
      <c r="O59" s="15">
        <v>167.50081982999998</v>
      </c>
      <c r="P59" s="15" t="s">
        <v>30</v>
      </c>
      <c r="Q59" s="16" t="s">
        <v>26</v>
      </c>
      <c r="R59" s="37" t="s">
        <v>150</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151</v>
      </c>
      <c r="D60" s="17" t="s">
        <v>152</v>
      </c>
      <c r="E60" s="17">
        <v>9</v>
      </c>
      <c r="F60" s="14">
        <v>30.22</v>
      </c>
      <c r="G60" s="14">
        <v>26.05</v>
      </c>
      <c r="H60" s="14">
        <v>21.88</v>
      </c>
      <c r="I60" s="14"/>
      <c r="J60" s="14">
        <v>35.72</v>
      </c>
      <c r="K60" s="14">
        <v>44.05</v>
      </c>
      <c r="L60" s="14">
        <v>57.54</v>
      </c>
      <c r="M60" s="54"/>
      <c r="N60" s="14">
        <v>71.577298549999995</v>
      </c>
      <c r="O60" s="31">
        <v>5.5767289721999997</v>
      </c>
      <c r="P60" s="31" t="s">
        <v>30</v>
      </c>
      <c r="Q60" s="17" t="s">
        <v>30</v>
      </c>
      <c r="R60" s="38" t="s">
        <v>153</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154</v>
      </c>
      <c r="D61" s="16" t="s">
        <v>155</v>
      </c>
      <c r="E61" s="16">
        <v>9</v>
      </c>
      <c r="F61" s="15">
        <v>56.62</v>
      </c>
      <c r="G61" s="15">
        <v>51.43</v>
      </c>
      <c r="H61" s="15">
        <v>46.25</v>
      </c>
      <c r="I61" s="14"/>
      <c r="J61" s="15">
        <v>65.5</v>
      </c>
      <c r="K61" s="15">
        <v>75.86</v>
      </c>
      <c r="L61" s="15">
        <v>92.63</v>
      </c>
      <c r="M61" s="54"/>
      <c r="N61" s="15">
        <v>56.083619806999998</v>
      </c>
      <c r="O61" s="15">
        <v>407.75788464999999</v>
      </c>
      <c r="P61" s="15" t="s">
        <v>30</v>
      </c>
      <c r="Q61" s="16" t="s">
        <v>30</v>
      </c>
      <c r="R61" s="37" t="s">
        <v>156</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157</v>
      </c>
      <c r="D62" s="17" t="s">
        <v>158</v>
      </c>
      <c r="E62" s="17">
        <v>3</v>
      </c>
      <c r="F62" s="14">
        <v>19.350000000000001</v>
      </c>
      <c r="G62" s="14">
        <v>17.73</v>
      </c>
      <c r="H62" s="14">
        <v>16.12</v>
      </c>
      <c r="I62" s="14"/>
      <c r="J62" s="14">
        <v>19.82</v>
      </c>
      <c r="K62" s="14">
        <v>23.04</v>
      </c>
      <c r="L62" s="14">
        <v>28.26</v>
      </c>
      <c r="M62" s="54"/>
      <c r="N62" s="14">
        <v>30.534367612</v>
      </c>
      <c r="O62" s="31">
        <v>141.15738242999998</v>
      </c>
      <c r="P62" s="31" t="s">
        <v>30</v>
      </c>
      <c r="Q62" s="17" t="s">
        <v>26</v>
      </c>
      <c r="R62" s="38" t="s">
        <v>159</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160</v>
      </c>
      <c r="D63" s="16" t="s">
        <v>161</v>
      </c>
      <c r="E63" s="16">
        <v>1</v>
      </c>
      <c r="F63" s="15">
        <v>4.6900000000000004</v>
      </c>
      <c r="G63" s="15">
        <v>3.69</v>
      </c>
      <c r="H63" s="15">
        <v>2.7</v>
      </c>
      <c r="I63" s="14"/>
      <c r="J63" s="15">
        <v>4.78</v>
      </c>
      <c r="K63" s="15">
        <v>6.76</v>
      </c>
      <c r="L63" s="15">
        <v>9.9600000000000009</v>
      </c>
      <c r="M63" s="54"/>
      <c r="N63" s="15">
        <v>49.864526355999999</v>
      </c>
      <c r="O63" s="15">
        <v>6.0116004348000001</v>
      </c>
      <c r="P63" s="15" t="s">
        <v>26</v>
      </c>
      <c r="Q63" s="16" t="s">
        <v>26</v>
      </c>
      <c r="R63" s="37" t="s">
        <v>162</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163</v>
      </c>
      <c r="D64" s="17" t="s">
        <v>164</v>
      </c>
      <c r="E64" s="17">
        <v>3</v>
      </c>
      <c r="F64" s="14">
        <v>0.77</v>
      </c>
      <c r="G64" s="14">
        <v>0.08</v>
      </c>
      <c r="H64" s="14">
        <v>-0.6</v>
      </c>
      <c r="I64" s="14"/>
      <c r="J64" s="14">
        <v>0.85</v>
      </c>
      <c r="K64" s="14">
        <v>2.2200000000000002</v>
      </c>
      <c r="L64" s="14">
        <v>4.4400000000000004</v>
      </c>
      <c r="M64" s="54"/>
      <c r="N64" s="14">
        <v>39.710477054000002</v>
      </c>
      <c r="O64" s="31">
        <v>5.9582634783000001</v>
      </c>
      <c r="P64" s="31" t="s">
        <v>26</v>
      </c>
      <c r="Q64" s="17" t="s">
        <v>26</v>
      </c>
      <c r="R64" s="38" t="s">
        <v>165</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166</v>
      </c>
      <c r="D65" s="16" t="s">
        <v>167</v>
      </c>
      <c r="E65" s="16">
        <v>7</v>
      </c>
      <c r="F65" s="15">
        <v>11.08</v>
      </c>
      <c r="G65" s="15">
        <v>10.85</v>
      </c>
      <c r="H65" s="15">
        <v>10.63</v>
      </c>
      <c r="I65" s="14"/>
      <c r="J65" s="15">
        <v>11.15</v>
      </c>
      <c r="K65" s="15">
        <v>11.59</v>
      </c>
      <c r="L65" s="15">
        <v>12.32</v>
      </c>
      <c r="M65" s="54"/>
      <c r="N65" s="15">
        <v>84.429769249000003</v>
      </c>
      <c r="O65" s="15">
        <v>23.240469608999998</v>
      </c>
      <c r="P65" s="15" t="s">
        <v>30</v>
      </c>
      <c r="Q65" s="16" t="s">
        <v>30</v>
      </c>
      <c r="R65" s="37" t="s">
        <v>168</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169</v>
      </c>
      <c r="D66" s="17" t="s">
        <v>170</v>
      </c>
      <c r="E66" s="17">
        <v>0</v>
      </c>
      <c r="F66" s="14">
        <v>8.98</v>
      </c>
      <c r="G66" s="14">
        <v>7.48</v>
      </c>
      <c r="H66" s="14">
        <v>5.98</v>
      </c>
      <c r="I66" s="14"/>
      <c r="J66" s="14">
        <v>9.93</v>
      </c>
      <c r="K66" s="14">
        <v>12.92</v>
      </c>
      <c r="L66" s="14">
        <v>17.77</v>
      </c>
      <c r="M66" s="54"/>
      <c r="N66" s="14">
        <v>41.034867667</v>
      </c>
      <c r="O66" s="31">
        <v>64.577249651999992</v>
      </c>
      <c r="P66" s="31" t="s">
        <v>26</v>
      </c>
      <c r="Q66" s="17" t="s">
        <v>26</v>
      </c>
      <c r="R66" s="38" t="s">
        <v>171</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172</v>
      </c>
      <c r="D67" s="16" t="s">
        <v>173</v>
      </c>
      <c r="E67" s="16">
        <v>7</v>
      </c>
      <c r="F67" s="15">
        <v>11.22</v>
      </c>
      <c r="G67" s="15">
        <v>10.3</v>
      </c>
      <c r="H67" s="15">
        <v>9.39</v>
      </c>
      <c r="I67" s="14"/>
      <c r="J67" s="15">
        <v>13.33</v>
      </c>
      <c r="K67" s="15">
        <v>15.15</v>
      </c>
      <c r="L67" s="15">
        <v>18.11</v>
      </c>
      <c r="M67" s="54"/>
      <c r="N67" s="15">
        <v>55.839737415999998</v>
      </c>
      <c r="O67" s="15">
        <v>113.21256904000001</v>
      </c>
      <c r="P67" s="15" t="s">
        <v>30</v>
      </c>
      <c r="Q67" s="16" t="s">
        <v>30</v>
      </c>
      <c r="R67" s="37" t="s">
        <v>174</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175</v>
      </c>
      <c r="D68" s="17" t="s">
        <v>176</v>
      </c>
      <c r="E68" s="17">
        <v>9</v>
      </c>
      <c r="F68" s="14">
        <v>73.3</v>
      </c>
      <c r="G68" s="14">
        <v>68.33</v>
      </c>
      <c r="H68" s="14">
        <v>63.36</v>
      </c>
      <c r="I68" s="14"/>
      <c r="J68" s="14">
        <v>77.5</v>
      </c>
      <c r="K68" s="14">
        <v>87.43</v>
      </c>
      <c r="L68" s="14">
        <v>103.51</v>
      </c>
      <c r="M68" s="54"/>
      <c r="N68" s="14">
        <v>63.231074528999997</v>
      </c>
      <c r="O68" s="31">
        <v>2.2251042252000004</v>
      </c>
      <c r="P68" s="31" t="s">
        <v>30</v>
      </c>
      <c r="Q68" s="17" t="s">
        <v>30</v>
      </c>
      <c r="R68" s="38" t="s">
        <v>177</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178</v>
      </c>
      <c r="D69" s="16" t="s">
        <v>179</v>
      </c>
      <c r="E69" s="16">
        <v>1</v>
      </c>
      <c r="F69" s="15">
        <v>2.2200000000000002</v>
      </c>
      <c r="G69" s="15">
        <v>1.81</v>
      </c>
      <c r="H69" s="15">
        <v>1.4</v>
      </c>
      <c r="I69" s="14"/>
      <c r="J69" s="15">
        <v>2.37</v>
      </c>
      <c r="K69" s="15">
        <v>3.18</v>
      </c>
      <c r="L69" s="15">
        <v>4.51</v>
      </c>
      <c r="M69" s="54"/>
      <c r="N69" s="15">
        <v>48.091220415000002</v>
      </c>
      <c r="O69" s="15">
        <v>52.691571390999997</v>
      </c>
      <c r="P69" s="15" t="s">
        <v>26</v>
      </c>
      <c r="Q69" s="16" t="s">
        <v>26</v>
      </c>
      <c r="R69" s="37" t="s">
        <v>180</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181</v>
      </c>
      <c r="D70" s="17" t="s">
        <v>182</v>
      </c>
      <c r="E70" s="17">
        <v>3</v>
      </c>
      <c r="F70" s="14">
        <v>30.3</v>
      </c>
      <c r="G70" s="14">
        <v>25.46</v>
      </c>
      <c r="H70" s="14">
        <v>20.62</v>
      </c>
      <c r="I70" s="14"/>
      <c r="J70" s="14">
        <v>31.41</v>
      </c>
      <c r="K70" s="14">
        <v>41.08</v>
      </c>
      <c r="L70" s="14">
        <v>56.73</v>
      </c>
      <c r="M70" s="54"/>
      <c r="N70" s="14">
        <v>43.796004719999999</v>
      </c>
      <c r="O70" s="31">
        <v>2.8213336529999999</v>
      </c>
      <c r="P70" s="31" t="s">
        <v>26</v>
      </c>
      <c r="Q70" s="17" t="s">
        <v>26</v>
      </c>
      <c r="R70" s="38" t="s">
        <v>183</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184</v>
      </c>
      <c r="D71" s="16" t="s">
        <v>185</v>
      </c>
      <c r="E71" s="16">
        <v>0</v>
      </c>
      <c r="F71" s="15" t="s">
        <v>186</v>
      </c>
      <c r="G71" s="15" t="s">
        <v>186</v>
      </c>
      <c r="H71" s="15" t="s">
        <v>186</v>
      </c>
      <c r="I71" s="14"/>
      <c r="J71" s="15" t="s">
        <v>186</v>
      </c>
      <c r="K71" s="15" t="s">
        <v>186</v>
      </c>
      <c r="L71" s="15" t="s">
        <v>186</v>
      </c>
      <c r="M71" s="54"/>
      <c r="N71" s="15" t="s">
        <v>186</v>
      </c>
      <c r="O71" s="15" t="s">
        <v>186</v>
      </c>
      <c r="P71" s="15" t="s">
        <v>186</v>
      </c>
      <c r="Q71" s="16" t="s">
        <v>186</v>
      </c>
      <c r="R71" s="37" t="s">
        <v>187</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188</v>
      </c>
      <c r="D72" s="17" t="s">
        <v>189</v>
      </c>
      <c r="E72" s="17">
        <v>4</v>
      </c>
      <c r="F72" s="14">
        <v>63.4</v>
      </c>
      <c r="G72" s="14">
        <v>57.59</v>
      </c>
      <c r="H72" s="14">
        <v>51.79</v>
      </c>
      <c r="I72" s="14"/>
      <c r="J72" s="14">
        <v>64.760000000000005</v>
      </c>
      <c r="K72" s="14">
        <v>76.36</v>
      </c>
      <c r="L72" s="14">
        <v>95.13</v>
      </c>
      <c r="M72" s="54"/>
      <c r="N72" s="14">
        <v>51.295497198</v>
      </c>
      <c r="O72" s="31">
        <v>226.15639087</v>
      </c>
      <c r="P72" s="31" t="s">
        <v>30</v>
      </c>
      <c r="Q72" s="17" t="s">
        <v>26</v>
      </c>
      <c r="R72" s="38" t="s">
        <v>190</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191</v>
      </c>
      <c r="D73" s="16" t="s">
        <v>192</v>
      </c>
      <c r="E73" s="16">
        <v>4</v>
      </c>
      <c r="F73" s="15">
        <v>14.86</v>
      </c>
      <c r="G73" s="15">
        <v>14.01</v>
      </c>
      <c r="H73" s="15">
        <v>13.17</v>
      </c>
      <c r="I73" s="14"/>
      <c r="J73" s="15">
        <v>15.09</v>
      </c>
      <c r="K73" s="15">
        <v>16.77</v>
      </c>
      <c r="L73" s="15">
        <v>19.510000000000002</v>
      </c>
      <c r="M73" s="54"/>
      <c r="N73" s="15">
        <v>50.437883419000002</v>
      </c>
      <c r="O73" s="15">
        <v>212.52185657000001</v>
      </c>
      <c r="P73" s="15" t="s">
        <v>30</v>
      </c>
      <c r="Q73" s="16" t="s">
        <v>26</v>
      </c>
      <c r="R73" s="37" t="s">
        <v>193</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194</v>
      </c>
      <c r="D74" s="17" t="s">
        <v>195</v>
      </c>
      <c r="E74" s="17">
        <v>1</v>
      </c>
      <c r="F74" s="14">
        <v>3.9</v>
      </c>
      <c r="G74" s="14">
        <v>3.12</v>
      </c>
      <c r="H74" s="14">
        <v>2.34</v>
      </c>
      <c r="I74" s="14"/>
      <c r="J74" s="14">
        <v>4.09</v>
      </c>
      <c r="K74" s="14">
        <v>5.64</v>
      </c>
      <c r="L74" s="14">
        <v>8.16</v>
      </c>
      <c r="M74" s="54"/>
      <c r="N74" s="14">
        <v>48.179974385999998</v>
      </c>
      <c r="O74" s="31">
        <v>65.715212913000002</v>
      </c>
      <c r="P74" s="31" t="s">
        <v>26</v>
      </c>
      <c r="Q74" s="17" t="s">
        <v>26</v>
      </c>
      <c r="R74" s="38" t="s">
        <v>196</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197</v>
      </c>
      <c r="D75" s="16" t="s">
        <v>198</v>
      </c>
      <c r="E75" s="16">
        <v>4</v>
      </c>
      <c r="F75" s="15">
        <v>46.06</v>
      </c>
      <c r="G75" s="15">
        <v>42.72</v>
      </c>
      <c r="H75" s="15">
        <v>39.39</v>
      </c>
      <c r="I75" s="14"/>
      <c r="J75" s="15">
        <v>47.05</v>
      </c>
      <c r="K75" s="15">
        <v>53.71</v>
      </c>
      <c r="L75" s="15">
        <v>64.489999999999995</v>
      </c>
      <c r="M75" s="54"/>
      <c r="N75" s="15">
        <v>51.688357953000001</v>
      </c>
      <c r="O75" s="15">
        <v>52.590645564999996</v>
      </c>
      <c r="P75" s="15" t="s">
        <v>30</v>
      </c>
      <c r="Q75" s="16" t="s">
        <v>26</v>
      </c>
      <c r="R75" s="37" t="s">
        <v>199</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200</v>
      </c>
      <c r="D76" s="17" t="s">
        <v>201</v>
      </c>
      <c r="E76" s="17">
        <v>7</v>
      </c>
      <c r="F76" s="14">
        <v>5.75</v>
      </c>
      <c r="G76" s="14">
        <v>5.0999999999999996</v>
      </c>
      <c r="H76" s="14">
        <v>4.45</v>
      </c>
      <c r="I76" s="14"/>
      <c r="J76" s="14">
        <v>6.17</v>
      </c>
      <c r="K76" s="14">
        <v>7.46</v>
      </c>
      <c r="L76" s="14">
        <v>9.5500000000000007</v>
      </c>
      <c r="M76" s="54"/>
      <c r="N76" s="14">
        <v>66.805387367999998</v>
      </c>
      <c r="O76" s="31">
        <v>55.641239913</v>
      </c>
      <c r="P76" s="31" t="s">
        <v>30</v>
      </c>
      <c r="Q76" s="17" t="s">
        <v>30</v>
      </c>
      <c r="R76" s="38" t="s">
        <v>202</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203</v>
      </c>
      <c r="D77" s="16" t="s">
        <v>204</v>
      </c>
      <c r="E77" s="16">
        <v>7</v>
      </c>
      <c r="F77" s="15">
        <v>31.73</v>
      </c>
      <c r="G77" s="15">
        <v>29.01</v>
      </c>
      <c r="H77" s="15">
        <v>26.29</v>
      </c>
      <c r="I77" s="14"/>
      <c r="J77" s="15">
        <v>37.24</v>
      </c>
      <c r="K77" s="15">
        <v>42.67</v>
      </c>
      <c r="L77" s="15">
        <v>51.45</v>
      </c>
      <c r="M77" s="54"/>
      <c r="N77" s="15">
        <v>58.313274915000001</v>
      </c>
      <c r="O77" s="15">
        <v>112.71710591</v>
      </c>
      <c r="P77" s="15" t="s">
        <v>26</v>
      </c>
      <c r="Q77" s="16" t="s">
        <v>30</v>
      </c>
      <c r="R77" s="37" t="s">
        <v>205</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206</v>
      </c>
      <c r="D78" s="17" t="s">
        <v>207</v>
      </c>
      <c r="E78" s="17">
        <v>7</v>
      </c>
      <c r="F78" s="14">
        <v>1.38</v>
      </c>
      <c r="G78" s="14">
        <v>0.91</v>
      </c>
      <c r="H78" s="14">
        <v>0.44</v>
      </c>
      <c r="I78" s="14"/>
      <c r="J78" s="14">
        <v>2.57</v>
      </c>
      <c r="K78" s="14">
        <v>3.5</v>
      </c>
      <c r="L78" s="14">
        <v>5.01</v>
      </c>
      <c r="M78" s="54"/>
      <c r="N78" s="14">
        <v>69.395103411999997</v>
      </c>
      <c r="O78" s="31">
        <v>17.658786652</v>
      </c>
      <c r="P78" s="31" t="s">
        <v>26</v>
      </c>
      <c r="Q78" s="17" t="s">
        <v>30</v>
      </c>
      <c r="R78" s="38" t="s">
        <v>208</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209</v>
      </c>
      <c r="D79" s="16" t="s">
        <v>210</v>
      </c>
      <c r="E79" s="16">
        <v>5</v>
      </c>
      <c r="F79" s="15">
        <v>21.48</v>
      </c>
      <c r="G79" s="15">
        <v>18.75</v>
      </c>
      <c r="H79" s="15">
        <v>16.02</v>
      </c>
      <c r="I79" s="14"/>
      <c r="J79" s="15">
        <v>28.59</v>
      </c>
      <c r="K79" s="15">
        <v>34.04</v>
      </c>
      <c r="L79" s="15">
        <v>42.87</v>
      </c>
      <c r="M79" s="54"/>
      <c r="N79" s="15">
        <v>52.346335377999999</v>
      </c>
      <c r="O79" s="15">
        <v>128.79430643000001</v>
      </c>
      <c r="P79" s="15" t="s">
        <v>26</v>
      </c>
      <c r="Q79" s="16" t="s">
        <v>30</v>
      </c>
      <c r="R79" s="37" t="s">
        <v>211</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209</v>
      </c>
      <c r="D80" s="17" t="s">
        <v>212</v>
      </c>
      <c r="E80" s="17">
        <v>6</v>
      </c>
      <c r="F80" s="14">
        <v>20.5</v>
      </c>
      <c r="G80" s="14">
        <v>18.02</v>
      </c>
      <c r="H80" s="14">
        <v>15.54</v>
      </c>
      <c r="I80" s="14"/>
      <c r="J80" s="14">
        <v>26.16</v>
      </c>
      <c r="K80" s="14">
        <v>31.11</v>
      </c>
      <c r="L80" s="14">
        <v>39.130000000000003</v>
      </c>
      <c r="M80" s="54"/>
      <c r="N80" s="14">
        <v>54.982921912000002</v>
      </c>
      <c r="O80" s="31">
        <v>7.2907971739000006</v>
      </c>
      <c r="P80" s="31" t="s">
        <v>26</v>
      </c>
      <c r="Q80" s="17" t="s">
        <v>30</v>
      </c>
      <c r="R80" s="38" t="s">
        <v>213</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214</v>
      </c>
      <c r="D81" s="16" t="s">
        <v>215</v>
      </c>
      <c r="E81" s="16">
        <v>6</v>
      </c>
      <c r="F81" s="15">
        <v>2.7</v>
      </c>
      <c r="G81" s="15">
        <v>2.33</v>
      </c>
      <c r="H81" s="15">
        <v>1.97</v>
      </c>
      <c r="I81" s="14"/>
      <c r="J81" s="15">
        <v>3.58</v>
      </c>
      <c r="K81" s="15">
        <v>4.3</v>
      </c>
      <c r="L81" s="15">
        <v>5.47</v>
      </c>
      <c r="M81" s="54"/>
      <c r="N81" s="15">
        <v>58.633516428999997</v>
      </c>
      <c r="O81" s="15">
        <v>2.5339985217000001</v>
      </c>
      <c r="P81" s="15" t="s">
        <v>26</v>
      </c>
      <c r="Q81" s="16" t="s">
        <v>30</v>
      </c>
      <c r="R81" s="37" t="s">
        <v>216</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217</v>
      </c>
      <c r="D82" s="17" t="s">
        <v>218</v>
      </c>
      <c r="E82" s="17">
        <v>7</v>
      </c>
      <c r="F82" s="14">
        <v>2354</v>
      </c>
      <c r="G82" s="14">
        <v>1851.72</v>
      </c>
      <c r="H82" s="14">
        <v>1349.44</v>
      </c>
      <c r="I82" s="14"/>
      <c r="J82" s="14">
        <v>2471.64</v>
      </c>
      <c r="K82" s="14">
        <v>3476.19</v>
      </c>
      <c r="L82" s="14">
        <v>5101.68</v>
      </c>
      <c r="M82" s="54"/>
      <c r="N82" s="14">
        <v>63.485398818999997</v>
      </c>
      <c r="O82" s="31">
        <v>2.3791872113000001</v>
      </c>
      <c r="P82" s="31" t="s">
        <v>30</v>
      </c>
      <c r="Q82" s="17" t="s">
        <v>30</v>
      </c>
      <c r="R82" s="38" t="s">
        <v>219</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220</v>
      </c>
      <c r="D83" s="16" t="s">
        <v>221</v>
      </c>
      <c r="E83" s="16">
        <v>10</v>
      </c>
      <c r="F83" s="15">
        <v>18.32</v>
      </c>
      <c r="G83" s="15">
        <v>17.68</v>
      </c>
      <c r="H83" s="15">
        <v>17.05</v>
      </c>
      <c r="I83" s="14"/>
      <c r="J83" s="15">
        <v>19.190000000000001</v>
      </c>
      <c r="K83" s="15">
        <v>20.45</v>
      </c>
      <c r="L83" s="15">
        <v>22.49</v>
      </c>
      <c r="M83" s="54"/>
      <c r="N83" s="15">
        <v>74.582000652000005</v>
      </c>
      <c r="O83" s="15">
        <v>5.2901591304000002</v>
      </c>
      <c r="P83" s="15" t="s">
        <v>30</v>
      </c>
      <c r="Q83" s="16" t="s">
        <v>30</v>
      </c>
      <c r="R83" s="37" t="s">
        <v>222</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223</v>
      </c>
      <c r="D84" s="17" t="s">
        <v>224</v>
      </c>
      <c r="E84" s="17">
        <v>7</v>
      </c>
      <c r="F84" s="14">
        <v>5.05</v>
      </c>
      <c r="G84" s="14">
        <v>4.5999999999999996</v>
      </c>
      <c r="H84" s="14">
        <v>4.1500000000000004</v>
      </c>
      <c r="I84" s="14"/>
      <c r="J84" s="14">
        <v>5.98</v>
      </c>
      <c r="K84" s="14">
        <v>6.87</v>
      </c>
      <c r="L84" s="14">
        <v>8.32</v>
      </c>
      <c r="M84" s="54"/>
      <c r="N84" s="14">
        <v>52.977545421000002</v>
      </c>
      <c r="O84" s="31">
        <v>7.3754593912999997</v>
      </c>
      <c r="P84" s="31" t="s">
        <v>30</v>
      </c>
      <c r="Q84" s="17" t="s">
        <v>30</v>
      </c>
      <c r="R84" s="38" t="s">
        <v>225</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226</v>
      </c>
      <c r="D85" s="16" t="s">
        <v>227</v>
      </c>
      <c r="E85" s="16">
        <v>7</v>
      </c>
      <c r="F85" s="15">
        <v>12.35</v>
      </c>
      <c r="G85" s="15">
        <v>10.76</v>
      </c>
      <c r="H85" s="15">
        <v>9.18</v>
      </c>
      <c r="I85" s="14"/>
      <c r="J85" s="15">
        <v>15.41</v>
      </c>
      <c r="K85" s="15">
        <v>18.57</v>
      </c>
      <c r="L85" s="15">
        <v>23.68</v>
      </c>
      <c r="M85" s="54"/>
      <c r="N85" s="15">
        <v>77.756864762000006</v>
      </c>
      <c r="O85" s="15">
        <v>8.1368055651999995</v>
      </c>
      <c r="P85" s="15" t="s">
        <v>30</v>
      </c>
      <c r="Q85" s="16" t="s">
        <v>30</v>
      </c>
      <c r="R85" s="37" t="s">
        <v>228</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229</v>
      </c>
      <c r="D86" s="17" t="s">
        <v>230</v>
      </c>
      <c r="E86" s="17">
        <v>3</v>
      </c>
      <c r="F86" s="14">
        <v>11.72</v>
      </c>
      <c r="G86" s="14">
        <v>10.46</v>
      </c>
      <c r="H86" s="14">
        <v>9.1999999999999993</v>
      </c>
      <c r="I86" s="14"/>
      <c r="J86" s="14">
        <v>12.27</v>
      </c>
      <c r="K86" s="14">
        <v>14.78</v>
      </c>
      <c r="L86" s="14">
        <v>18.850000000000001</v>
      </c>
      <c r="M86" s="54"/>
      <c r="N86" s="14">
        <v>47.631023216000003</v>
      </c>
      <c r="O86" s="31">
        <v>97.715388564999998</v>
      </c>
      <c r="P86" s="31" t="s">
        <v>26</v>
      </c>
      <c r="Q86" s="17" t="s">
        <v>26</v>
      </c>
      <c r="R86" s="38" t="s">
        <v>231</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232</v>
      </c>
      <c r="D87" s="16" t="s">
        <v>233</v>
      </c>
      <c r="E87" s="16">
        <v>7</v>
      </c>
      <c r="F87" s="15">
        <v>7.05</v>
      </c>
      <c r="G87" s="15">
        <v>5.99</v>
      </c>
      <c r="H87" s="15">
        <v>4.93</v>
      </c>
      <c r="I87" s="14"/>
      <c r="J87" s="15">
        <v>10.07</v>
      </c>
      <c r="K87" s="15">
        <v>12.18</v>
      </c>
      <c r="L87" s="15">
        <v>15.6</v>
      </c>
      <c r="M87" s="54"/>
      <c r="N87" s="15">
        <v>55.481194862000002</v>
      </c>
      <c r="O87" s="15">
        <v>31.233346477999998</v>
      </c>
      <c r="P87" s="15" t="s">
        <v>26</v>
      </c>
      <c r="Q87" s="16" t="s">
        <v>30</v>
      </c>
      <c r="R87" s="37" t="s">
        <v>234</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235</v>
      </c>
      <c r="D88" s="17" t="s">
        <v>236</v>
      </c>
      <c r="E88" s="17">
        <v>9</v>
      </c>
      <c r="F88" s="14">
        <v>194.43</v>
      </c>
      <c r="G88" s="14">
        <v>171.98</v>
      </c>
      <c r="H88" s="14">
        <v>149.54</v>
      </c>
      <c r="I88" s="14"/>
      <c r="J88" s="14">
        <v>214.47</v>
      </c>
      <c r="K88" s="14">
        <v>259.35000000000002</v>
      </c>
      <c r="L88" s="14">
        <v>331.98</v>
      </c>
      <c r="M88" s="54"/>
      <c r="N88" s="14">
        <v>53.016365450999999</v>
      </c>
      <c r="O88" s="31">
        <v>4.5148197134999997</v>
      </c>
      <c r="P88" s="31" t="s">
        <v>30</v>
      </c>
      <c r="Q88" s="17" t="s">
        <v>30</v>
      </c>
      <c r="R88" s="38" t="s">
        <v>237</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238</v>
      </c>
      <c r="D89" s="16" t="s">
        <v>239</v>
      </c>
      <c r="E89" s="16">
        <v>4</v>
      </c>
      <c r="F89" s="15">
        <v>150</v>
      </c>
      <c r="G89" s="15" t="s">
        <v>186</v>
      </c>
      <c r="H89" s="15" t="s">
        <v>186</v>
      </c>
      <c r="I89" s="14"/>
      <c r="J89" s="15" t="s">
        <v>186</v>
      </c>
      <c r="K89" s="15" t="s">
        <v>186</v>
      </c>
      <c r="L89" s="15" t="s">
        <v>186</v>
      </c>
      <c r="M89" s="54"/>
      <c r="N89" s="15">
        <v>94.064508982000007</v>
      </c>
      <c r="O89" s="15">
        <v>1.0764285713999999</v>
      </c>
      <c r="P89" s="15" t="s">
        <v>26</v>
      </c>
      <c r="Q89" s="16" t="s">
        <v>30</v>
      </c>
      <c r="R89" s="37" t="s">
        <v>186</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240</v>
      </c>
      <c r="D90" s="17" t="s">
        <v>241</v>
      </c>
      <c r="E90" s="17">
        <v>10</v>
      </c>
      <c r="F90" s="14">
        <v>90.58</v>
      </c>
      <c r="G90" s="14">
        <v>82.65</v>
      </c>
      <c r="H90" s="14">
        <v>74.72</v>
      </c>
      <c r="I90" s="14"/>
      <c r="J90" s="14">
        <v>93.5</v>
      </c>
      <c r="K90" s="14">
        <v>109.35</v>
      </c>
      <c r="L90" s="14">
        <v>135.02000000000001</v>
      </c>
      <c r="M90" s="54"/>
      <c r="N90" s="14">
        <v>76.690835562000004</v>
      </c>
      <c r="O90" s="31">
        <v>355.69533360999998</v>
      </c>
      <c r="P90" s="31" t="s">
        <v>30</v>
      </c>
      <c r="Q90" s="17" t="s">
        <v>30</v>
      </c>
      <c r="R90" s="38" t="s">
        <v>242</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243</v>
      </c>
      <c r="D91" s="16" t="s">
        <v>244</v>
      </c>
      <c r="E91" s="16">
        <v>7</v>
      </c>
      <c r="F91" s="15">
        <v>50.24</v>
      </c>
      <c r="G91" s="15">
        <v>45.91</v>
      </c>
      <c r="H91" s="15">
        <v>41.58</v>
      </c>
      <c r="I91" s="14"/>
      <c r="J91" s="15">
        <v>59.25</v>
      </c>
      <c r="K91" s="15">
        <v>67.900000000000006</v>
      </c>
      <c r="L91" s="15">
        <v>81.91</v>
      </c>
      <c r="M91" s="54"/>
      <c r="N91" s="15">
        <v>56.175581280999999</v>
      </c>
      <c r="O91" s="15">
        <v>133.19343526</v>
      </c>
      <c r="P91" s="15" t="s">
        <v>30</v>
      </c>
      <c r="Q91" s="16" t="s">
        <v>30</v>
      </c>
      <c r="R91" s="37" t="s">
        <v>245</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246</v>
      </c>
      <c r="D92" s="17" t="s">
        <v>247</v>
      </c>
      <c r="E92" s="17">
        <v>7</v>
      </c>
      <c r="F92" s="14">
        <v>26.98</v>
      </c>
      <c r="G92" s="14">
        <v>25.57</v>
      </c>
      <c r="H92" s="14">
        <v>24.16</v>
      </c>
      <c r="I92" s="14"/>
      <c r="J92" s="14">
        <v>28.12</v>
      </c>
      <c r="K92" s="14">
        <v>30.93</v>
      </c>
      <c r="L92" s="14">
        <v>35.49</v>
      </c>
      <c r="M92" s="54"/>
      <c r="N92" s="14">
        <v>63.092137385999997</v>
      </c>
      <c r="O92" s="31">
        <v>200.93323999999998</v>
      </c>
      <c r="P92" s="31" t="s">
        <v>30</v>
      </c>
      <c r="Q92" s="17" t="s">
        <v>30</v>
      </c>
      <c r="R92" s="38" t="s">
        <v>248</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249</v>
      </c>
      <c r="D93" s="16" t="s">
        <v>250</v>
      </c>
      <c r="E93" s="16">
        <v>0</v>
      </c>
      <c r="F93" s="15">
        <v>29.83</v>
      </c>
      <c r="G93" s="15">
        <v>26.85</v>
      </c>
      <c r="H93" s="15">
        <v>23.88</v>
      </c>
      <c r="I93" s="14"/>
      <c r="J93" s="15">
        <v>30.69</v>
      </c>
      <c r="K93" s="15">
        <v>36.630000000000003</v>
      </c>
      <c r="L93" s="15">
        <v>46.24</v>
      </c>
      <c r="M93" s="54"/>
      <c r="N93" s="15">
        <v>40.092110804000001</v>
      </c>
      <c r="O93" s="15">
        <v>128.1251336</v>
      </c>
      <c r="P93" s="15" t="s">
        <v>26</v>
      </c>
      <c r="Q93" s="16" t="s">
        <v>26</v>
      </c>
      <c r="R93" s="37" t="s">
        <v>251</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252</v>
      </c>
      <c r="D94" s="17" t="s">
        <v>253</v>
      </c>
      <c r="E94" s="17">
        <v>1</v>
      </c>
      <c r="F94" s="14">
        <v>39.17</v>
      </c>
      <c r="G94" s="14">
        <v>36.1</v>
      </c>
      <c r="H94" s="14">
        <v>33.03</v>
      </c>
      <c r="I94" s="14"/>
      <c r="J94" s="14">
        <v>40.049999999999997</v>
      </c>
      <c r="K94" s="14">
        <v>46.18</v>
      </c>
      <c r="L94" s="14">
        <v>56.11</v>
      </c>
      <c r="M94" s="54"/>
      <c r="N94" s="14">
        <v>52.619234278</v>
      </c>
      <c r="O94" s="31">
        <v>230.28468082999999</v>
      </c>
      <c r="P94" s="31" t="s">
        <v>26</v>
      </c>
      <c r="Q94" s="17" t="s">
        <v>26</v>
      </c>
      <c r="R94" s="38" t="s">
        <v>254</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255</v>
      </c>
      <c r="D95" s="16" t="s">
        <v>256</v>
      </c>
      <c r="E95" s="16">
        <v>0</v>
      </c>
      <c r="F95" s="15">
        <v>4.68</v>
      </c>
      <c r="G95" s="15">
        <v>3.9</v>
      </c>
      <c r="H95" s="15">
        <v>3.13</v>
      </c>
      <c r="I95" s="14"/>
      <c r="J95" s="15">
        <v>4.82</v>
      </c>
      <c r="K95" s="15">
        <v>6.36</v>
      </c>
      <c r="L95" s="15">
        <v>8.8699999999999992</v>
      </c>
      <c r="M95" s="54"/>
      <c r="N95" s="15">
        <v>34.536399224</v>
      </c>
      <c r="O95" s="15">
        <v>3.8974236087</v>
      </c>
      <c r="P95" s="15" t="s">
        <v>26</v>
      </c>
      <c r="Q95" s="16" t="s">
        <v>26</v>
      </c>
      <c r="R95" s="37" t="s">
        <v>257</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258</v>
      </c>
      <c r="D96" s="17" t="s">
        <v>259</v>
      </c>
      <c r="E96" s="17">
        <v>2</v>
      </c>
      <c r="F96" s="14">
        <v>11.2</v>
      </c>
      <c r="G96" s="14">
        <v>9.61</v>
      </c>
      <c r="H96" s="14">
        <v>8.02</v>
      </c>
      <c r="I96" s="14"/>
      <c r="J96" s="14">
        <v>11.57</v>
      </c>
      <c r="K96" s="14">
        <v>14.74</v>
      </c>
      <c r="L96" s="14">
        <v>19.87</v>
      </c>
      <c r="M96" s="54"/>
      <c r="N96" s="14">
        <v>40.480395600000001</v>
      </c>
      <c r="O96" s="31">
        <v>18.868323477999997</v>
      </c>
      <c r="P96" s="31" t="s">
        <v>26</v>
      </c>
      <c r="Q96" s="17" t="s">
        <v>26</v>
      </c>
      <c r="R96" s="38" t="s">
        <v>260</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261</v>
      </c>
      <c r="D97" s="16" t="s">
        <v>262</v>
      </c>
      <c r="E97" s="16">
        <v>1</v>
      </c>
      <c r="F97" s="15">
        <v>5.93</v>
      </c>
      <c r="G97" s="15">
        <v>5</v>
      </c>
      <c r="H97" s="15">
        <v>4.08</v>
      </c>
      <c r="I97" s="14"/>
      <c r="J97" s="15">
        <v>6.19</v>
      </c>
      <c r="K97" s="15">
        <v>8.0299999999999994</v>
      </c>
      <c r="L97" s="15">
        <v>11.02</v>
      </c>
      <c r="M97" s="54"/>
      <c r="N97" s="15">
        <v>45.729868435999997</v>
      </c>
      <c r="O97" s="15">
        <v>3.3101628261</v>
      </c>
      <c r="P97" s="15" t="s">
        <v>26</v>
      </c>
      <c r="Q97" s="16" t="s">
        <v>26</v>
      </c>
      <c r="R97" s="37" t="s">
        <v>263</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264</v>
      </c>
      <c r="D98" s="17" t="s">
        <v>265</v>
      </c>
      <c r="E98" s="17">
        <v>7</v>
      </c>
      <c r="F98" s="14">
        <v>17.36</v>
      </c>
      <c r="G98" s="14">
        <v>16.28</v>
      </c>
      <c r="H98" s="14">
        <v>15.21</v>
      </c>
      <c r="I98" s="14"/>
      <c r="J98" s="14">
        <v>17.78</v>
      </c>
      <c r="K98" s="14">
        <v>19.920000000000002</v>
      </c>
      <c r="L98" s="14">
        <v>23.39</v>
      </c>
      <c r="M98" s="54"/>
      <c r="N98" s="14">
        <v>69.281017998999999</v>
      </c>
      <c r="O98" s="31">
        <v>32.834167261000005</v>
      </c>
      <c r="P98" s="31" t="s">
        <v>30</v>
      </c>
      <c r="Q98" s="17" t="s">
        <v>30</v>
      </c>
      <c r="R98" s="38" t="s">
        <v>266</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267</v>
      </c>
      <c r="D99" s="16" t="s">
        <v>268</v>
      </c>
      <c r="E99" s="16">
        <v>0</v>
      </c>
      <c r="F99" s="15">
        <v>19.68</v>
      </c>
      <c r="G99" s="15">
        <v>18.43</v>
      </c>
      <c r="H99" s="15">
        <v>17.18</v>
      </c>
      <c r="I99" s="14"/>
      <c r="J99" s="15">
        <v>20.74</v>
      </c>
      <c r="K99" s="15">
        <v>23.23</v>
      </c>
      <c r="L99" s="15">
        <v>27.27</v>
      </c>
      <c r="M99" s="54"/>
      <c r="N99" s="15">
        <v>35.646350771000002</v>
      </c>
      <c r="O99" s="15">
        <v>6.1756456087</v>
      </c>
      <c r="P99" s="15" t="s">
        <v>26</v>
      </c>
      <c r="Q99" s="16" t="s">
        <v>26</v>
      </c>
      <c r="R99" s="37" t="s">
        <v>269</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270</v>
      </c>
      <c r="D100" s="17" t="s">
        <v>271</v>
      </c>
      <c r="E100" s="17">
        <v>10</v>
      </c>
      <c r="F100" s="14">
        <v>24.44</v>
      </c>
      <c r="G100" s="14">
        <v>22.09</v>
      </c>
      <c r="H100" s="14">
        <v>19.739999999999998</v>
      </c>
      <c r="I100" s="14"/>
      <c r="J100" s="14">
        <v>26.44</v>
      </c>
      <c r="K100" s="14">
        <v>31.13</v>
      </c>
      <c r="L100" s="14">
        <v>38.72</v>
      </c>
      <c r="M100" s="54"/>
      <c r="N100" s="14">
        <v>82.638686695999994</v>
      </c>
      <c r="O100" s="31">
        <v>209.85929099999998</v>
      </c>
      <c r="P100" s="31" t="s">
        <v>30</v>
      </c>
      <c r="Q100" s="17" t="s">
        <v>30</v>
      </c>
      <c r="R100" s="38" t="s">
        <v>272</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273</v>
      </c>
      <c r="D101" s="16" t="s">
        <v>274</v>
      </c>
      <c r="E101" s="16">
        <v>10</v>
      </c>
      <c r="F101" s="15">
        <v>10.96</v>
      </c>
      <c r="G101" s="15">
        <v>10</v>
      </c>
      <c r="H101" s="15">
        <v>9.0500000000000007</v>
      </c>
      <c r="I101" s="14"/>
      <c r="J101" s="15">
        <v>11.55</v>
      </c>
      <c r="K101" s="15">
        <v>13.45</v>
      </c>
      <c r="L101" s="15">
        <v>16.52</v>
      </c>
      <c r="M101" s="54"/>
      <c r="N101" s="15">
        <v>82.922359236000005</v>
      </c>
      <c r="O101" s="15">
        <v>60.658540086999999</v>
      </c>
      <c r="P101" s="15" t="s">
        <v>30</v>
      </c>
      <c r="Q101" s="16" t="s">
        <v>30</v>
      </c>
      <c r="R101" s="37" t="s">
        <v>275</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276</v>
      </c>
      <c r="D102" s="17" t="s">
        <v>277</v>
      </c>
      <c r="E102" s="17">
        <v>2</v>
      </c>
      <c r="F102" s="14">
        <v>11.65</v>
      </c>
      <c r="G102" s="14">
        <v>9.82</v>
      </c>
      <c r="H102" s="14">
        <v>8</v>
      </c>
      <c r="I102" s="14"/>
      <c r="J102" s="14">
        <v>11.96</v>
      </c>
      <c r="K102" s="14">
        <v>15.6</v>
      </c>
      <c r="L102" s="14">
        <v>21.49</v>
      </c>
      <c r="M102" s="54"/>
      <c r="N102" s="14">
        <v>43.432842620000002</v>
      </c>
      <c r="O102" s="31">
        <v>37.408990042999996</v>
      </c>
      <c r="P102" s="31" t="s">
        <v>26</v>
      </c>
      <c r="Q102" s="17" t="s">
        <v>26</v>
      </c>
      <c r="R102" s="38" t="s">
        <v>278</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279</v>
      </c>
      <c r="D103" s="16" t="s">
        <v>280</v>
      </c>
      <c r="E103" s="16">
        <v>0</v>
      </c>
      <c r="F103" s="15">
        <v>3.56</v>
      </c>
      <c r="G103" s="15">
        <v>3.19</v>
      </c>
      <c r="H103" s="15">
        <v>2.82</v>
      </c>
      <c r="I103" s="14"/>
      <c r="J103" s="15">
        <v>3.69</v>
      </c>
      <c r="K103" s="15">
        <v>4.42</v>
      </c>
      <c r="L103" s="15">
        <v>5.61</v>
      </c>
      <c r="M103" s="54"/>
      <c r="N103" s="15">
        <v>28.896945353</v>
      </c>
      <c r="O103" s="15">
        <v>7.5109177390999999</v>
      </c>
      <c r="P103" s="15" t="s">
        <v>26</v>
      </c>
      <c r="Q103" s="16" t="s">
        <v>26</v>
      </c>
      <c r="R103" s="37" t="s">
        <v>281</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282</v>
      </c>
      <c r="D104" s="17" t="s">
        <v>283</v>
      </c>
      <c r="E104" s="17">
        <v>1</v>
      </c>
      <c r="F104" s="14">
        <v>3.89</v>
      </c>
      <c r="G104" s="14">
        <v>3.42</v>
      </c>
      <c r="H104" s="14">
        <v>2.96</v>
      </c>
      <c r="I104" s="14"/>
      <c r="J104" s="14">
        <v>4</v>
      </c>
      <c r="K104" s="14">
        <v>4.92</v>
      </c>
      <c r="L104" s="14">
        <v>6.41</v>
      </c>
      <c r="M104" s="54"/>
      <c r="N104" s="14">
        <v>48.022493830999998</v>
      </c>
      <c r="O104" s="31">
        <v>16.155467435000002</v>
      </c>
      <c r="P104" s="31" t="s">
        <v>26</v>
      </c>
      <c r="Q104" s="17" t="s">
        <v>26</v>
      </c>
      <c r="R104" s="38" t="s">
        <v>284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285</v>
      </c>
      <c r="D105" s="16" t="s">
        <v>286</v>
      </c>
      <c r="E105" s="16">
        <v>0</v>
      </c>
      <c r="F105" s="15">
        <v>9.34</v>
      </c>
      <c r="G105" s="15">
        <v>8.1199999999999992</v>
      </c>
      <c r="H105" s="15">
        <v>6.9</v>
      </c>
      <c r="I105" s="14"/>
      <c r="J105" s="15">
        <v>9.64</v>
      </c>
      <c r="K105" s="15">
        <v>12.07</v>
      </c>
      <c r="L105" s="15">
        <v>16</v>
      </c>
      <c r="M105" s="54"/>
      <c r="N105" s="15">
        <v>39.905858782000003</v>
      </c>
      <c r="O105" s="15">
        <v>15.413185173</v>
      </c>
      <c r="P105" s="15" t="s">
        <v>26</v>
      </c>
      <c r="Q105" s="16" t="s">
        <v>26</v>
      </c>
      <c r="R105" s="37" t="s">
        <v>287</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288</v>
      </c>
      <c r="D106" s="17" t="s">
        <v>289</v>
      </c>
      <c r="E106" s="17">
        <v>4</v>
      </c>
      <c r="F106" s="14" t="s">
        <v>186</v>
      </c>
      <c r="G106" s="14" t="s">
        <v>186</v>
      </c>
      <c r="H106" s="14" t="s">
        <v>186</v>
      </c>
      <c r="I106" s="14"/>
      <c r="J106" s="14" t="s">
        <v>186</v>
      </c>
      <c r="K106" s="14" t="s">
        <v>186</v>
      </c>
      <c r="L106" s="14" t="s">
        <v>186</v>
      </c>
      <c r="M106" s="54"/>
      <c r="N106" s="14" t="s">
        <v>186</v>
      </c>
      <c r="O106" s="31" t="s">
        <v>186</v>
      </c>
      <c r="P106" s="31" t="s">
        <v>186</v>
      </c>
      <c r="Q106" s="17" t="s">
        <v>186</v>
      </c>
      <c r="R106" s="38" t="s">
        <v>187</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290</v>
      </c>
      <c r="D107" s="16" t="s">
        <v>291</v>
      </c>
      <c r="E107" s="16">
        <v>4</v>
      </c>
      <c r="F107" s="15">
        <v>1.98</v>
      </c>
      <c r="G107" s="15">
        <v>1.7</v>
      </c>
      <c r="H107" s="15">
        <v>1.42</v>
      </c>
      <c r="I107" s="14"/>
      <c r="J107" s="15">
        <v>2.54</v>
      </c>
      <c r="K107" s="15">
        <v>3.09</v>
      </c>
      <c r="L107" s="15">
        <v>3.99</v>
      </c>
      <c r="M107" s="54"/>
      <c r="N107" s="15">
        <v>54.824985669999997</v>
      </c>
      <c r="O107" s="15">
        <v>3.1843332174000003</v>
      </c>
      <c r="P107" s="15" t="s">
        <v>26</v>
      </c>
      <c r="Q107" s="16" t="s">
        <v>30</v>
      </c>
      <c r="R107" s="37" t="s">
        <v>292</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293</v>
      </c>
      <c r="D108" s="17" t="s">
        <v>294</v>
      </c>
      <c r="E108" s="17">
        <v>0</v>
      </c>
      <c r="F108" s="14">
        <v>3.12</v>
      </c>
      <c r="G108" s="14">
        <v>2.73</v>
      </c>
      <c r="H108" s="14">
        <v>2.35</v>
      </c>
      <c r="I108" s="14"/>
      <c r="J108" s="14">
        <v>3.19</v>
      </c>
      <c r="K108" s="14">
        <v>3.95</v>
      </c>
      <c r="L108" s="14">
        <v>5.18</v>
      </c>
      <c r="M108" s="54"/>
      <c r="N108" s="14">
        <v>35.539039205999998</v>
      </c>
      <c r="O108" s="31">
        <v>3.7487622609</v>
      </c>
      <c r="P108" s="31" t="s">
        <v>26</v>
      </c>
      <c r="Q108" s="17" t="s">
        <v>26</v>
      </c>
      <c r="R108" s="38" t="s">
        <v>295</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296</v>
      </c>
      <c r="D109" s="16" t="s">
        <v>297</v>
      </c>
      <c r="E109" s="16">
        <v>4</v>
      </c>
      <c r="F109" s="15">
        <v>21.42</v>
      </c>
      <c r="G109" s="15">
        <v>20.05</v>
      </c>
      <c r="H109" s="15">
        <v>18.690000000000001</v>
      </c>
      <c r="I109" s="14"/>
      <c r="J109" s="15">
        <v>24.05</v>
      </c>
      <c r="K109" s="15">
        <v>26.77</v>
      </c>
      <c r="L109" s="15">
        <v>31.19</v>
      </c>
      <c r="M109" s="54"/>
      <c r="N109" s="15">
        <v>57.282465572</v>
      </c>
      <c r="O109" s="15">
        <v>57.640753869999998</v>
      </c>
      <c r="P109" s="15" t="s">
        <v>26</v>
      </c>
      <c r="Q109" s="16" t="s">
        <v>30</v>
      </c>
      <c r="R109" s="37" t="s">
        <v>298</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299</v>
      </c>
      <c r="D110" s="17" t="s">
        <v>300</v>
      </c>
      <c r="E110" s="17">
        <v>1</v>
      </c>
      <c r="F110" s="14">
        <v>24.98</v>
      </c>
      <c r="G110" s="14">
        <v>22.73</v>
      </c>
      <c r="H110" s="14">
        <v>20.49</v>
      </c>
      <c r="I110" s="14"/>
      <c r="J110" s="14">
        <v>25.75</v>
      </c>
      <c r="K110" s="14">
        <v>30.23</v>
      </c>
      <c r="L110" s="14">
        <v>37.479999999999997</v>
      </c>
      <c r="M110" s="54"/>
      <c r="N110" s="14">
        <v>48.784332462999998</v>
      </c>
      <c r="O110" s="31">
        <v>42.514765870000005</v>
      </c>
      <c r="P110" s="31" t="s">
        <v>26</v>
      </c>
      <c r="Q110" s="17" t="s">
        <v>26</v>
      </c>
      <c r="R110" s="38" t="s">
        <v>301</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302</v>
      </c>
      <c r="D111" s="16" t="s">
        <v>303</v>
      </c>
      <c r="E111" s="16">
        <v>9</v>
      </c>
      <c r="F111" s="15">
        <v>83.35</v>
      </c>
      <c r="G111" s="15">
        <v>57.66</v>
      </c>
      <c r="H111" s="15">
        <v>31.98</v>
      </c>
      <c r="I111" s="14"/>
      <c r="J111" s="15">
        <v>122.62</v>
      </c>
      <c r="K111" s="15">
        <v>173.98</v>
      </c>
      <c r="L111" s="15">
        <v>257.10000000000002</v>
      </c>
      <c r="M111" s="54"/>
      <c r="N111" s="15">
        <v>56.011212946000001</v>
      </c>
      <c r="O111" s="15">
        <v>52.258077823000001</v>
      </c>
      <c r="P111" s="15" t="s">
        <v>30</v>
      </c>
      <c r="Q111" s="16" t="s">
        <v>30</v>
      </c>
      <c r="R111" s="37" t="s">
        <v>304</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305</v>
      </c>
      <c r="D112" s="17" t="s">
        <v>306</v>
      </c>
      <c r="E112" s="17">
        <v>9</v>
      </c>
      <c r="F112" s="14">
        <v>14.95</v>
      </c>
      <c r="G112" s="14">
        <v>13.85</v>
      </c>
      <c r="H112" s="14">
        <v>12.76</v>
      </c>
      <c r="I112" s="14"/>
      <c r="J112" s="14">
        <v>15.65</v>
      </c>
      <c r="K112" s="14">
        <v>17.829999999999998</v>
      </c>
      <c r="L112" s="14">
        <v>21.37</v>
      </c>
      <c r="M112" s="54"/>
      <c r="N112" s="14">
        <v>82.652981937000007</v>
      </c>
      <c r="O112" s="31">
        <v>24.480745216999999</v>
      </c>
      <c r="P112" s="31" t="s">
        <v>30</v>
      </c>
      <c r="Q112" s="17" t="s">
        <v>30</v>
      </c>
      <c r="R112" s="38" t="s">
        <v>307</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308</v>
      </c>
      <c r="D113" s="16" t="s">
        <v>309</v>
      </c>
      <c r="E113" s="16">
        <v>5</v>
      </c>
      <c r="F113" s="15">
        <v>29.19</v>
      </c>
      <c r="G113" s="15">
        <v>24.05</v>
      </c>
      <c r="H113" s="15">
        <v>18.91</v>
      </c>
      <c r="I113" s="14"/>
      <c r="J113" s="15">
        <v>43.39</v>
      </c>
      <c r="K113" s="15">
        <v>53.66</v>
      </c>
      <c r="L113" s="15">
        <v>70.290000000000006</v>
      </c>
      <c r="M113" s="54"/>
      <c r="N113" s="15">
        <v>61.212748099999999</v>
      </c>
      <c r="O113" s="15">
        <v>53.729770213000002</v>
      </c>
      <c r="P113" s="15" t="s">
        <v>26</v>
      </c>
      <c r="Q113" s="16" t="s">
        <v>30</v>
      </c>
      <c r="R113" s="37" t="s">
        <v>310</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311</v>
      </c>
      <c r="D114" s="17" t="s">
        <v>312</v>
      </c>
      <c r="E114" s="17">
        <v>1</v>
      </c>
      <c r="F114" s="14">
        <v>9.26</v>
      </c>
      <c r="G114" s="14">
        <v>8.6300000000000008</v>
      </c>
      <c r="H114" s="14">
        <v>8.01</v>
      </c>
      <c r="I114" s="14"/>
      <c r="J114" s="14">
        <v>9.64</v>
      </c>
      <c r="K114" s="14">
        <v>10.88</v>
      </c>
      <c r="L114" s="14">
        <v>12.89</v>
      </c>
      <c r="M114" s="54"/>
      <c r="N114" s="14">
        <v>43.276322297</v>
      </c>
      <c r="O114" s="31">
        <v>6.9079652609000002</v>
      </c>
      <c r="P114" s="31" t="s">
        <v>26</v>
      </c>
      <c r="Q114" s="17" t="s">
        <v>26</v>
      </c>
      <c r="R114" s="38" t="s">
        <v>313</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314</v>
      </c>
      <c r="D115" s="16" t="s">
        <v>315</v>
      </c>
      <c r="E115" s="16">
        <v>7</v>
      </c>
      <c r="F115" s="15">
        <v>8.33</v>
      </c>
      <c r="G115" s="15">
        <v>7.76</v>
      </c>
      <c r="H115" s="15">
        <v>7.19</v>
      </c>
      <c r="I115" s="14"/>
      <c r="J115" s="15">
        <v>9.3800000000000008</v>
      </c>
      <c r="K115" s="15">
        <v>10.51</v>
      </c>
      <c r="L115" s="15">
        <v>12.35</v>
      </c>
      <c r="M115" s="54"/>
      <c r="N115" s="15">
        <v>67.708220252000004</v>
      </c>
      <c r="O115" s="15">
        <v>3.7046170000000003</v>
      </c>
      <c r="P115" s="15" t="s">
        <v>26</v>
      </c>
      <c r="Q115" s="16" t="s">
        <v>30</v>
      </c>
      <c r="R115" s="37" t="s">
        <v>316</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317</v>
      </c>
      <c r="D116" s="17" t="s">
        <v>318</v>
      </c>
      <c r="E116" s="17">
        <v>3</v>
      </c>
      <c r="F116" s="14">
        <v>54.03</v>
      </c>
      <c r="G116" s="14">
        <v>51.26</v>
      </c>
      <c r="H116" s="14">
        <v>48.49</v>
      </c>
      <c r="I116" s="14"/>
      <c r="J116" s="14">
        <v>54.99</v>
      </c>
      <c r="K116" s="14">
        <v>60.52</v>
      </c>
      <c r="L116" s="14">
        <v>69.459999999999994</v>
      </c>
      <c r="M116" s="54"/>
      <c r="N116" s="14">
        <v>44.524925709999998</v>
      </c>
      <c r="O116" s="31">
        <v>24.204884217</v>
      </c>
      <c r="P116" s="31" t="s">
        <v>30</v>
      </c>
      <c r="Q116" s="17" t="s">
        <v>26</v>
      </c>
      <c r="R116" s="38" t="s">
        <v>319</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320</v>
      </c>
      <c r="D117" s="16" t="s">
        <v>321</v>
      </c>
      <c r="E117" s="16">
        <v>2</v>
      </c>
      <c r="F117" s="15">
        <v>26.58</v>
      </c>
      <c r="G117" s="15">
        <v>24.73</v>
      </c>
      <c r="H117" s="15">
        <v>22.89</v>
      </c>
      <c r="I117" s="14"/>
      <c r="J117" s="15">
        <v>26.98</v>
      </c>
      <c r="K117" s="15">
        <v>30.66</v>
      </c>
      <c r="L117" s="15">
        <v>36.619999999999997</v>
      </c>
      <c r="M117" s="54"/>
      <c r="N117" s="15">
        <v>39.551942828000001</v>
      </c>
      <c r="O117" s="15">
        <v>99.979368434999998</v>
      </c>
      <c r="P117" s="15" t="s">
        <v>26</v>
      </c>
      <c r="Q117" s="16" t="s">
        <v>26</v>
      </c>
      <c r="R117" s="37" t="s">
        <v>322</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323</v>
      </c>
      <c r="D118" s="17" t="s">
        <v>324</v>
      </c>
      <c r="E118" s="17">
        <v>10</v>
      </c>
      <c r="F118" s="14">
        <v>13.78</v>
      </c>
      <c r="G118" s="14">
        <v>13.04</v>
      </c>
      <c r="H118" s="14">
        <v>12.3</v>
      </c>
      <c r="I118" s="14"/>
      <c r="J118" s="14">
        <v>14.8</v>
      </c>
      <c r="K118" s="14">
        <v>16.27</v>
      </c>
      <c r="L118" s="14">
        <v>18.66</v>
      </c>
      <c r="M118" s="54"/>
      <c r="N118" s="14">
        <v>54.907610286999997</v>
      </c>
      <c r="O118" s="31">
        <v>1.4102353043</v>
      </c>
      <c r="P118" s="31" t="s">
        <v>30</v>
      </c>
      <c r="Q118" s="17" t="s">
        <v>30</v>
      </c>
      <c r="R118" s="38" t="s">
        <v>325</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323</v>
      </c>
      <c r="D119" s="16" t="s">
        <v>326</v>
      </c>
      <c r="E119" s="16">
        <v>9</v>
      </c>
      <c r="F119" s="15">
        <v>13.71</v>
      </c>
      <c r="G119" s="15">
        <v>12.84</v>
      </c>
      <c r="H119" s="15">
        <v>11.97</v>
      </c>
      <c r="I119" s="14"/>
      <c r="J119" s="15">
        <v>15.05</v>
      </c>
      <c r="K119" s="15">
        <v>16.78</v>
      </c>
      <c r="L119" s="15">
        <v>19.579999999999998</v>
      </c>
      <c r="M119" s="54"/>
      <c r="N119" s="15">
        <v>52.046202069000003</v>
      </c>
      <c r="O119" s="15">
        <v>232.88900461</v>
      </c>
      <c r="P119" s="15" t="s">
        <v>30</v>
      </c>
      <c r="Q119" s="16" t="s">
        <v>30</v>
      </c>
      <c r="R119" s="37" t="s">
        <v>327</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328</v>
      </c>
      <c r="D120" s="17" t="s">
        <v>329</v>
      </c>
      <c r="E120" s="17">
        <v>9</v>
      </c>
      <c r="F120" s="14">
        <v>45</v>
      </c>
      <c r="G120" s="14">
        <v>42.38</v>
      </c>
      <c r="H120" s="14">
        <v>39.770000000000003</v>
      </c>
      <c r="I120" s="14"/>
      <c r="J120" s="14">
        <v>47.31</v>
      </c>
      <c r="K120" s="14">
        <v>52.53</v>
      </c>
      <c r="L120" s="14">
        <v>60.97</v>
      </c>
      <c r="M120" s="54"/>
      <c r="N120" s="14">
        <v>52.382068011999998</v>
      </c>
      <c r="O120" s="31">
        <v>83.481992043000005</v>
      </c>
      <c r="P120" s="31" t="s">
        <v>30</v>
      </c>
      <c r="Q120" s="17" t="s">
        <v>30</v>
      </c>
      <c r="R120" s="38" t="s">
        <v>330</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328</v>
      </c>
      <c r="D121" s="16" t="s">
        <v>331</v>
      </c>
      <c r="E121" s="16">
        <v>6</v>
      </c>
      <c r="F121" s="15">
        <v>42.28</v>
      </c>
      <c r="G121" s="15">
        <v>39.39</v>
      </c>
      <c r="H121" s="15">
        <v>36.51</v>
      </c>
      <c r="I121" s="14"/>
      <c r="J121" s="15">
        <v>43.38</v>
      </c>
      <c r="K121" s="15">
        <v>49.14</v>
      </c>
      <c r="L121" s="15">
        <v>58.48</v>
      </c>
      <c r="M121" s="54"/>
      <c r="N121" s="15">
        <v>48.755489977000003</v>
      </c>
      <c r="O121" s="15">
        <v>787.76183174000005</v>
      </c>
      <c r="P121" s="15" t="s">
        <v>30</v>
      </c>
      <c r="Q121" s="16" t="s">
        <v>26</v>
      </c>
      <c r="R121" s="37" t="s">
        <v>332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333</v>
      </c>
      <c r="D122" s="17" t="s">
        <v>334</v>
      </c>
      <c r="E122" s="17">
        <v>1</v>
      </c>
      <c r="F122" s="14">
        <v>1.99</v>
      </c>
      <c r="G122" s="14">
        <v>1.42</v>
      </c>
      <c r="H122" s="14">
        <v>0.86</v>
      </c>
      <c r="I122" s="14"/>
      <c r="J122" s="14">
        <v>2.04</v>
      </c>
      <c r="K122" s="14">
        <v>3.16</v>
      </c>
      <c r="L122" s="14">
        <v>4.9800000000000004</v>
      </c>
      <c r="M122" s="54"/>
      <c r="N122" s="14">
        <v>42.676748529999998</v>
      </c>
      <c r="O122" s="31">
        <v>2.3665723478</v>
      </c>
      <c r="P122" s="31" t="s">
        <v>26</v>
      </c>
      <c r="Q122" s="17" t="s">
        <v>26</v>
      </c>
      <c r="R122" s="38" t="s">
        <v>335</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336</v>
      </c>
      <c r="D123" s="16" t="s">
        <v>337</v>
      </c>
      <c r="E123" s="16">
        <v>6</v>
      </c>
      <c r="F123" s="15">
        <v>69.45</v>
      </c>
      <c r="G123" s="15">
        <v>60.56</v>
      </c>
      <c r="H123" s="15">
        <v>51.67</v>
      </c>
      <c r="I123" s="14"/>
      <c r="J123" s="15">
        <v>88.02</v>
      </c>
      <c r="K123" s="15">
        <v>105.79</v>
      </c>
      <c r="L123" s="15">
        <v>134.56</v>
      </c>
      <c r="M123" s="54"/>
      <c r="N123" s="15">
        <v>68.784322094999993</v>
      </c>
      <c r="O123" s="15">
        <v>60.778295903</v>
      </c>
      <c r="P123" s="15" t="s">
        <v>26</v>
      </c>
      <c r="Q123" s="16" t="s">
        <v>30</v>
      </c>
      <c r="R123" s="37" t="s">
        <v>338</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339</v>
      </c>
      <c r="D124" s="17" t="s">
        <v>340</v>
      </c>
      <c r="E124" s="17">
        <v>3</v>
      </c>
      <c r="F124" s="14">
        <v>10.85</v>
      </c>
      <c r="G124" s="14">
        <v>9.26</v>
      </c>
      <c r="H124" s="14">
        <v>7.68</v>
      </c>
      <c r="I124" s="14"/>
      <c r="J124" s="14">
        <v>11.19</v>
      </c>
      <c r="K124" s="14">
        <v>14.35</v>
      </c>
      <c r="L124" s="14">
        <v>19.46</v>
      </c>
      <c r="M124" s="54"/>
      <c r="N124" s="14">
        <v>47.683381126</v>
      </c>
      <c r="O124" s="31">
        <v>32.964187348000003</v>
      </c>
      <c r="P124" s="31" t="s">
        <v>30</v>
      </c>
      <c r="Q124" s="17" t="s">
        <v>26</v>
      </c>
      <c r="R124" s="38" t="s">
        <v>341</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342</v>
      </c>
      <c r="D125" s="16" t="s">
        <v>343</v>
      </c>
      <c r="E125" s="16">
        <v>9</v>
      </c>
      <c r="F125" s="15">
        <v>183.14</v>
      </c>
      <c r="G125" s="15">
        <v>170.57</v>
      </c>
      <c r="H125" s="15">
        <v>158.01</v>
      </c>
      <c r="I125" s="14"/>
      <c r="J125" s="15">
        <v>185.23</v>
      </c>
      <c r="K125" s="15">
        <v>210.35</v>
      </c>
      <c r="L125" s="15">
        <v>251</v>
      </c>
      <c r="M125" s="54"/>
      <c r="N125" s="15">
        <v>67.934157227</v>
      </c>
      <c r="O125" s="15">
        <v>8.2648173917999994</v>
      </c>
      <c r="P125" s="15" t="s">
        <v>30</v>
      </c>
      <c r="Q125" s="16" t="s">
        <v>30</v>
      </c>
      <c r="R125" s="37" t="s">
        <v>344</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345</v>
      </c>
      <c r="D126" s="17" t="s">
        <v>346</v>
      </c>
      <c r="E126" s="17">
        <v>4</v>
      </c>
      <c r="F126" s="14">
        <v>5.68</v>
      </c>
      <c r="G126" s="14">
        <v>4.59</v>
      </c>
      <c r="H126" s="14">
        <v>3.5</v>
      </c>
      <c r="I126" s="14"/>
      <c r="J126" s="14">
        <v>8.82</v>
      </c>
      <c r="K126" s="14">
        <v>10.99</v>
      </c>
      <c r="L126" s="14">
        <v>14.51</v>
      </c>
      <c r="M126" s="54"/>
      <c r="N126" s="14">
        <v>55.674655057999999</v>
      </c>
      <c r="O126" s="31">
        <v>4.0658911738999999</v>
      </c>
      <c r="P126" s="31" t="s">
        <v>26</v>
      </c>
      <c r="Q126" s="17" t="s">
        <v>30</v>
      </c>
      <c r="R126" s="38" t="s">
        <v>347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348</v>
      </c>
      <c r="D127" s="16" t="s">
        <v>349</v>
      </c>
      <c r="E127" s="16">
        <v>0</v>
      </c>
      <c r="F127" s="15">
        <v>6.29</v>
      </c>
      <c r="G127" s="15">
        <v>5.58</v>
      </c>
      <c r="H127" s="15">
        <v>4.87</v>
      </c>
      <c r="I127" s="14"/>
      <c r="J127" s="15">
        <v>6.4</v>
      </c>
      <c r="K127" s="15">
        <v>7.81</v>
      </c>
      <c r="L127" s="15">
        <v>10.1</v>
      </c>
      <c r="M127" s="54"/>
      <c r="N127" s="15">
        <v>37.215899759999999</v>
      </c>
      <c r="O127" s="15">
        <v>4.4768085651999998</v>
      </c>
      <c r="P127" s="15" t="s">
        <v>26</v>
      </c>
      <c r="Q127" s="16" t="s">
        <v>26</v>
      </c>
      <c r="R127" s="37" t="s">
        <v>350</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351</v>
      </c>
      <c r="D128" s="17" t="s">
        <v>352</v>
      </c>
      <c r="E128" s="17">
        <v>10</v>
      </c>
      <c r="F128" s="14">
        <v>3.66</v>
      </c>
      <c r="G128" s="14">
        <v>3.45</v>
      </c>
      <c r="H128" s="14">
        <v>3.24</v>
      </c>
      <c r="I128" s="14"/>
      <c r="J128" s="14">
        <v>3.9</v>
      </c>
      <c r="K128" s="14">
        <v>4.3099999999999996</v>
      </c>
      <c r="L128" s="14">
        <v>4.9800000000000004</v>
      </c>
      <c r="M128" s="54"/>
      <c r="N128" s="14">
        <v>70.637856878999997</v>
      </c>
      <c r="O128" s="31">
        <v>1.9931833913000001</v>
      </c>
      <c r="P128" s="31" t="s">
        <v>30</v>
      </c>
      <c r="Q128" s="17" t="s">
        <v>30</v>
      </c>
      <c r="R128" s="38" t="s">
        <v>353</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351</v>
      </c>
      <c r="D129" s="16" t="s">
        <v>354</v>
      </c>
      <c r="E129" s="16">
        <v>10</v>
      </c>
      <c r="F129" s="15">
        <v>3.63</v>
      </c>
      <c r="G129" s="15">
        <v>3.41</v>
      </c>
      <c r="H129" s="15">
        <v>3.2</v>
      </c>
      <c r="I129" s="14"/>
      <c r="J129" s="15">
        <v>3.93</v>
      </c>
      <c r="K129" s="15">
        <v>4.3499999999999996</v>
      </c>
      <c r="L129" s="15">
        <v>5.04</v>
      </c>
      <c r="M129" s="54"/>
      <c r="N129" s="15">
        <v>77.717576756</v>
      </c>
      <c r="O129" s="15">
        <v>11.837154651999999</v>
      </c>
      <c r="P129" s="15" t="s">
        <v>30</v>
      </c>
      <c r="Q129" s="16" t="s">
        <v>30</v>
      </c>
      <c r="R129" s="37" t="s">
        <v>355</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351</v>
      </c>
      <c r="D130" s="17" t="s">
        <v>356</v>
      </c>
      <c r="E130" s="17">
        <v>10</v>
      </c>
      <c r="F130" s="14">
        <v>18.23</v>
      </c>
      <c r="G130" s="14">
        <v>17.16</v>
      </c>
      <c r="H130" s="14">
        <v>16.09</v>
      </c>
      <c r="I130" s="14"/>
      <c r="J130" s="14">
        <v>19.559999999999999</v>
      </c>
      <c r="K130" s="14">
        <v>21.69</v>
      </c>
      <c r="L130" s="14">
        <v>25.15</v>
      </c>
      <c r="M130" s="54"/>
      <c r="N130" s="14">
        <v>80.373544930999998</v>
      </c>
      <c r="O130" s="31">
        <v>80.683798651999993</v>
      </c>
      <c r="P130" s="31" t="s">
        <v>30</v>
      </c>
      <c r="Q130" s="17" t="s">
        <v>30</v>
      </c>
      <c r="R130" s="38" t="s">
        <v>357</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358</v>
      </c>
      <c r="D131" s="16" t="s">
        <v>359</v>
      </c>
      <c r="E131" s="16">
        <v>3</v>
      </c>
      <c r="F131" s="15">
        <v>10.41</v>
      </c>
      <c r="G131" s="15">
        <v>8.6</v>
      </c>
      <c r="H131" s="15">
        <v>6.79</v>
      </c>
      <c r="I131" s="14"/>
      <c r="J131" s="15">
        <v>10.72</v>
      </c>
      <c r="K131" s="15">
        <v>14.33</v>
      </c>
      <c r="L131" s="15">
        <v>20.18</v>
      </c>
      <c r="M131" s="54"/>
      <c r="N131" s="15">
        <v>52.348827636000003</v>
      </c>
      <c r="O131" s="15">
        <v>5.0584252174</v>
      </c>
      <c r="P131" s="15" t="s">
        <v>26</v>
      </c>
      <c r="Q131" s="16" t="s">
        <v>26</v>
      </c>
      <c r="R131" s="37" t="s">
        <v>360</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361</v>
      </c>
      <c r="D132" s="17" t="s">
        <v>362</v>
      </c>
      <c r="E132" s="17">
        <v>0</v>
      </c>
      <c r="F132" s="14">
        <v>3.09</v>
      </c>
      <c r="G132" s="14">
        <v>2.0099999999999998</v>
      </c>
      <c r="H132" s="14">
        <v>0.93</v>
      </c>
      <c r="I132" s="14"/>
      <c r="J132" s="14">
        <v>3.23</v>
      </c>
      <c r="K132" s="14">
        <v>5.38</v>
      </c>
      <c r="L132" s="14">
        <v>8.8699999999999992</v>
      </c>
      <c r="M132" s="54"/>
      <c r="N132" s="14">
        <v>45.444838388000001</v>
      </c>
      <c r="O132" s="31">
        <v>7.8089400434999998</v>
      </c>
      <c r="P132" s="31" t="s">
        <v>26</v>
      </c>
      <c r="Q132" s="17" t="s">
        <v>26</v>
      </c>
      <c r="R132" s="38" t="s">
        <v>363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364</v>
      </c>
      <c r="D133" s="16" t="s">
        <v>365</v>
      </c>
      <c r="E133" s="16">
        <v>7</v>
      </c>
      <c r="F133" s="15">
        <v>39</v>
      </c>
      <c r="G133" s="15">
        <v>33.85</v>
      </c>
      <c r="H133" s="15">
        <v>28.7</v>
      </c>
      <c r="I133" s="14"/>
      <c r="J133" s="15">
        <v>52.68</v>
      </c>
      <c r="K133" s="15">
        <v>62.97</v>
      </c>
      <c r="L133" s="15">
        <v>79.63</v>
      </c>
      <c r="M133" s="54"/>
      <c r="N133" s="15">
        <v>57.228504928</v>
      </c>
      <c r="O133" s="15">
        <v>267.26430826000001</v>
      </c>
      <c r="P133" s="15" t="s">
        <v>26</v>
      </c>
      <c r="Q133" s="16" t="s">
        <v>30</v>
      </c>
      <c r="R133" s="37" t="s">
        <v>366</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364</v>
      </c>
      <c r="D134" s="17" t="s">
        <v>367</v>
      </c>
      <c r="E134" s="17">
        <v>6</v>
      </c>
      <c r="F134" s="14">
        <v>37.89</v>
      </c>
      <c r="G134" s="14">
        <v>33.08</v>
      </c>
      <c r="H134" s="14">
        <v>28.28</v>
      </c>
      <c r="I134" s="14"/>
      <c r="J134" s="14">
        <v>50.67</v>
      </c>
      <c r="K134" s="14">
        <v>60.27</v>
      </c>
      <c r="L134" s="14">
        <v>75.8</v>
      </c>
      <c r="M134" s="54"/>
      <c r="N134" s="14">
        <v>58.894303368999999</v>
      </c>
      <c r="O134" s="31">
        <v>5.4419348260999998</v>
      </c>
      <c r="P134" s="31" t="s">
        <v>26</v>
      </c>
      <c r="Q134" s="17" t="s">
        <v>30</v>
      </c>
      <c r="R134" s="38" t="s">
        <v>368</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369</v>
      </c>
      <c r="D135" s="16" t="s">
        <v>370</v>
      </c>
      <c r="E135" s="16">
        <v>3</v>
      </c>
      <c r="F135" s="15">
        <v>25.73</v>
      </c>
      <c r="G135" s="15">
        <v>23.76</v>
      </c>
      <c r="H135" s="15">
        <v>21.79</v>
      </c>
      <c r="I135" s="14"/>
      <c r="J135" s="15">
        <v>26.54</v>
      </c>
      <c r="K135" s="15">
        <v>30.47</v>
      </c>
      <c r="L135" s="15">
        <v>36.83</v>
      </c>
      <c r="M135" s="54"/>
      <c r="N135" s="15">
        <v>45.675884574999998</v>
      </c>
      <c r="O135" s="15">
        <v>8.978934086999999</v>
      </c>
      <c r="P135" s="15" t="s">
        <v>30</v>
      </c>
      <c r="Q135" s="16" t="s">
        <v>26</v>
      </c>
      <c r="R135" s="37" t="s">
        <v>371</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372</v>
      </c>
      <c r="D136" s="17" t="s">
        <v>373</v>
      </c>
      <c r="E136" s="17">
        <v>1</v>
      </c>
      <c r="F136" s="14">
        <v>13.55</v>
      </c>
      <c r="G136" s="14">
        <v>12.57</v>
      </c>
      <c r="H136" s="14">
        <v>11.6</v>
      </c>
      <c r="I136" s="14"/>
      <c r="J136" s="14">
        <v>13.84</v>
      </c>
      <c r="K136" s="14">
        <v>15.78</v>
      </c>
      <c r="L136" s="14">
        <v>18.920000000000002</v>
      </c>
      <c r="M136" s="54"/>
      <c r="N136" s="14">
        <v>48.670609167999999</v>
      </c>
      <c r="O136" s="31">
        <v>148.79580113</v>
      </c>
      <c r="P136" s="31" t="s">
        <v>26</v>
      </c>
      <c r="Q136" s="17" t="s">
        <v>26</v>
      </c>
      <c r="R136" s="38" t="s">
        <v>374</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375</v>
      </c>
      <c r="D137" s="16" t="s">
        <v>376</v>
      </c>
      <c r="E137" s="16">
        <v>9</v>
      </c>
      <c r="F137" s="15">
        <v>3.88</v>
      </c>
      <c r="G137" s="15">
        <v>3.63</v>
      </c>
      <c r="H137" s="15">
        <v>3.39</v>
      </c>
      <c r="I137" s="14"/>
      <c r="J137" s="15">
        <v>4.3099999999999996</v>
      </c>
      <c r="K137" s="15">
        <v>4.79</v>
      </c>
      <c r="L137" s="15">
        <v>5.58</v>
      </c>
      <c r="M137" s="54"/>
      <c r="N137" s="15">
        <v>59.355008660000003</v>
      </c>
      <c r="O137" s="15">
        <v>9.2992415216999991</v>
      </c>
      <c r="P137" s="15" t="s">
        <v>30</v>
      </c>
      <c r="Q137" s="16" t="s">
        <v>30</v>
      </c>
      <c r="R137" s="37" t="s">
        <v>377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378</v>
      </c>
      <c r="D138" s="17" t="s">
        <v>379</v>
      </c>
      <c r="E138" s="17">
        <v>6</v>
      </c>
      <c r="F138" s="14">
        <v>17.52</v>
      </c>
      <c r="G138" s="14">
        <v>15.13</v>
      </c>
      <c r="H138" s="14">
        <v>12.74</v>
      </c>
      <c r="I138" s="14"/>
      <c r="J138" s="14">
        <v>24.67</v>
      </c>
      <c r="K138" s="14">
        <v>29.44</v>
      </c>
      <c r="L138" s="14">
        <v>37.17</v>
      </c>
      <c r="M138" s="54"/>
      <c r="N138" s="14">
        <v>56.337169832000001</v>
      </c>
      <c r="O138" s="31">
        <v>8.6379845652</v>
      </c>
      <c r="P138" s="31" t="s">
        <v>26</v>
      </c>
      <c r="Q138" s="17" t="s">
        <v>30</v>
      </c>
      <c r="R138" s="38" t="s">
        <v>380</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381</v>
      </c>
      <c r="D139" s="16" t="s">
        <v>382</v>
      </c>
      <c r="E139" s="16">
        <v>1</v>
      </c>
      <c r="F139" s="15">
        <v>4.78</v>
      </c>
      <c r="G139" s="15">
        <v>3.03</v>
      </c>
      <c r="H139" s="15">
        <v>1.29</v>
      </c>
      <c r="I139" s="14"/>
      <c r="J139" s="15">
        <v>5.0199999999999996</v>
      </c>
      <c r="K139" s="15">
        <v>8.5</v>
      </c>
      <c r="L139" s="15">
        <v>14.14</v>
      </c>
      <c r="M139" s="54"/>
      <c r="N139" s="15">
        <v>45.615042412000001</v>
      </c>
      <c r="O139" s="15">
        <v>87.686873609000003</v>
      </c>
      <c r="P139" s="15" t="s">
        <v>26</v>
      </c>
      <c r="Q139" s="16" t="s">
        <v>26</v>
      </c>
      <c r="R139" s="37" t="s">
        <v>383</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384</v>
      </c>
      <c r="D140" s="17" t="s">
        <v>385</v>
      </c>
      <c r="E140" s="17">
        <v>0</v>
      </c>
      <c r="F140" s="14">
        <v>4.34</v>
      </c>
      <c r="G140" s="14">
        <v>3.62</v>
      </c>
      <c r="H140" s="14">
        <v>2.9</v>
      </c>
      <c r="I140" s="14"/>
      <c r="J140" s="14">
        <v>4.66</v>
      </c>
      <c r="K140" s="14">
        <v>6.09</v>
      </c>
      <c r="L140" s="14">
        <v>8.41</v>
      </c>
      <c r="M140" s="54"/>
      <c r="N140" s="14">
        <v>23.194052646999999</v>
      </c>
      <c r="O140" s="31">
        <v>9.0248010870000002</v>
      </c>
      <c r="P140" s="31" t="s">
        <v>26</v>
      </c>
      <c r="Q140" s="17" t="s">
        <v>26</v>
      </c>
      <c r="R140" s="38" t="s">
        <v>386</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384</v>
      </c>
      <c r="D141" s="16" t="s">
        <v>387</v>
      </c>
      <c r="E141" s="16">
        <v>0</v>
      </c>
      <c r="F141" s="15">
        <v>4.6399999999999997</v>
      </c>
      <c r="G141" s="15">
        <v>3.89</v>
      </c>
      <c r="H141" s="15">
        <v>3.15</v>
      </c>
      <c r="I141" s="14"/>
      <c r="J141" s="15">
        <v>4.95</v>
      </c>
      <c r="K141" s="15">
        <v>6.43</v>
      </c>
      <c r="L141" s="15">
        <v>8.84</v>
      </c>
      <c r="M141" s="54"/>
      <c r="N141" s="15">
        <v>21.002075461</v>
      </c>
      <c r="O141" s="15">
        <v>63.978973173999997</v>
      </c>
      <c r="P141" s="15" t="s">
        <v>26</v>
      </c>
      <c r="Q141" s="16" t="s">
        <v>26</v>
      </c>
      <c r="R141" s="37" t="s">
        <v>388</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389</v>
      </c>
      <c r="D142" s="17" t="s">
        <v>12</v>
      </c>
      <c r="E142" s="17">
        <v>4</v>
      </c>
      <c r="F142" s="14">
        <v>16.73</v>
      </c>
      <c r="G142" s="14">
        <v>14.27</v>
      </c>
      <c r="H142" s="14">
        <v>11.81</v>
      </c>
      <c r="I142" s="14"/>
      <c r="J142" s="14">
        <v>22.45</v>
      </c>
      <c r="K142" s="14">
        <v>27.36</v>
      </c>
      <c r="L142" s="14">
        <v>35.32</v>
      </c>
      <c r="M142" s="54"/>
      <c r="N142" s="14">
        <v>53.611005153000001</v>
      </c>
      <c r="O142" s="31">
        <v>116.68371717000001</v>
      </c>
      <c r="P142" s="31" t="s">
        <v>26</v>
      </c>
      <c r="Q142" s="17" t="s">
        <v>30</v>
      </c>
      <c r="R142" s="38" t="s">
        <v>390</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391</v>
      </c>
      <c r="D143" s="16" t="s">
        <v>392</v>
      </c>
      <c r="E143" s="16">
        <v>7</v>
      </c>
      <c r="F143" s="15">
        <v>108</v>
      </c>
      <c r="G143" s="15">
        <v>71.2</v>
      </c>
      <c r="H143" s="15">
        <v>34.4</v>
      </c>
      <c r="I143" s="14"/>
      <c r="J143" s="15">
        <v>171.11</v>
      </c>
      <c r="K143" s="15">
        <v>244.7</v>
      </c>
      <c r="L143" s="15">
        <v>363.79</v>
      </c>
      <c r="M143" s="54"/>
      <c r="N143" s="15">
        <v>53.331427453000003</v>
      </c>
      <c r="O143" s="15">
        <v>5.6996461926000004</v>
      </c>
      <c r="P143" s="15" t="s">
        <v>30</v>
      </c>
      <c r="Q143" s="16" t="s">
        <v>30</v>
      </c>
      <c r="R143" s="37" t="s">
        <v>393</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394</v>
      </c>
      <c r="D144" s="17" t="s">
        <v>395</v>
      </c>
      <c r="E144" s="17">
        <v>4</v>
      </c>
      <c r="F144" s="14">
        <v>4.95</v>
      </c>
      <c r="G144" s="14">
        <v>4.5</v>
      </c>
      <c r="H144" s="14">
        <v>4.0599999999999996</v>
      </c>
      <c r="I144" s="14"/>
      <c r="J144" s="14">
        <v>5.97</v>
      </c>
      <c r="K144" s="14">
        <v>6.85</v>
      </c>
      <c r="L144" s="14">
        <v>8.2899999999999991</v>
      </c>
      <c r="M144" s="54"/>
      <c r="N144" s="14">
        <v>56.195303752000001</v>
      </c>
      <c r="O144" s="31">
        <v>1.0936921738999998</v>
      </c>
      <c r="P144" s="31" t="s">
        <v>26</v>
      </c>
      <c r="Q144" s="17" t="s">
        <v>30</v>
      </c>
      <c r="R144" s="38" t="s">
        <v>396</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397</v>
      </c>
      <c r="D145" s="16" t="s">
        <v>398</v>
      </c>
      <c r="E145" s="16">
        <v>9</v>
      </c>
      <c r="F145" s="15">
        <v>4.5</v>
      </c>
      <c r="G145" s="15">
        <v>4.0599999999999996</v>
      </c>
      <c r="H145" s="15">
        <v>3.62</v>
      </c>
      <c r="I145" s="14"/>
      <c r="J145" s="15">
        <v>4.95</v>
      </c>
      <c r="K145" s="15">
        <v>5.82</v>
      </c>
      <c r="L145" s="15">
        <v>7.24</v>
      </c>
      <c r="M145" s="54"/>
      <c r="N145" s="15">
        <v>58.780784803000003</v>
      </c>
      <c r="O145" s="15">
        <v>9.1985878696000007</v>
      </c>
      <c r="P145" s="15" t="s">
        <v>30</v>
      </c>
      <c r="Q145" s="16" t="s">
        <v>30</v>
      </c>
      <c r="R145" s="37" t="s">
        <v>399</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400</v>
      </c>
      <c r="D146" s="17" t="s">
        <v>401</v>
      </c>
      <c r="E146" s="17">
        <v>7</v>
      </c>
      <c r="F146" s="14">
        <v>81.44</v>
      </c>
      <c r="G146" s="14">
        <v>74.819999999999993</v>
      </c>
      <c r="H146" s="14">
        <v>68.209999999999994</v>
      </c>
      <c r="I146" s="14"/>
      <c r="J146" s="14">
        <v>82.75</v>
      </c>
      <c r="K146" s="14">
        <v>95.97</v>
      </c>
      <c r="L146" s="14">
        <v>117.37</v>
      </c>
      <c r="M146" s="54"/>
      <c r="N146" s="14">
        <v>73.995838102999997</v>
      </c>
      <c r="O146" s="31">
        <v>33.352308762</v>
      </c>
      <c r="P146" s="31" t="s">
        <v>26</v>
      </c>
      <c r="Q146" s="17" t="s">
        <v>30</v>
      </c>
      <c r="R146" s="38" t="s">
        <v>402</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403</v>
      </c>
      <c r="D147" s="16" t="s">
        <v>404</v>
      </c>
      <c r="E147" s="16">
        <v>0</v>
      </c>
      <c r="F147" s="15">
        <v>55.8</v>
      </c>
      <c r="G147" s="15">
        <v>46.29</v>
      </c>
      <c r="H147" s="15">
        <v>36.79</v>
      </c>
      <c r="I147" s="14"/>
      <c r="J147" s="15">
        <v>61.55</v>
      </c>
      <c r="K147" s="15">
        <v>80.55</v>
      </c>
      <c r="L147" s="15">
        <v>111.3</v>
      </c>
      <c r="M147" s="54"/>
      <c r="N147" s="15">
        <v>43.010320415000002</v>
      </c>
      <c r="O147" s="15">
        <v>1.9411300869999999</v>
      </c>
      <c r="P147" s="15" t="s">
        <v>26</v>
      </c>
      <c r="Q147" s="16" t="s">
        <v>26</v>
      </c>
      <c r="R147" s="37" t="s">
        <v>405</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406</v>
      </c>
      <c r="D148" s="17" t="s">
        <v>407</v>
      </c>
      <c r="E148" s="17">
        <v>2</v>
      </c>
      <c r="F148" s="14">
        <v>106.07</v>
      </c>
      <c r="G148" s="14">
        <v>97.03</v>
      </c>
      <c r="H148" s="14">
        <v>87.99</v>
      </c>
      <c r="I148" s="14"/>
      <c r="J148" s="14">
        <v>110.28</v>
      </c>
      <c r="K148" s="14">
        <v>128.35</v>
      </c>
      <c r="L148" s="14">
        <v>157.59</v>
      </c>
      <c r="M148" s="54"/>
      <c r="N148" s="14">
        <v>49.789673899</v>
      </c>
      <c r="O148" s="31">
        <v>40.641382686</v>
      </c>
      <c r="P148" s="31" t="s">
        <v>26</v>
      </c>
      <c r="Q148" s="17" t="s">
        <v>26</v>
      </c>
      <c r="R148" s="38" t="s">
        <v>408</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409</v>
      </c>
      <c r="D149" s="16" t="s">
        <v>410</v>
      </c>
      <c r="E149" s="16">
        <v>7</v>
      </c>
      <c r="F149" s="15">
        <v>32.26</v>
      </c>
      <c r="G149" s="15">
        <v>30.69</v>
      </c>
      <c r="H149" s="15">
        <v>29.12</v>
      </c>
      <c r="I149" s="14"/>
      <c r="J149" s="15">
        <v>36.21</v>
      </c>
      <c r="K149" s="15">
        <v>39.340000000000003</v>
      </c>
      <c r="L149" s="15">
        <v>44.41</v>
      </c>
      <c r="M149" s="54"/>
      <c r="N149" s="15">
        <v>66.262474756000003</v>
      </c>
      <c r="O149" s="15">
        <v>7.1680190435000002</v>
      </c>
      <c r="P149" s="15" t="s">
        <v>30</v>
      </c>
      <c r="Q149" s="16" t="s">
        <v>30</v>
      </c>
      <c r="R149" s="37" t="s">
        <v>411</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412</v>
      </c>
      <c r="D150" s="17" t="s">
        <v>413</v>
      </c>
      <c r="E150" s="17">
        <v>4</v>
      </c>
      <c r="F150" s="14">
        <v>742.32</v>
      </c>
      <c r="G150" s="14">
        <v>498.12</v>
      </c>
      <c r="H150" s="14">
        <v>253.92</v>
      </c>
      <c r="I150" s="14"/>
      <c r="J150" s="14">
        <v>791.88</v>
      </c>
      <c r="K150" s="14">
        <v>1280.27</v>
      </c>
      <c r="L150" s="14">
        <v>2070.54</v>
      </c>
      <c r="M150" s="54"/>
      <c r="N150" s="14">
        <v>49.675915516000003</v>
      </c>
      <c r="O150" s="31">
        <v>124.86042688000001</v>
      </c>
      <c r="P150" s="31" t="s">
        <v>30</v>
      </c>
      <c r="Q150" s="17" t="s">
        <v>26</v>
      </c>
      <c r="R150" s="38" t="s">
        <v>414</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415</v>
      </c>
      <c r="D151" s="16" t="s">
        <v>416</v>
      </c>
      <c r="E151" s="16">
        <v>7</v>
      </c>
      <c r="F151" s="15">
        <v>103.5</v>
      </c>
      <c r="G151" s="15">
        <v>93.9</v>
      </c>
      <c r="H151" s="15">
        <v>84.3</v>
      </c>
      <c r="I151" s="14"/>
      <c r="J151" s="15">
        <v>106.46</v>
      </c>
      <c r="K151" s="15">
        <v>125.65</v>
      </c>
      <c r="L151" s="15">
        <v>156.71</v>
      </c>
      <c r="M151" s="54"/>
      <c r="N151" s="15">
        <v>82.687836356999995</v>
      </c>
      <c r="O151" s="15">
        <v>43.542417323000002</v>
      </c>
      <c r="P151" s="15" t="s">
        <v>30</v>
      </c>
      <c r="Q151" s="16" t="s">
        <v>30</v>
      </c>
      <c r="R151" s="37" t="s">
        <v>417</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418</v>
      </c>
      <c r="D152" s="17" t="s">
        <v>419</v>
      </c>
      <c r="E152" s="17">
        <v>7</v>
      </c>
      <c r="F152" s="14">
        <v>15.54</v>
      </c>
      <c r="G152" s="14">
        <v>14.42</v>
      </c>
      <c r="H152" s="14">
        <v>13.31</v>
      </c>
      <c r="I152" s="14"/>
      <c r="J152" s="14">
        <v>15.94</v>
      </c>
      <c r="K152" s="14">
        <v>18.16</v>
      </c>
      <c r="L152" s="14">
        <v>21.76</v>
      </c>
      <c r="M152" s="54"/>
      <c r="N152" s="14">
        <v>53.244451298000001</v>
      </c>
      <c r="O152" s="31">
        <v>12.310149478</v>
      </c>
      <c r="P152" s="31" t="s">
        <v>30</v>
      </c>
      <c r="Q152" s="17" t="s">
        <v>30</v>
      </c>
      <c r="R152" s="38" t="s">
        <v>420</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421</v>
      </c>
      <c r="D153" s="16" t="s">
        <v>422</v>
      </c>
      <c r="E153" s="16">
        <v>4</v>
      </c>
      <c r="F153" s="15">
        <v>3.58</v>
      </c>
      <c r="G153" s="15">
        <v>3.24</v>
      </c>
      <c r="H153" s="15">
        <v>2.91</v>
      </c>
      <c r="I153" s="14"/>
      <c r="J153" s="15">
        <v>4.46</v>
      </c>
      <c r="K153" s="15">
        <v>5.12</v>
      </c>
      <c r="L153" s="15">
        <v>6.19</v>
      </c>
      <c r="M153" s="54"/>
      <c r="N153" s="15">
        <v>54.049982082</v>
      </c>
      <c r="O153" s="15">
        <v>27.346818390999999</v>
      </c>
      <c r="P153" s="15" t="s">
        <v>26</v>
      </c>
      <c r="Q153" s="16" t="s">
        <v>30</v>
      </c>
      <c r="R153" s="37" t="s">
        <v>423</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424</v>
      </c>
      <c r="D154" s="17" t="s">
        <v>425</v>
      </c>
      <c r="E154" s="17">
        <v>0</v>
      </c>
      <c r="F154" s="14">
        <v>2.9</v>
      </c>
      <c r="G154" s="14">
        <v>2.56</v>
      </c>
      <c r="H154" s="14">
        <v>2.23</v>
      </c>
      <c r="I154" s="14"/>
      <c r="J154" s="14">
        <v>2.97</v>
      </c>
      <c r="K154" s="14">
        <v>3.63</v>
      </c>
      <c r="L154" s="14">
        <v>4.71</v>
      </c>
      <c r="M154" s="54"/>
      <c r="N154" s="14">
        <v>39.698588577000002</v>
      </c>
      <c r="O154" s="31">
        <v>2.3652473043</v>
      </c>
      <c r="P154" s="31" t="s">
        <v>26</v>
      </c>
      <c r="Q154" s="17" t="s">
        <v>26</v>
      </c>
      <c r="R154" s="38" t="s">
        <v>426</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427</v>
      </c>
      <c r="D155" s="16" t="s">
        <v>428</v>
      </c>
      <c r="E155" s="16">
        <v>7</v>
      </c>
      <c r="F155" s="15">
        <v>14.86</v>
      </c>
      <c r="G155" s="15">
        <v>13.55</v>
      </c>
      <c r="H155" s="15">
        <v>12.25</v>
      </c>
      <c r="I155" s="14"/>
      <c r="J155" s="15">
        <v>17.75</v>
      </c>
      <c r="K155" s="15">
        <v>20.350000000000001</v>
      </c>
      <c r="L155" s="15">
        <v>24.57</v>
      </c>
      <c r="M155" s="54"/>
      <c r="N155" s="15">
        <v>58.498238401999998</v>
      </c>
      <c r="O155" s="15">
        <v>99.170130608999997</v>
      </c>
      <c r="P155" s="15" t="s">
        <v>26</v>
      </c>
      <c r="Q155" s="16" t="s">
        <v>30</v>
      </c>
      <c r="R155" s="37" t="s">
        <v>429</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430</v>
      </c>
      <c r="D156" s="17" t="s">
        <v>431</v>
      </c>
      <c r="E156" s="17">
        <v>2</v>
      </c>
      <c r="F156" s="14">
        <v>24.83</v>
      </c>
      <c r="G156" s="14">
        <v>21.53</v>
      </c>
      <c r="H156" s="14">
        <v>18.239999999999998</v>
      </c>
      <c r="I156" s="14"/>
      <c r="J156" s="14">
        <v>25.86</v>
      </c>
      <c r="K156" s="14">
        <v>32.44</v>
      </c>
      <c r="L156" s="14">
        <v>43.1</v>
      </c>
      <c r="M156" s="54"/>
      <c r="N156" s="14">
        <v>46.928218237000003</v>
      </c>
      <c r="O156" s="31">
        <v>36.55223213</v>
      </c>
      <c r="P156" s="31" t="s">
        <v>26</v>
      </c>
      <c r="Q156" s="17" t="s">
        <v>26</v>
      </c>
      <c r="R156" s="38" t="s">
        <v>432</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433</v>
      </c>
      <c r="D157" s="16" t="s">
        <v>434</v>
      </c>
      <c r="E157" s="16">
        <v>2</v>
      </c>
      <c r="F157" s="15">
        <v>7.77</v>
      </c>
      <c r="G157" s="15">
        <v>5.57</v>
      </c>
      <c r="H157" s="15">
        <v>3.37</v>
      </c>
      <c r="I157" s="14"/>
      <c r="J157" s="15">
        <v>8.09</v>
      </c>
      <c r="K157" s="15">
        <v>12.48</v>
      </c>
      <c r="L157" s="15">
        <v>19.600000000000001</v>
      </c>
      <c r="M157" s="54"/>
      <c r="N157" s="15">
        <v>44.861996730000001</v>
      </c>
      <c r="O157" s="15">
        <v>35.624155913000003</v>
      </c>
      <c r="P157" s="15" t="s">
        <v>26</v>
      </c>
      <c r="Q157" s="16" t="s">
        <v>26</v>
      </c>
      <c r="R157" s="37" t="s">
        <v>435</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436</v>
      </c>
      <c r="D158" s="17" t="s">
        <v>437</v>
      </c>
      <c r="E158" s="17">
        <v>6</v>
      </c>
      <c r="F158" s="14">
        <v>4.6500000000000004</v>
      </c>
      <c r="G158" s="14">
        <v>3.48</v>
      </c>
      <c r="H158" s="14">
        <v>2.31</v>
      </c>
      <c r="I158" s="14"/>
      <c r="J158" s="14">
        <v>8.14</v>
      </c>
      <c r="K158" s="14">
        <v>10.47</v>
      </c>
      <c r="L158" s="14">
        <v>14.25</v>
      </c>
      <c r="M158" s="54"/>
      <c r="N158" s="14">
        <v>49.447687551999998</v>
      </c>
      <c r="O158" s="31">
        <v>47.167746913000002</v>
      </c>
      <c r="P158" s="31" t="s">
        <v>26</v>
      </c>
      <c r="Q158" s="17" t="s">
        <v>30</v>
      </c>
      <c r="R158" s="38" t="s">
        <v>438</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439</v>
      </c>
      <c r="D159" s="16" t="s">
        <v>440</v>
      </c>
      <c r="E159" s="16">
        <v>8</v>
      </c>
      <c r="F159" s="15">
        <v>1.72</v>
      </c>
      <c r="G159" s="15">
        <v>1.53</v>
      </c>
      <c r="H159" s="15">
        <v>1.34</v>
      </c>
      <c r="I159" s="14"/>
      <c r="J159" s="15">
        <v>1.86</v>
      </c>
      <c r="K159" s="15">
        <v>2.23</v>
      </c>
      <c r="L159" s="15">
        <v>2.83</v>
      </c>
      <c r="M159" s="54"/>
      <c r="N159" s="15">
        <v>55.953431852999998</v>
      </c>
      <c r="O159" s="15">
        <v>2.0850795217</v>
      </c>
      <c r="P159" s="15" t="s">
        <v>30</v>
      </c>
      <c r="Q159" s="16" t="s">
        <v>30</v>
      </c>
      <c r="R159" s="37" t="s">
        <v>441</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442</v>
      </c>
      <c r="D160" s="17" t="s">
        <v>443</v>
      </c>
      <c r="E160" s="17">
        <v>1</v>
      </c>
      <c r="F160" s="14">
        <v>28.58</v>
      </c>
      <c r="G160" s="14">
        <v>26.13</v>
      </c>
      <c r="H160" s="14">
        <v>23.69</v>
      </c>
      <c r="I160" s="14"/>
      <c r="J160" s="14">
        <v>29.33</v>
      </c>
      <c r="K160" s="14">
        <v>34.21</v>
      </c>
      <c r="L160" s="14">
        <v>42.13</v>
      </c>
      <c r="M160" s="54"/>
      <c r="N160" s="14">
        <v>51.035185042999998</v>
      </c>
      <c r="O160" s="31">
        <v>98.569718129999998</v>
      </c>
      <c r="P160" s="31" t="s">
        <v>26</v>
      </c>
      <c r="Q160" s="17" t="s">
        <v>26</v>
      </c>
      <c r="R160" s="38" t="s">
        <v>444</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445</v>
      </c>
      <c r="D161" s="16" t="s">
        <v>446</v>
      </c>
      <c r="E161" s="16">
        <v>0</v>
      </c>
      <c r="F161" s="15">
        <v>8.3000000000000007</v>
      </c>
      <c r="G161" s="15">
        <v>7.12</v>
      </c>
      <c r="H161" s="15">
        <v>5.95</v>
      </c>
      <c r="I161" s="14"/>
      <c r="J161" s="15">
        <v>8.52</v>
      </c>
      <c r="K161" s="15">
        <v>10.86</v>
      </c>
      <c r="L161" s="15">
        <v>14.65</v>
      </c>
      <c r="M161" s="54"/>
      <c r="N161" s="15">
        <v>41.800535373000002</v>
      </c>
      <c r="O161" s="15">
        <v>61.853038609000002</v>
      </c>
      <c r="P161" s="15" t="s">
        <v>26</v>
      </c>
      <c r="Q161" s="16" t="s">
        <v>26</v>
      </c>
      <c r="R161" s="37" t="s">
        <v>447</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448</v>
      </c>
      <c r="D162" s="17" t="s">
        <v>449</v>
      </c>
      <c r="E162" s="17">
        <v>6</v>
      </c>
      <c r="F162" s="14">
        <v>7.49</v>
      </c>
      <c r="G162" s="14">
        <v>6.18</v>
      </c>
      <c r="H162" s="14">
        <v>4.88</v>
      </c>
      <c r="I162" s="14"/>
      <c r="J162" s="14">
        <v>10.89</v>
      </c>
      <c r="K162" s="14">
        <v>13.49</v>
      </c>
      <c r="L162" s="14">
        <v>17.7</v>
      </c>
      <c r="M162" s="54"/>
      <c r="N162" s="14">
        <v>61.662227903000002</v>
      </c>
      <c r="O162" s="31">
        <v>4.7031644713</v>
      </c>
      <c r="P162" s="31" t="s">
        <v>26</v>
      </c>
      <c r="Q162" s="17" t="s">
        <v>30</v>
      </c>
      <c r="R162" s="38" t="s">
        <v>450</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451</v>
      </c>
      <c r="D163" s="16" t="s">
        <v>452</v>
      </c>
      <c r="E163" s="16">
        <v>6</v>
      </c>
      <c r="F163" s="15">
        <v>12.2</v>
      </c>
      <c r="G163" s="15">
        <v>11.04</v>
      </c>
      <c r="H163" s="15">
        <v>9.8800000000000008</v>
      </c>
      <c r="I163" s="14"/>
      <c r="J163" s="15">
        <v>13.22</v>
      </c>
      <c r="K163" s="15">
        <v>15.53</v>
      </c>
      <c r="L163" s="15">
        <v>19.28</v>
      </c>
      <c r="M163" s="54"/>
      <c r="N163" s="15">
        <v>60.520493424999998</v>
      </c>
      <c r="O163" s="15">
        <v>65.516607957000005</v>
      </c>
      <c r="P163" s="15" t="s">
        <v>26</v>
      </c>
      <c r="Q163" s="16" t="s">
        <v>30</v>
      </c>
      <c r="R163" s="37" t="s">
        <v>453</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454</v>
      </c>
      <c r="D164" s="17" t="s">
        <v>455</v>
      </c>
      <c r="E164" s="17">
        <v>10</v>
      </c>
      <c r="F164" s="14">
        <v>22.89</v>
      </c>
      <c r="G164" s="14">
        <v>20.97</v>
      </c>
      <c r="H164" s="14">
        <v>19.059999999999999</v>
      </c>
      <c r="I164" s="14"/>
      <c r="J164" s="14">
        <v>24.54</v>
      </c>
      <c r="K164" s="14">
        <v>28.36</v>
      </c>
      <c r="L164" s="14">
        <v>34.54</v>
      </c>
      <c r="M164" s="54"/>
      <c r="N164" s="14">
        <v>69.858538050999996</v>
      </c>
      <c r="O164" s="31">
        <v>107.65860326000001</v>
      </c>
      <c r="P164" s="31" t="s">
        <v>30</v>
      </c>
      <c r="Q164" s="17" t="s">
        <v>30</v>
      </c>
      <c r="R164" s="38" t="s">
        <v>456</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457</v>
      </c>
      <c r="D165" s="16" t="s">
        <v>458</v>
      </c>
      <c r="E165" s="16">
        <v>10</v>
      </c>
      <c r="F165" s="15">
        <v>11.04</v>
      </c>
      <c r="G165" s="15">
        <v>10.31</v>
      </c>
      <c r="H165" s="15">
        <v>9.59</v>
      </c>
      <c r="I165" s="14"/>
      <c r="J165" s="15">
        <v>11.46</v>
      </c>
      <c r="K165" s="15">
        <v>12.9</v>
      </c>
      <c r="L165" s="15">
        <v>15.25</v>
      </c>
      <c r="M165" s="54"/>
      <c r="N165" s="15">
        <v>64.224771188000005</v>
      </c>
      <c r="O165" s="15">
        <v>7.3798287825999997</v>
      </c>
      <c r="P165" s="15" t="s">
        <v>30</v>
      </c>
      <c r="Q165" s="16" t="s">
        <v>30</v>
      </c>
      <c r="R165" s="37" t="s">
        <v>459</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460</v>
      </c>
      <c r="D166" s="17" t="s">
        <v>461</v>
      </c>
      <c r="E166" s="17">
        <v>0</v>
      </c>
      <c r="F166" s="14">
        <v>0.59</v>
      </c>
      <c r="G166" s="14">
        <v>0.12</v>
      </c>
      <c r="H166" s="14">
        <v>-0.34</v>
      </c>
      <c r="I166" s="14"/>
      <c r="J166" s="14">
        <v>0.65</v>
      </c>
      <c r="K166" s="14">
        <v>1.58</v>
      </c>
      <c r="L166" s="14">
        <v>3.09</v>
      </c>
      <c r="M166" s="54"/>
      <c r="N166" s="14">
        <v>35.487884172999998</v>
      </c>
      <c r="O166" s="31">
        <v>10.370107000000001</v>
      </c>
      <c r="P166" s="31" t="s">
        <v>26</v>
      </c>
      <c r="Q166" s="17" t="s">
        <v>26</v>
      </c>
      <c r="R166" s="38" t="s">
        <v>462</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463</v>
      </c>
      <c r="D167" s="16" t="s">
        <v>464</v>
      </c>
      <c r="E167" s="16">
        <v>4</v>
      </c>
      <c r="F167" s="15">
        <v>121.52</v>
      </c>
      <c r="G167" s="15">
        <v>87.15</v>
      </c>
      <c r="H167" s="15">
        <v>52.78</v>
      </c>
      <c r="I167" s="14"/>
      <c r="J167" s="15">
        <v>208.57</v>
      </c>
      <c r="K167" s="15">
        <v>277.3</v>
      </c>
      <c r="L167" s="15">
        <v>388.53</v>
      </c>
      <c r="M167" s="54"/>
      <c r="N167" s="15">
        <v>63.201687522</v>
      </c>
      <c r="O167" s="15">
        <v>15.597554655</v>
      </c>
      <c r="P167" s="15" t="s">
        <v>26</v>
      </c>
      <c r="Q167" s="16" t="s">
        <v>30</v>
      </c>
      <c r="R167" s="37" t="s">
        <v>465</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466</v>
      </c>
      <c r="D168" s="17" t="s">
        <v>467</v>
      </c>
      <c r="E168" s="17">
        <v>5</v>
      </c>
      <c r="F168" s="14">
        <v>71.19</v>
      </c>
      <c r="G168" s="14">
        <v>65.73</v>
      </c>
      <c r="H168" s="14">
        <v>60.28</v>
      </c>
      <c r="I168" s="14"/>
      <c r="J168" s="14">
        <v>72.55</v>
      </c>
      <c r="K168" s="14">
        <v>83.45</v>
      </c>
      <c r="L168" s="14">
        <v>101.09</v>
      </c>
      <c r="M168" s="54"/>
      <c r="N168" s="14">
        <v>46.776571984</v>
      </c>
      <c r="O168" s="31">
        <v>42.211386783000002</v>
      </c>
      <c r="P168" s="31" t="s">
        <v>30</v>
      </c>
      <c r="Q168" s="17" t="s">
        <v>26</v>
      </c>
      <c r="R168" s="38" t="s">
        <v>468</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469</v>
      </c>
      <c r="D169" s="16" t="s">
        <v>470</v>
      </c>
      <c r="E169" s="16">
        <v>7</v>
      </c>
      <c r="F169" s="15">
        <v>2.76</v>
      </c>
      <c r="G169" s="15">
        <v>2.2400000000000002</v>
      </c>
      <c r="H169" s="15">
        <v>1.72</v>
      </c>
      <c r="I169" s="14"/>
      <c r="J169" s="15">
        <v>3.08</v>
      </c>
      <c r="K169" s="15">
        <v>4.1100000000000003</v>
      </c>
      <c r="L169" s="15">
        <v>5.79</v>
      </c>
      <c r="M169" s="54"/>
      <c r="N169" s="15">
        <v>66.793433764</v>
      </c>
      <c r="O169" s="15">
        <v>11.621752565000001</v>
      </c>
      <c r="P169" s="15" t="s">
        <v>26</v>
      </c>
      <c r="Q169" s="16" t="s">
        <v>30</v>
      </c>
      <c r="R169" s="37" t="s">
        <v>471</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472</v>
      </c>
      <c r="D170" s="17" t="s">
        <v>473</v>
      </c>
      <c r="E170" s="17">
        <v>4</v>
      </c>
      <c r="F170" s="14">
        <v>3.52</v>
      </c>
      <c r="G170" s="14">
        <v>2.61</v>
      </c>
      <c r="H170" s="14">
        <v>1.7</v>
      </c>
      <c r="I170" s="14"/>
      <c r="J170" s="14">
        <v>6.03</v>
      </c>
      <c r="K170" s="14">
        <v>7.84</v>
      </c>
      <c r="L170" s="14">
        <v>10.78</v>
      </c>
      <c r="M170" s="54"/>
      <c r="N170" s="14">
        <v>59.248226041000002</v>
      </c>
      <c r="O170" s="31">
        <v>16.058264130000001</v>
      </c>
      <c r="P170" s="31" t="s">
        <v>26</v>
      </c>
      <c r="Q170" s="17" t="s">
        <v>30</v>
      </c>
      <c r="R170" s="38" t="s">
        <v>474</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475</v>
      </c>
      <c r="D171" s="16" t="s">
        <v>476</v>
      </c>
      <c r="E171" s="16">
        <v>7</v>
      </c>
      <c r="F171" s="15">
        <v>270.77</v>
      </c>
      <c r="G171" s="15">
        <v>240.21</v>
      </c>
      <c r="H171" s="15">
        <v>209.65</v>
      </c>
      <c r="I171" s="14"/>
      <c r="J171" s="15">
        <v>282.89</v>
      </c>
      <c r="K171" s="15">
        <v>344</v>
      </c>
      <c r="L171" s="15">
        <v>442.89</v>
      </c>
      <c r="M171" s="54"/>
      <c r="N171" s="15">
        <v>72.392870703</v>
      </c>
      <c r="O171" s="15">
        <v>10.244064435</v>
      </c>
      <c r="P171" s="15" t="s">
        <v>30</v>
      </c>
      <c r="Q171" s="16" t="s">
        <v>30</v>
      </c>
      <c r="R171" s="37" t="s">
        <v>477</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478</v>
      </c>
      <c r="D172" s="17" t="s">
        <v>479</v>
      </c>
      <c r="E172" s="17">
        <v>7</v>
      </c>
      <c r="F172" s="14">
        <v>47.02</v>
      </c>
      <c r="G172" s="14">
        <v>42.98</v>
      </c>
      <c r="H172" s="14">
        <v>38.950000000000003</v>
      </c>
      <c r="I172" s="14"/>
      <c r="J172" s="14">
        <v>54.37</v>
      </c>
      <c r="K172" s="14">
        <v>62.43</v>
      </c>
      <c r="L172" s="14">
        <v>75.48</v>
      </c>
      <c r="M172" s="54"/>
      <c r="N172" s="14">
        <v>51.320428163000003</v>
      </c>
      <c r="O172" s="31">
        <v>434.25942365000003</v>
      </c>
      <c r="P172" s="31" t="s">
        <v>30</v>
      </c>
      <c r="Q172" s="17" t="s">
        <v>30</v>
      </c>
      <c r="R172" s="38" t="s">
        <v>480</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478</v>
      </c>
      <c r="D173" s="16" t="s">
        <v>481</v>
      </c>
      <c r="E173" s="16">
        <v>7</v>
      </c>
      <c r="F173" s="15">
        <v>41.75</v>
      </c>
      <c r="G173" s="15">
        <v>38.15</v>
      </c>
      <c r="H173" s="15">
        <v>34.56</v>
      </c>
      <c r="I173" s="14"/>
      <c r="J173" s="15">
        <v>49.02</v>
      </c>
      <c r="K173" s="15">
        <v>56.2</v>
      </c>
      <c r="L173" s="15">
        <v>67.819999999999993</v>
      </c>
      <c r="M173" s="54"/>
      <c r="N173" s="15">
        <v>52.041268207999998</v>
      </c>
      <c r="O173" s="15">
        <v>1252.0706256999999</v>
      </c>
      <c r="P173" s="15" t="s">
        <v>30</v>
      </c>
      <c r="Q173" s="16" t="s">
        <v>30</v>
      </c>
      <c r="R173" s="37" t="s">
        <v>482</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483</v>
      </c>
      <c r="D174" s="17" t="s">
        <v>484</v>
      </c>
      <c r="E174" s="17">
        <v>0</v>
      </c>
      <c r="F174" s="14">
        <v>10.07</v>
      </c>
      <c r="G174" s="14">
        <v>8.57</v>
      </c>
      <c r="H174" s="14">
        <v>7.07</v>
      </c>
      <c r="I174" s="14"/>
      <c r="J174" s="14">
        <v>10.37</v>
      </c>
      <c r="K174" s="14">
        <v>13.36</v>
      </c>
      <c r="L174" s="14">
        <v>18.21</v>
      </c>
      <c r="M174" s="54"/>
      <c r="N174" s="14">
        <v>41.942406320000003</v>
      </c>
      <c r="O174" s="31">
        <v>19.680267869999998</v>
      </c>
      <c r="P174" s="31" t="s">
        <v>26</v>
      </c>
      <c r="Q174" s="17" t="s">
        <v>26</v>
      </c>
      <c r="R174" s="38" t="s">
        <v>485</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486</v>
      </c>
      <c r="D175" s="16" t="s">
        <v>487</v>
      </c>
      <c r="E175" s="16">
        <v>10</v>
      </c>
      <c r="F175" s="15">
        <v>58.21</v>
      </c>
      <c r="G175" s="15">
        <v>52.2</v>
      </c>
      <c r="H175" s="15">
        <v>46.19</v>
      </c>
      <c r="I175" s="14"/>
      <c r="J175" s="15">
        <v>70.8</v>
      </c>
      <c r="K175" s="15">
        <v>82.81</v>
      </c>
      <c r="L175" s="15">
        <v>102.25</v>
      </c>
      <c r="M175" s="54"/>
      <c r="N175" s="15">
        <v>55.163801827999997</v>
      </c>
      <c r="O175" s="15">
        <v>411.15637061000001</v>
      </c>
      <c r="P175" s="15" t="s">
        <v>30</v>
      </c>
      <c r="Q175" s="16" t="s">
        <v>30</v>
      </c>
      <c r="R175" s="37" t="s">
        <v>488</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489</v>
      </c>
      <c r="D176" s="17" t="s">
        <v>490</v>
      </c>
      <c r="E176" s="17">
        <v>7</v>
      </c>
      <c r="F176" s="14">
        <v>3.61</v>
      </c>
      <c r="G176" s="14">
        <v>3.3</v>
      </c>
      <c r="H176" s="14">
        <v>3</v>
      </c>
      <c r="I176" s="14"/>
      <c r="J176" s="14">
        <v>4.03</v>
      </c>
      <c r="K176" s="14">
        <v>4.63</v>
      </c>
      <c r="L176" s="14">
        <v>5.62</v>
      </c>
      <c r="M176" s="54"/>
      <c r="N176" s="14">
        <v>73.932611545</v>
      </c>
      <c r="O176" s="31">
        <v>8.9549376956</v>
      </c>
      <c r="P176" s="31" t="s">
        <v>30</v>
      </c>
      <c r="Q176" s="17" t="s">
        <v>30</v>
      </c>
      <c r="R176" s="38" t="s">
        <v>491</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492</v>
      </c>
      <c r="D177" s="16" t="s">
        <v>493</v>
      </c>
      <c r="E177" s="16">
        <v>7</v>
      </c>
      <c r="F177" s="15">
        <v>13.11</v>
      </c>
      <c r="G177" s="15">
        <v>11.46</v>
      </c>
      <c r="H177" s="15">
        <v>9.82</v>
      </c>
      <c r="I177" s="14"/>
      <c r="J177" s="15">
        <v>16.170000000000002</v>
      </c>
      <c r="K177" s="15">
        <v>19.45</v>
      </c>
      <c r="L177" s="15">
        <v>24.77</v>
      </c>
      <c r="M177" s="54"/>
      <c r="N177" s="15">
        <v>58.180422329999999</v>
      </c>
      <c r="O177" s="15">
        <v>11.956724652</v>
      </c>
      <c r="P177" s="15" t="s">
        <v>30</v>
      </c>
      <c r="Q177" s="16" t="s">
        <v>30</v>
      </c>
      <c r="R177" s="37" t="s">
        <v>494</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495</v>
      </c>
      <c r="D178" s="17" t="s">
        <v>496</v>
      </c>
      <c r="E178" s="17">
        <v>3</v>
      </c>
      <c r="F178" s="14">
        <v>7.07</v>
      </c>
      <c r="G178" s="14">
        <v>4.74</v>
      </c>
      <c r="H178" s="14">
        <v>2.42</v>
      </c>
      <c r="I178" s="14"/>
      <c r="J178" s="14">
        <v>7.4</v>
      </c>
      <c r="K178" s="14">
        <v>12.04</v>
      </c>
      <c r="L178" s="14">
        <v>19.559999999999999</v>
      </c>
      <c r="M178" s="54"/>
      <c r="N178" s="14">
        <v>46.045675426999999</v>
      </c>
      <c r="O178" s="31">
        <v>16.373870870000001</v>
      </c>
      <c r="P178" s="31" t="s">
        <v>26</v>
      </c>
      <c r="Q178" s="17" t="s">
        <v>26</v>
      </c>
      <c r="R178" s="38" t="s">
        <v>497</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498</v>
      </c>
      <c r="D179" s="16" t="s">
        <v>499</v>
      </c>
      <c r="E179" s="16">
        <v>4</v>
      </c>
      <c r="F179" s="15">
        <v>53.23</v>
      </c>
      <c r="G179" s="15">
        <v>50.58</v>
      </c>
      <c r="H179" s="15">
        <v>47.94</v>
      </c>
      <c r="I179" s="14"/>
      <c r="J179" s="15">
        <v>54.68</v>
      </c>
      <c r="K179" s="15">
        <v>59.96</v>
      </c>
      <c r="L179" s="15">
        <v>68.52</v>
      </c>
      <c r="M179" s="54"/>
      <c r="N179" s="15">
        <v>43.783050457999998</v>
      </c>
      <c r="O179" s="15">
        <v>70.858548217000006</v>
      </c>
      <c r="P179" s="15" t="s">
        <v>30</v>
      </c>
      <c r="Q179" s="16" t="s">
        <v>26</v>
      </c>
      <c r="R179" s="37" t="s">
        <v>500</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501</v>
      </c>
      <c r="D180" s="17" t="s">
        <v>502</v>
      </c>
      <c r="E180" s="17">
        <v>0</v>
      </c>
      <c r="F180" s="14">
        <v>3.43</v>
      </c>
      <c r="G180" s="14">
        <v>2.96</v>
      </c>
      <c r="H180" s="14">
        <v>2.5</v>
      </c>
      <c r="I180" s="14"/>
      <c r="J180" s="14">
        <v>3.52</v>
      </c>
      <c r="K180" s="14">
        <v>4.4400000000000004</v>
      </c>
      <c r="L180" s="14">
        <v>5.94</v>
      </c>
      <c r="M180" s="54"/>
      <c r="N180" s="14">
        <v>28.065403495999998</v>
      </c>
      <c r="O180" s="31">
        <v>1.9663313478</v>
      </c>
      <c r="P180" s="31" t="s">
        <v>26</v>
      </c>
      <c r="Q180" s="17" t="s">
        <v>26</v>
      </c>
      <c r="R180" s="38" t="s">
        <v>503</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504</v>
      </c>
      <c r="D181" s="16" t="s">
        <v>505</v>
      </c>
      <c r="E181" s="16">
        <v>7</v>
      </c>
      <c r="F181" s="15">
        <v>18.579999999999998</v>
      </c>
      <c r="G181" s="15">
        <v>17.079999999999998</v>
      </c>
      <c r="H181" s="15">
        <v>15.59</v>
      </c>
      <c r="I181" s="14"/>
      <c r="J181" s="15">
        <v>21.95</v>
      </c>
      <c r="K181" s="15">
        <v>24.93</v>
      </c>
      <c r="L181" s="15">
        <v>29.76</v>
      </c>
      <c r="M181" s="54"/>
      <c r="N181" s="15">
        <v>49.017421937999998</v>
      </c>
      <c r="O181" s="15">
        <v>6.3707833042999997</v>
      </c>
      <c r="P181" s="15" t="s">
        <v>30</v>
      </c>
      <c r="Q181" s="16" t="s">
        <v>30</v>
      </c>
      <c r="R181" s="37" t="s">
        <v>506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507</v>
      </c>
      <c r="D182" s="17" t="s">
        <v>508</v>
      </c>
      <c r="E182" s="17">
        <v>0</v>
      </c>
      <c r="F182" s="14">
        <v>67</v>
      </c>
      <c r="G182" s="14">
        <v>49.33</v>
      </c>
      <c r="H182" s="14">
        <v>31.67</v>
      </c>
      <c r="I182" s="14"/>
      <c r="J182" s="14">
        <v>69.23</v>
      </c>
      <c r="K182" s="14">
        <v>104.55</v>
      </c>
      <c r="L182" s="14">
        <v>161.69999999999999</v>
      </c>
      <c r="M182" s="54"/>
      <c r="N182" s="14">
        <v>42.147368604</v>
      </c>
      <c r="O182" s="31">
        <v>1.5141632852</v>
      </c>
      <c r="P182" s="31" t="s">
        <v>26</v>
      </c>
      <c r="Q182" s="17" t="s">
        <v>26</v>
      </c>
      <c r="R182" s="38" t="s">
        <v>509</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510</v>
      </c>
      <c r="D183" s="16" t="s">
        <v>511</v>
      </c>
      <c r="E183" s="16">
        <v>4</v>
      </c>
      <c r="F183" s="15">
        <v>1.57</v>
      </c>
      <c r="G183" s="15">
        <v>1.24</v>
      </c>
      <c r="H183" s="15">
        <v>0.92</v>
      </c>
      <c r="I183" s="14"/>
      <c r="J183" s="15">
        <v>2.4</v>
      </c>
      <c r="K183" s="15">
        <v>3.04</v>
      </c>
      <c r="L183" s="15">
        <v>4.07</v>
      </c>
      <c r="M183" s="54"/>
      <c r="N183" s="15">
        <v>54.865979602000003</v>
      </c>
      <c r="O183" s="15">
        <v>4.3069618260999993</v>
      </c>
      <c r="P183" s="15" t="s">
        <v>26</v>
      </c>
      <c r="Q183" s="16" t="s">
        <v>30</v>
      </c>
      <c r="R183" s="37" t="s">
        <v>512</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513</v>
      </c>
      <c r="D184" s="17" t="s">
        <v>514</v>
      </c>
      <c r="E184" s="17">
        <v>4</v>
      </c>
      <c r="F184" s="14">
        <v>1.28</v>
      </c>
      <c r="G184" s="14">
        <v>0.92</v>
      </c>
      <c r="H184" s="14">
        <v>0.56999999999999995</v>
      </c>
      <c r="I184" s="14"/>
      <c r="J184" s="14">
        <v>2.2599999999999998</v>
      </c>
      <c r="K184" s="14">
        <v>2.96</v>
      </c>
      <c r="L184" s="14">
        <v>4.0999999999999996</v>
      </c>
      <c r="M184" s="54"/>
      <c r="N184" s="14">
        <v>60.250043908999999</v>
      </c>
      <c r="O184" s="31">
        <v>2.2332006522000003</v>
      </c>
      <c r="P184" s="31" t="s">
        <v>26</v>
      </c>
      <c r="Q184" s="17" t="s">
        <v>30</v>
      </c>
      <c r="R184" s="38" t="s">
        <v>515</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516</v>
      </c>
      <c r="D185" s="16" t="s">
        <v>517</v>
      </c>
      <c r="E185" s="16">
        <v>7</v>
      </c>
      <c r="F185" s="15">
        <v>19.36</v>
      </c>
      <c r="G185" s="15">
        <v>16.8</v>
      </c>
      <c r="H185" s="15">
        <v>14.24</v>
      </c>
      <c r="I185" s="14"/>
      <c r="J185" s="15">
        <v>24.38</v>
      </c>
      <c r="K185" s="15">
        <v>29.49</v>
      </c>
      <c r="L185" s="15">
        <v>37.78</v>
      </c>
      <c r="M185" s="54"/>
      <c r="N185" s="15">
        <v>80.416444268999996</v>
      </c>
      <c r="O185" s="15">
        <v>186.69770073999999</v>
      </c>
      <c r="P185" s="15" t="s">
        <v>26</v>
      </c>
      <c r="Q185" s="16" t="s">
        <v>30</v>
      </c>
      <c r="R185" s="37" t="s">
        <v>518</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519</v>
      </c>
      <c r="D186" s="17" t="s">
        <v>520</v>
      </c>
      <c r="E186" s="17">
        <v>0</v>
      </c>
      <c r="F186" s="14">
        <v>0.26</v>
      </c>
      <c r="G186" s="14">
        <v>0.14000000000000001</v>
      </c>
      <c r="H186" s="14">
        <v>0.03</v>
      </c>
      <c r="I186" s="14"/>
      <c r="J186" s="14">
        <v>0.28000000000000003</v>
      </c>
      <c r="K186" s="14">
        <v>0.5</v>
      </c>
      <c r="L186" s="14">
        <v>0.86</v>
      </c>
      <c r="M186" s="54"/>
      <c r="N186" s="14">
        <v>33.853308759999997</v>
      </c>
      <c r="O186" s="31">
        <v>4.6245710435000005</v>
      </c>
      <c r="P186" s="31" t="s">
        <v>26</v>
      </c>
      <c r="Q186" s="17" t="s">
        <v>26</v>
      </c>
      <c r="R186" s="38" t="s">
        <v>521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522</v>
      </c>
      <c r="D187" s="16" t="s">
        <v>523</v>
      </c>
      <c r="E187" s="16">
        <v>4</v>
      </c>
      <c r="F187" s="15">
        <v>5.05</v>
      </c>
      <c r="G187" s="15">
        <v>4.55</v>
      </c>
      <c r="H187" s="15">
        <v>4.0599999999999996</v>
      </c>
      <c r="I187" s="14"/>
      <c r="J187" s="15">
        <v>5.77</v>
      </c>
      <c r="K187" s="15">
        <v>6.75</v>
      </c>
      <c r="L187" s="15">
        <v>8.34</v>
      </c>
      <c r="M187" s="54"/>
      <c r="N187" s="15">
        <v>65.404630436999994</v>
      </c>
      <c r="O187" s="15">
        <v>8.9577956086999997</v>
      </c>
      <c r="P187" s="15" t="s">
        <v>26</v>
      </c>
      <c r="Q187" s="16" t="s">
        <v>30</v>
      </c>
      <c r="R187" s="37" t="s">
        <v>524</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525</v>
      </c>
      <c r="D188" s="17" t="s">
        <v>526</v>
      </c>
      <c r="E188" s="17">
        <v>6</v>
      </c>
      <c r="F188" s="14">
        <v>0.77</v>
      </c>
      <c r="G188" s="14">
        <v>0.56999999999999995</v>
      </c>
      <c r="H188" s="14">
        <v>0.38</v>
      </c>
      <c r="I188" s="14"/>
      <c r="J188" s="14">
        <v>1.03</v>
      </c>
      <c r="K188" s="14">
        <v>1.41</v>
      </c>
      <c r="L188" s="14">
        <v>2.0299999999999998</v>
      </c>
      <c r="M188" s="54"/>
      <c r="N188" s="14">
        <v>92.791537516999995</v>
      </c>
      <c r="O188" s="31">
        <v>2.5564424783000002</v>
      </c>
      <c r="P188" s="31" t="s">
        <v>26</v>
      </c>
      <c r="Q188" s="17" t="s">
        <v>30</v>
      </c>
      <c r="R188" s="38" t="s">
        <v>527</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528</v>
      </c>
      <c r="D189" s="16" t="s">
        <v>529</v>
      </c>
      <c r="E189" s="16">
        <v>3</v>
      </c>
      <c r="F189" s="15">
        <v>34.299999999999997</v>
      </c>
      <c r="G189" s="15">
        <v>30.9</v>
      </c>
      <c r="H189" s="15">
        <v>27.5</v>
      </c>
      <c r="I189" s="14"/>
      <c r="J189" s="15">
        <v>35.15</v>
      </c>
      <c r="K189" s="15">
        <v>41.94</v>
      </c>
      <c r="L189" s="15">
        <v>52.93</v>
      </c>
      <c r="M189" s="54"/>
      <c r="N189" s="15">
        <v>50.262895817</v>
      </c>
      <c r="O189" s="15">
        <v>172.46802864999998</v>
      </c>
      <c r="P189" s="15" t="s">
        <v>26</v>
      </c>
      <c r="Q189" s="16" t="s">
        <v>26</v>
      </c>
      <c r="R189" s="37" t="s">
        <v>530</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531</v>
      </c>
      <c r="D190" s="17" t="s">
        <v>532</v>
      </c>
      <c r="E190" s="17">
        <v>0</v>
      </c>
      <c r="F190" s="14">
        <v>7.74</v>
      </c>
      <c r="G190" s="14">
        <v>6.73</v>
      </c>
      <c r="H190" s="14">
        <v>5.72</v>
      </c>
      <c r="I190" s="14"/>
      <c r="J190" s="14">
        <v>8.11</v>
      </c>
      <c r="K190" s="14">
        <v>10.119999999999999</v>
      </c>
      <c r="L190" s="14">
        <v>13.38</v>
      </c>
      <c r="M190" s="54"/>
      <c r="N190" s="14">
        <v>40.259619626000003</v>
      </c>
      <c r="O190" s="31">
        <v>9.8199300870000013</v>
      </c>
      <c r="P190" s="31" t="s">
        <v>26</v>
      </c>
      <c r="Q190" s="17" t="s">
        <v>26</v>
      </c>
      <c r="R190" s="38" t="s">
        <v>533</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534</v>
      </c>
      <c r="D191" s="16" t="s">
        <v>535</v>
      </c>
      <c r="E191" s="16">
        <v>4</v>
      </c>
      <c r="F191" s="15">
        <v>13.81</v>
      </c>
      <c r="G191" s="15">
        <v>12.24</v>
      </c>
      <c r="H191" s="15">
        <v>10.68</v>
      </c>
      <c r="I191" s="14"/>
      <c r="J191" s="15">
        <v>17.21</v>
      </c>
      <c r="K191" s="15">
        <v>20.329999999999998</v>
      </c>
      <c r="L191" s="15">
        <v>25.39</v>
      </c>
      <c r="M191" s="54"/>
      <c r="N191" s="15">
        <v>51.351213397999999</v>
      </c>
      <c r="O191" s="15">
        <v>132.67953252000001</v>
      </c>
      <c r="P191" s="15" t="s">
        <v>26</v>
      </c>
      <c r="Q191" s="16" t="s">
        <v>30</v>
      </c>
      <c r="R191" s="37" t="s">
        <v>536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537</v>
      </c>
      <c r="D192" s="17" t="s">
        <v>538</v>
      </c>
      <c r="E192" s="17">
        <v>0</v>
      </c>
      <c r="F192" s="14">
        <v>27.71</v>
      </c>
      <c r="G192" s="14">
        <v>25.01</v>
      </c>
      <c r="H192" s="14">
        <v>22.32</v>
      </c>
      <c r="I192" s="14"/>
      <c r="J192" s="14">
        <v>28.73</v>
      </c>
      <c r="K192" s="14">
        <v>34.11</v>
      </c>
      <c r="L192" s="14">
        <v>42.81</v>
      </c>
      <c r="M192" s="54"/>
      <c r="N192" s="14">
        <v>42.389380176000003</v>
      </c>
      <c r="O192" s="31">
        <v>354.06954382999999</v>
      </c>
      <c r="P192" s="31" t="s">
        <v>26</v>
      </c>
      <c r="Q192" s="17" t="s">
        <v>26</v>
      </c>
      <c r="R192" s="38" t="s">
        <v>539</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540</v>
      </c>
      <c r="D193" s="16" t="s">
        <v>541</v>
      </c>
      <c r="E193" s="16">
        <v>0</v>
      </c>
      <c r="F193" s="15">
        <v>6.85</v>
      </c>
      <c r="G193" s="15">
        <v>6.17</v>
      </c>
      <c r="H193" s="15">
        <v>5.49</v>
      </c>
      <c r="I193" s="14"/>
      <c r="J193" s="15">
        <v>7</v>
      </c>
      <c r="K193" s="15">
        <v>8.35</v>
      </c>
      <c r="L193" s="15">
        <v>10.54</v>
      </c>
      <c r="M193" s="54"/>
      <c r="N193" s="15">
        <v>33.841891306000001</v>
      </c>
      <c r="O193" s="15">
        <v>6.8986917390999993</v>
      </c>
      <c r="P193" s="15" t="s">
        <v>26</v>
      </c>
      <c r="Q193" s="16" t="s">
        <v>26</v>
      </c>
      <c r="R193" s="37" t="s">
        <v>542</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540</v>
      </c>
      <c r="D194" s="17" t="s">
        <v>543</v>
      </c>
      <c r="E194" s="17">
        <v>0</v>
      </c>
      <c r="F194" s="14">
        <v>34.81</v>
      </c>
      <c r="G194" s="14">
        <v>31.04</v>
      </c>
      <c r="H194" s="14">
        <v>27.28</v>
      </c>
      <c r="I194" s="14"/>
      <c r="J194" s="14">
        <v>35.79</v>
      </c>
      <c r="K194" s="14">
        <v>43.31</v>
      </c>
      <c r="L194" s="14">
        <v>55.49</v>
      </c>
      <c r="M194" s="54"/>
      <c r="N194" s="14">
        <v>32.185171244000003</v>
      </c>
      <c r="O194" s="31">
        <v>31.587881565</v>
      </c>
      <c r="P194" s="31" t="s">
        <v>26</v>
      </c>
      <c r="Q194" s="17" t="s">
        <v>26</v>
      </c>
      <c r="R194" s="38" t="s">
        <v>544</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545</v>
      </c>
      <c r="D195" s="16" t="s">
        <v>546</v>
      </c>
      <c r="E195" s="16">
        <v>10</v>
      </c>
      <c r="F195" s="15">
        <v>14.52</v>
      </c>
      <c r="G195" s="15">
        <v>13.3</v>
      </c>
      <c r="H195" s="15">
        <v>12.09</v>
      </c>
      <c r="I195" s="14"/>
      <c r="J195" s="15">
        <v>15.93</v>
      </c>
      <c r="K195" s="15">
        <v>18.350000000000001</v>
      </c>
      <c r="L195" s="15">
        <v>22.28</v>
      </c>
      <c r="M195" s="54"/>
      <c r="N195" s="15">
        <v>70.121105835999998</v>
      </c>
      <c r="O195" s="15">
        <v>7.0928076087000003</v>
      </c>
      <c r="P195" s="15" t="s">
        <v>30</v>
      </c>
      <c r="Q195" s="16" t="s">
        <v>30</v>
      </c>
      <c r="R195" s="37" t="s">
        <v>547</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545</v>
      </c>
      <c r="D196" s="17" t="s">
        <v>548</v>
      </c>
      <c r="E196" s="17">
        <v>7</v>
      </c>
      <c r="F196" s="14">
        <v>14.54</v>
      </c>
      <c r="G196" s="14">
        <v>13.56</v>
      </c>
      <c r="H196" s="14">
        <v>12.59</v>
      </c>
      <c r="I196" s="14"/>
      <c r="J196" s="14">
        <v>15.99</v>
      </c>
      <c r="K196" s="14">
        <v>17.93</v>
      </c>
      <c r="L196" s="14">
        <v>21.08</v>
      </c>
      <c r="M196" s="54"/>
      <c r="N196" s="14">
        <v>66.709045934000002</v>
      </c>
      <c r="O196" s="31">
        <v>7.0423158261000003</v>
      </c>
      <c r="P196" s="31" t="s">
        <v>26</v>
      </c>
      <c r="Q196" s="17" t="s">
        <v>30</v>
      </c>
      <c r="R196" s="38" t="s">
        <v>549</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545</v>
      </c>
      <c r="D197" s="16" t="s">
        <v>550</v>
      </c>
      <c r="E197" s="16">
        <v>6</v>
      </c>
      <c r="F197" s="15">
        <v>29.28</v>
      </c>
      <c r="G197" s="15">
        <v>27.29</v>
      </c>
      <c r="H197" s="15">
        <v>25.31</v>
      </c>
      <c r="I197" s="14"/>
      <c r="J197" s="15">
        <v>31.38</v>
      </c>
      <c r="K197" s="15">
        <v>35.340000000000003</v>
      </c>
      <c r="L197" s="15">
        <v>41.75</v>
      </c>
      <c r="M197" s="54"/>
      <c r="N197" s="15">
        <v>68.993595651999996</v>
      </c>
      <c r="O197" s="15">
        <v>170.12855421999998</v>
      </c>
      <c r="P197" s="15" t="s">
        <v>26</v>
      </c>
      <c r="Q197" s="16" t="s">
        <v>30</v>
      </c>
      <c r="R197" s="37" t="s">
        <v>551</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552</v>
      </c>
      <c r="D198" s="17" t="s">
        <v>553</v>
      </c>
      <c r="E198" s="17">
        <v>3</v>
      </c>
      <c r="F198" s="14">
        <v>13.98</v>
      </c>
      <c r="G198" s="14">
        <v>11.96</v>
      </c>
      <c r="H198" s="14">
        <v>9.94</v>
      </c>
      <c r="I198" s="14"/>
      <c r="J198" s="14">
        <v>14.48</v>
      </c>
      <c r="K198" s="14">
        <v>18.510000000000002</v>
      </c>
      <c r="L198" s="14">
        <v>25.05</v>
      </c>
      <c r="M198" s="54"/>
      <c r="N198" s="14">
        <v>38.379639128999997</v>
      </c>
      <c r="O198" s="31">
        <v>22.424277870000001</v>
      </c>
      <c r="P198" s="31" t="s">
        <v>26</v>
      </c>
      <c r="Q198" s="17" t="s">
        <v>26</v>
      </c>
      <c r="R198" s="38" t="s">
        <v>554</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555</v>
      </c>
      <c r="D199" s="16" t="s">
        <v>556</v>
      </c>
      <c r="E199" s="16">
        <v>1</v>
      </c>
      <c r="F199" s="15">
        <v>4.4800000000000004</v>
      </c>
      <c r="G199" s="15">
        <v>4.1500000000000004</v>
      </c>
      <c r="H199" s="15">
        <v>3.83</v>
      </c>
      <c r="I199" s="14"/>
      <c r="J199" s="15">
        <v>4.58</v>
      </c>
      <c r="K199" s="15">
        <v>5.22</v>
      </c>
      <c r="L199" s="15">
        <v>6.27</v>
      </c>
      <c r="M199" s="54"/>
      <c r="N199" s="15">
        <v>46.194535203999997</v>
      </c>
      <c r="O199" s="15">
        <v>2.2661653043000003</v>
      </c>
      <c r="P199" s="15" t="s">
        <v>26</v>
      </c>
      <c r="Q199" s="16" t="s">
        <v>26</v>
      </c>
      <c r="R199" s="37" t="s">
        <v>557</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558</v>
      </c>
      <c r="D200" s="17" t="s">
        <v>559</v>
      </c>
      <c r="E200" s="17">
        <v>4</v>
      </c>
      <c r="F200" s="14">
        <v>4280</v>
      </c>
      <c r="G200" s="14">
        <v>3097.79</v>
      </c>
      <c r="H200" s="14">
        <v>1915.58</v>
      </c>
      <c r="I200" s="14"/>
      <c r="J200" s="14">
        <v>4520</v>
      </c>
      <c r="K200" s="14">
        <v>6884.41</v>
      </c>
      <c r="L200" s="14">
        <v>10710.33</v>
      </c>
      <c r="M200" s="54"/>
      <c r="N200" s="14">
        <v>49.171583568999999</v>
      </c>
      <c r="O200" s="31">
        <v>3.7741802008999996</v>
      </c>
      <c r="P200" s="31" t="s">
        <v>30</v>
      </c>
      <c r="Q200" s="17" t="s">
        <v>26</v>
      </c>
      <c r="R200" s="38" t="s">
        <v>560</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561</v>
      </c>
      <c r="D201" s="16" t="s">
        <v>562</v>
      </c>
      <c r="E201" s="16">
        <v>7</v>
      </c>
      <c r="F201" s="15">
        <v>12.17</v>
      </c>
      <c r="G201" s="15">
        <v>11.05</v>
      </c>
      <c r="H201" s="15">
        <v>9.93</v>
      </c>
      <c r="I201" s="14"/>
      <c r="J201" s="15">
        <v>14.14</v>
      </c>
      <c r="K201" s="15">
        <v>16.37</v>
      </c>
      <c r="L201" s="15">
        <v>19.989999999999998</v>
      </c>
      <c r="M201" s="54"/>
      <c r="N201" s="15">
        <v>61.355543808</v>
      </c>
      <c r="O201" s="15">
        <v>7.480442</v>
      </c>
      <c r="P201" s="15" t="s">
        <v>30</v>
      </c>
      <c r="Q201" s="16" t="s">
        <v>30</v>
      </c>
      <c r="R201" s="37" t="s">
        <v>563</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564</v>
      </c>
      <c r="D202" s="17" t="s">
        <v>565</v>
      </c>
      <c r="E202" s="17">
        <v>2</v>
      </c>
      <c r="F202" s="14">
        <v>4.72</v>
      </c>
      <c r="G202" s="14">
        <v>3.81</v>
      </c>
      <c r="H202" s="14">
        <v>2.9</v>
      </c>
      <c r="I202" s="14"/>
      <c r="J202" s="14">
        <v>4.9400000000000004</v>
      </c>
      <c r="K202" s="14">
        <v>6.75</v>
      </c>
      <c r="L202" s="14">
        <v>9.69</v>
      </c>
      <c r="M202" s="54"/>
      <c r="N202" s="14">
        <v>44.260428050999998</v>
      </c>
      <c r="O202" s="31">
        <v>65.450056521999997</v>
      </c>
      <c r="P202" s="31" t="s">
        <v>26</v>
      </c>
      <c r="Q202" s="17" t="s">
        <v>26</v>
      </c>
      <c r="R202" s="38" t="s">
        <v>566</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567</v>
      </c>
      <c r="D203" s="16" t="s">
        <v>568</v>
      </c>
      <c r="E203" s="16">
        <v>5</v>
      </c>
      <c r="F203" s="15">
        <v>7.6</v>
      </c>
      <c r="G203" s="15">
        <v>5.89</v>
      </c>
      <c r="H203" s="15">
        <v>4.1900000000000004</v>
      </c>
      <c r="I203" s="14"/>
      <c r="J203" s="15">
        <v>12.69</v>
      </c>
      <c r="K203" s="15">
        <v>16.09</v>
      </c>
      <c r="L203" s="15">
        <v>21.6</v>
      </c>
      <c r="M203" s="54"/>
      <c r="N203" s="15">
        <v>50.232766628999997</v>
      </c>
      <c r="O203" s="15">
        <v>16.563692565</v>
      </c>
      <c r="P203" s="15" t="s">
        <v>26</v>
      </c>
      <c r="Q203" s="16" t="s">
        <v>30</v>
      </c>
      <c r="R203" s="37" t="s">
        <v>569</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570</v>
      </c>
      <c r="D204" s="17" t="s">
        <v>571</v>
      </c>
      <c r="E204" s="17">
        <v>1</v>
      </c>
      <c r="F204" s="14">
        <v>13.51</v>
      </c>
      <c r="G204" s="14">
        <v>11.37</v>
      </c>
      <c r="H204" s="14">
        <v>9.24</v>
      </c>
      <c r="I204" s="14"/>
      <c r="J204" s="14">
        <v>13.77</v>
      </c>
      <c r="K204" s="14">
        <v>18.03</v>
      </c>
      <c r="L204" s="14">
        <v>24.93</v>
      </c>
      <c r="M204" s="54"/>
      <c r="N204" s="14">
        <v>51.676268385</v>
      </c>
      <c r="O204" s="31">
        <v>36.531561738999997</v>
      </c>
      <c r="P204" s="31" t="s">
        <v>26</v>
      </c>
      <c r="Q204" s="17" t="s">
        <v>26</v>
      </c>
      <c r="R204" s="38" t="s">
        <v>572</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573</v>
      </c>
      <c r="D205" s="16" t="s">
        <v>574</v>
      </c>
      <c r="E205" s="16">
        <v>1</v>
      </c>
      <c r="F205" s="15">
        <v>19.71</v>
      </c>
      <c r="G205" s="15">
        <v>18.190000000000001</v>
      </c>
      <c r="H205" s="15">
        <v>16.68</v>
      </c>
      <c r="I205" s="14"/>
      <c r="J205" s="15">
        <v>20.51</v>
      </c>
      <c r="K205" s="15">
        <v>23.53</v>
      </c>
      <c r="L205" s="15">
        <v>28.42</v>
      </c>
      <c r="M205" s="54"/>
      <c r="N205" s="15">
        <v>49.910555334000001</v>
      </c>
      <c r="O205" s="15">
        <v>97.338918913000001</v>
      </c>
      <c r="P205" s="15" t="s">
        <v>26</v>
      </c>
      <c r="Q205" s="16" t="s">
        <v>26</v>
      </c>
      <c r="R205" s="37" t="s">
        <v>575</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576</v>
      </c>
      <c r="D206" s="17" t="s">
        <v>577</v>
      </c>
      <c r="E206" s="17">
        <v>1</v>
      </c>
      <c r="F206" s="14">
        <v>36.96</v>
      </c>
      <c r="G206" s="14">
        <v>24.59</v>
      </c>
      <c r="H206" s="14">
        <v>12.22</v>
      </c>
      <c r="I206" s="14"/>
      <c r="J206" s="14">
        <v>40.049999999999997</v>
      </c>
      <c r="K206" s="14">
        <v>64.78</v>
      </c>
      <c r="L206" s="14">
        <v>104.8</v>
      </c>
      <c r="M206" s="54"/>
      <c r="N206" s="14">
        <v>38.207844260999998</v>
      </c>
      <c r="O206" s="31">
        <v>66.266460699000007</v>
      </c>
      <c r="P206" s="31" t="s">
        <v>26</v>
      </c>
      <c r="Q206" s="17" t="s">
        <v>26</v>
      </c>
      <c r="R206" s="38" t="s">
        <v>578</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579</v>
      </c>
      <c r="D207" s="16" t="s">
        <v>580</v>
      </c>
      <c r="E207" s="16">
        <v>4</v>
      </c>
      <c r="F207" s="15">
        <v>56.96</v>
      </c>
      <c r="G207" s="15">
        <v>50.25</v>
      </c>
      <c r="H207" s="15">
        <v>43.55</v>
      </c>
      <c r="I207" s="14"/>
      <c r="J207" s="15">
        <v>69.260000000000005</v>
      </c>
      <c r="K207" s="15">
        <v>82.66</v>
      </c>
      <c r="L207" s="15">
        <v>104.35</v>
      </c>
      <c r="M207" s="54"/>
      <c r="N207" s="15">
        <v>55.286464625999997</v>
      </c>
      <c r="O207" s="15">
        <v>5.0123748278000004</v>
      </c>
      <c r="P207" s="15" t="s">
        <v>26</v>
      </c>
      <c r="Q207" s="16" t="s">
        <v>30</v>
      </c>
      <c r="R207" s="37" t="s">
        <v>581</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582</v>
      </c>
      <c r="D208" s="17" t="s">
        <v>583</v>
      </c>
      <c r="E208" s="17">
        <v>6</v>
      </c>
      <c r="F208" s="14">
        <v>7.04</v>
      </c>
      <c r="G208" s="14">
        <v>4.6500000000000004</v>
      </c>
      <c r="H208" s="14">
        <v>2.2599999999999998</v>
      </c>
      <c r="I208" s="14"/>
      <c r="J208" s="14">
        <v>13.78</v>
      </c>
      <c r="K208" s="14">
        <v>18.55</v>
      </c>
      <c r="L208" s="14">
        <v>26.27</v>
      </c>
      <c r="M208" s="54"/>
      <c r="N208" s="14">
        <v>54.108533371</v>
      </c>
      <c r="O208" s="31">
        <v>19.245520292000002</v>
      </c>
      <c r="P208" s="31" t="s">
        <v>26</v>
      </c>
      <c r="Q208" s="17" t="s">
        <v>30</v>
      </c>
      <c r="R208" s="38" t="s">
        <v>584</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585</v>
      </c>
      <c r="D209" s="16" t="s">
        <v>586</v>
      </c>
      <c r="E209" s="16">
        <v>4</v>
      </c>
      <c r="F209" s="15">
        <v>42.64</v>
      </c>
      <c r="G209" s="15">
        <v>38.76</v>
      </c>
      <c r="H209" s="15">
        <v>34.89</v>
      </c>
      <c r="I209" s="14"/>
      <c r="J209" s="15">
        <v>51.69</v>
      </c>
      <c r="K209" s="15">
        <v>59.43</v>
      </c>
      <c r="L209" s="15">
        <v>71.95</v>
      </c>
      <c r="M209" s="54"/>
      <c r="N209" s="15">
        <v>57.324197351999999</v>
      </c>
      <c r="O209" s="15">
        <v>203.13700021999998</v>
      </c>
      <c r="P209" s="15" t="s">
        <v>26</v>
      </c>
      <c r="Q209" s="16" t="s">
        <v>30</v>
      </c>
      <c r="R209" s="37" t="s">
        <v>587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588</v>
      </c>
      <c r="D210" s="17" t="s">
        <v>589</v>
      </c>
      <c r="E210" s="17">
        <v>3</v>
      </c>
      <c r="F210" s="14">
        <v>13.04</v>
      </c>
      <c r="G210" s="14">
        <v>12.42</v>
      </c>
      <c r="H210" s="14">
        <v>11.8</v>
      </c>
      <c r="I210" s="14"/>
      <c r="J210" s="14">
        <v>13.55</v>
      </c>
      <c r="K210" s="14">
        <v>14.78</v>
      </c>
      <c r="L210" s="14">
        <v>16.79</v>
      </c>
      <c r="M210" s="54"/>
      <c r="N210" s="14">
        <v>42.259723256999997</v>
      </c>
      <c r="O210" s="31">
        <v>1.2030215652</v>
      </c>
      <c r="P210" s="31" t="s">
        <v>26</v>
      </c>
      <c r="Q210" s="17" t="s">
        <v>26</v>
      </c>
      <c r="R210" s="38" t="s">
        <v>590</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588</v>
      </c>
      <c r="D211" s="16" t="s">
        <v>591</v>
      </c>
      <c r="E211" s="16">
        <v>0</v>
      </c>
      <c r="F211" s="15">
        <v>13.35</v>
      </c>
      <c r="G211" s="15">
        <v>12.66</v>
      </c>
      <c r="H211" s="15">
        <v>11.97</v>
      </c>
      <c r="I211" s="14"/>
      <c r="J211" s="15">
        <v>13.56</v>
      </c>
      <c r="K211" s="15">
        <v>14.93</v>
      </c>
      <c r="L211" s="15">
        <v>17.14</v>
      </c>
      <c r="M211" s="54"/>
      <c r="N211" s="15">
        <v>42.548200358999999</v>
      </c>
      <c r="O211" s="15">
        <v>2.4261197825999998</v>
      </c>
      <c r="P211" s="15" t="s">
        <v>26</v>
      </c>
      <c r="Q211" s="16" t="s">
        <v>26</v>
      </c>
      <c r="R211" s="37" t="s">
        <v>592</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588</v>
      </c>
      <c r="D212" s="17" t="s">
        <v>593</v>
      </c>
      <c r="E212" s="17">
        <v>2</v>
      </c>
      <c r="F212" s="14">
        <v>39.65</v>
      </c>
      <c r="G212" s="14">
        <v>37.61</v>
      </c>
      <c r="H212" s="14">
        <v>35.58</v>
      </c>
      <c r="I212" s="14"/>
      <c r="J212" s="14">
        <v>40.26</v>
      </c>
      <c r="K212" s="14">
        <v>44.32</v>
      </c>
      <c r="L212" s="14">
        <v>50.9</v>
      </c>
      <c r="M212" s="54"/>
      <c r="N212" s="14">
        <v>47.667168988999997</v>
      </c>
      <c r="O212" s="31">
        <v>69.997913826000001</v>
      </c>
      <c r="P212" s="31" t="s">
        <v>26</v>
      </c>
      <c r="Q212" s="17" t="s">
        <v>26</v>
      </c>
      <c r="R212" s="38" t="s">
        <v>594</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595</v>
      </c>
      <c r="D213" s="16" t="s">
        <v>596</v>
      </c>
      <c r="E213" s="16">
        <v>7</v>
      </c>
      <c r="F213" s="15">
        <v>264.60000000000002</v>
      </c>
      <c r="G213" s="15">
        <v>234.47</v>
      </c>
      <c r="H213" s="15">
        <v>204.34</v>
      </c>
      <c r="I213" s="14"/>
      <c r="J213" s="15">
        <v>308.02999999999997</v>
      </c>
      <c r="K213" s="15">
        <v>368.28</v>
      </c>
      <c r="L213" s="15">
        <v>465.78</v>
      </c>
      <c r="M213" s="54"/>
      <c r="N213" s="15">
        <v>51.748066442999999</v>
      </c>
      <c r="O213" s="15">
        <v>36.727309976999997</v>
      </c>
      <c r="P213" s="15" t="s">
        <v>30</v>
      </c>
      <c r="Q213" s="16" t="s">
        <v>30</v>
      </c>
      <c r="R213" s="37" t="s">
        <v>597</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598</v>
      </c>
      <c r="D214" s="17" t="s">
        <v>599</v>
      </c>
      <c r="E214" s="17">
        <v>4</v>
      </c>
      <c r="F214" s="14">
        <v>32.1</v>
      </c>
      <c r="G214" s="14">
        <v>30.21</v>
      </c>
      <c r="H214" s="14">
        <v>28.33</v>
      </c>
      <c r="I214" s="14"/>
      <c r="J214" s="14">
        <v>35.5</v>
      </c>
      <c r="K214" s="14">
        <v>39.26</v>
      </c>
      <c r="L214" s="14">
        <v>45.35</v>
      </c>
      <c r="M214" s="54"/>
      <c r="N214" s="14">
        <v>71.184599531999993</v>
      </c>
      <c r="O214" s="31">
        <v>7.8328807391000002</v>
      </c>
      <c r="P214" s="31" t="s">
        <v>26</v>
      </c>
      <c r="Q214" s="17" t="s">
        <v>30</v>
      </c>
      <c r="R214" s="38" t="s">
        <v>600</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601</v>
      </c>
      <c r="D215" s="16" t="s">
        <v>602</v>
      </c>
      <c r="E215" s="16">
        <v>0</v>
      </c>
      <c r="F215" s="15">
        <v>31.02</v>
      </c>
      <c r="G215" s="15">
        <v>27.92</v>
      </c>
      <c r="H215" s="15">
        <v>24.82</v>
      </c>
      <c r="I215" s="14"/>
      <c r="J215" s="15">
        <v>31.9</v>
      </c>
      <c r="K215" s="15">
        <v>38.090000000000003</v>
      </c>
      <c r="L215" s="15">
        <v>48.11</v>
      </c>
      <c r="M215" s="54"/>
      <c r="N215" s="15">
        <v>23.882594308000002</v>
      </c>
      <c r="O215" s="15">
        <v>176.60257947999997</v>
      </c>
      <c r="P215" s="15" t="s">
        <v>26</v>
      </c>
      <c r="Q215" s="16" t="s">
        <v>26</v>
      </c>
      <c r="R215" s="37" t="s">
        <v>603</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604</v>
      </c>
      <c r="D216" s="17" t="s">
        <v>605</v>
      </c>
      <c r="E216" s="17">
        <v>10</v>
      </c>
      <c r="F216" s="14">
        <v>33.18</v>
      </c>
      <c r="G216" s="14">
        <v>29.87</v>
      </c>
      <c r="H216" s="14">
        <v>26.56</v>
      </c>
      <c r="I216" s="14"/>
      <c r="J216" s="14">
        <v>37.94</v>
      </c>
      <c r="K216" s="14">
        <v>44.55</v>
      </c>
      <c r="L216" s="14">
        <v>55.25</v>
      </c>
      <c r="M216" s="54"/>
      <c r="N216" s="14">
        <v>64.428016778</v>
      </c>
      <c r="O216" s="31">
        <v>84.629399434999996</v>
      </c>
      <c r="P216" s="31" t="s">
        <v>30</v>
      </c>
      <c r="Q216" s="17" t="s">
        <v>30</v>
      </c>
      <c r="R216" s="38" t="s">
        <v>606</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607</v>
      </c>
      <c r="D217" s="16" t="s">
        <v>608</v>
      </c>
      <c r="E217" s="16">
        <v>0</v>
      </c>
      <c r="F217" s="15">
        <v>51.22</v>
      </c>
      <c r="G217" s="15">
        <v>44.08</v>
      </c>
      <c r="H217" s="15">
        <v>36.94</v>
      </c>
      <c r="I217" s="14"/>
      <c r="J217" s="15">
        <v>52.26</v>
      </c>
      <c r="K217" s="15">
        <v>66.53</v>
      </c>
      <c r="L217" s="15">
        <v>89.63</v>
      </c>
      <c r="M217" s="54"/>
      <c r="N217" s="15">
        <v>39.647781512999998</v>
      </c>
      <c r="O217" s="15">
        <v>66.852791537000002</v>
      </c>
      <c r="P217" s="15" t="s">
        <v>26</v>
      </c>
      <c r="Q217" s="16" t="s">
        <v>26</v>
      </c>
      <c r="R217" s="37" t="s">
        <v>609</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610</v>
      </c>
      <c r="D218" s="17" t="s">
        <v>611</v>
      </c>
      <c r="E218" s="17">
        <v>9</v>
      </c>
      <c r="F218" s="14">
        <v>180.64</v>
      </c>
      <c r="G218" s="14">
        <v>164.47</v>
      </c>
      <c r="H218" s="14">
        <v>148.30000000000001</v>
      </c>
      <c r="I218" s="14"/>
      <c r="J218" s="14">
        <v>196.06</v>
      </c>
      <c r="K218" s="14">
        <v>228.39</v>
      </c>
      <c r="L218" s="14">
        <v>280.70999999999998</v>
      </c>
      <c r="M218" s="54"/>
      <c r="N218" s="14">
        <v>53.918120713999997</v>
      </c>
      <c r="O218" s="31">
        <v>10.370423940999999</v>
      </c>
      <c r="P218" s="31" t="s">
        <v>30</v>
      </c>
      <c r="Q218" s="17" t="s">
        <v>30</v>
      </c>
      <c r="R218" s="38" t="s">
        <v>612</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613</v>
      </c>
      <c r="D219" s="16" t="s">
        <v>614</v>
      </c>
      <c r="E219" s="16">
        <v>0</v>
      </c>
      <c r="F219" s="15">
        <v>18.670000000000002</v>
      </c>
      <c r="G219" s="15">
        <v>15.74</v>
      </c>
      <c r="H219" s="15">
        <v>12.81</v>
      </c>
      <c r="I219" s="14"/>
      <c r="J219" s="15">
        <v>19.079999999999998</v>
      </c>
      <c r="K219" s="15">
        <v>24.93</v>
      </c>
      <c r="L219" s="15">
        <v>34.409999999999997</v>
      </c>
      <c r="M219" s="54"/>
      <c r="N219" s="15">
        <v>16.917024153</v>
      </c>
      <c r="O219" s="15">
        <v>182.27495761</v>
      </c>
      <c r="P219" s="15" t="s">
        <v>26</v>
      </c>
      <c r="Q219" s="16" t="s">
        <v>26</v>
      </c>
      <c r="R219" s="37" t="s">
        <v>615</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616</v>
      </c>
      <c r="D220" s="17" t="s">
        <v>617</v>
      </c>
      <c r="E220" s="17">
        <v>7</v>
      </c>
      <c r="F220" s="14">
        <v>31.69</v>
      </c>
      <c r="G220" s="14">
        <v>28.54</v>
      </c>
      <c r="H220" s="14">
        <v>25.39</v>
      </c>
      <c r="I220" s="14"/>
      <c r="J220" s="14">
        <v>36.94</v>
      </c>
      <c r="K220" s="14">
        <v>43.23</v>
      </c>
      <c r="L220" s="14">
        <v>53.41</v>
      </c>
      <c r="M220" s="54"/>
      <c r="N220" s="14">
        <v>72.512018118</v>
      </c>
      <c r="O220" s="31">
        <v>120.26407542999999</v>
      </c>
      <c r="P220" s="31" t="s">
        <v>26</v>
      </c>
      <c r="Q220" s="17" t="s">
        <v>30</v>
      </c>
      <c r="R220" s="38" t="s">
        <v>618</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619</v>
      </c>
      <c r="D221" s="16" t="s">
        <v>620</v>
      </c>
      <c r="E221" s="16">
        <v>5</v>
      </c>
      <c r="F221" s="15">
        <v>14.82</v>
      </c>
      <c r="G221" s="15">
        <v>13.94</v>
      </c>
      <c r="H221" s="15">
        <v>13.06</v>
      </c>
      <c r="I221" s="14"/>
      <c r="J221" s="15">
        <v>16.559999999999999</v>
      </c>
      <c r="K221" s="15">
        <v>18.309999999999999</v>
      </c>
      <c r="L221" s="15">
        <v>21.16</v>
      </c>
      <c r="M221" s="54"/>
      <c r="N221" s="15">
        <v>62.928313828</v>
      </c>
      <c r="O221" s="15">
        <v>6.5308550869999999</v>
      </c>
      <c r="P221" s="15" t="s">
        <v>26</v>
      </c>
      <c r="Q221" s="16" t="s">
        <v>30</v>
      </c>
      <c r="R221" s="37" t="s">
        <v>621</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622</v>
      </c>
      <c r="D222" s="17" t="s">
        <v>623</v>
      </c>
      <c r="E222" s="17">
        <v>4</v>
      </c>
      <c r="F222" s="14">
        <v>15.48</v>
      </c>
      <c r="G222" s="14">
        <v>14.18</v>
      </c>
      <c r="H222" s="14">
        <v>12.89</v>
      </c>
      <c r="I222" s="14"/>
      <c r="J222" s="14">
        <v>15.99</v>
      </c>
      <c r="K222" s="14">
        <v>18.57</v>
      </c>
      <c r="L222" s="14">
        <v>22.75</v>
      </c>
      <c r="M222" s="54"/>
      <c r="N222" s="14">
        <v>46.129721996000001</v>
      </c>
      <c r="O222" s="31">
        <v>9.7533638695999993</v>
      </c>
      <c r="P222" s="31" t="s">
        <v>30</v>
      </c>
      <c r="Q222" s="17" t="s">
        <v>26</v>
      </c>
      <c r="R222" s="38" t="s">
        <v>624</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625</v>
      </c>
      <c r="D223" s="16" t="s">
        <v>626</v>
      </c>
      <c r="E223" s="16">
        <v>7</v>
      </c>
      <c r="F223" s="15">
        <v>32.24</v>
      </c>
      <c r="G223" s="15">
        <v>29.18</v>
      </c>
      <c r="H223" s="15">
        <v>26.13</v>
      </c>
      <c r="I223" s="14"/>
      <c r="J223" s="15">
        <v>33.39</v>
      </c>
      <c r="K223" s="15">
        <v>39.49</v>
      </c>
      <c r="L223" s="15">
        <v>49.37</v>
      </c>
      <c r="M223" s="54"/>
      <c r="N223" s="15">
        <v>57.773060667000003</v>
      </c>
      <c r="O223" s="15">
        <v>328.59056164999998</v>
      </c>
      <c r="P223" s="15" t="s">
        <v>30</v>
      </c>
      <c r="Q223" s="16" t="s">
        <v>30</v>
      </c>
      <c r="R223" s="37" t="s">
        <v>627</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628</v>
      </c>
      <c r="D224" s="17" t="s">
        <v>629</v>
      </c>
      <c r="E224" s="17">
        <v>0</v>
      </c>
      <c r="F224" s="14">
        <v>5.29</v>
      </c>
      <c r="G224" s="14">
        <v>4.54</v>
      </c>
      <c r="H224" s="14">
        <v>3.79</v>
      </c>
      <c r="I224" s="14"/>
      <c r="J224" s="14">
        <v>5.41</v>
      </c>
      <c r="K224" s="14">
        <v>6.9</v>
      </c>
      <c r="L224" s="14">
        <v>9.32</v>
      </c>
      <c r="M224" s="54"/>
      <c r="N224" s="14">
        <v>31.006174771000001</v>
      </c>
      <c r="O224" s="31">
        <v>4.8968949129999997</v>
      </c>
      <c r="P224" s="31" t="s">
        <v>26</v>
      </c>
      <c r="Q224" s="17" t="s">
        <v>26</v>
      </c>
      <c r="R224" s="38" t="s">
        <v>630</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631</v>
      </c>
      <c r="D225" s="16" t="s">
        <v>632</v>
      </c>
      <c r="E225" s="16">
        <v>9</v>
      </c>
      <c r="F225" s="15">
        <v>62.65</v>
      </c>
      <c r="G225" s="15">
        <v>59.85</v>
      </c>
      <c r="H225" s="15">
        <v>57.06</v>
      </c>
      <c r="I225" s="14"/>
      <c r="J225" s="15">
        <v>67.23</v>
      </c>
      <c r="K225" s="15">
        <v>72.81</v>
      </c>
      <c r="L225" s="15">
        <v>81.849999999999994</v>
      </c>
      <c r="M225" s="54"/>
      <c r="N225" s="15">
        <v>63.094837810000001</v>
      </c>
      <c r="O225" s="15">
        <v>7.1366565652</v>
      </c>
      <c r="P225" s="15" t="s">
        <v>30</v>
      </c>
      <c r="Q225" s="16" t="s">
        <v>30</v>
      </c>
      <c r="R225" s="37" t="s">
        <v>633</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634</v>
      </c>
      <c r="D226" s="17" t="s">
        <v>635</v>
      </c>
      <c r="E226" s="17">
        <v>0</v>
      </c>
      <c r="F226" s="14">
        <v>6.51</v>
      </c>
      <c r="G226" s="14">
        <v>5.0999999999999996</v>
      </c>
      <c r="H226" s="14">
        <v>3.7</v>
      </c>
      <c r="I226" s="14"/>
      <c r="J226" s="14">
        <v>6.69</v>
      </c>
      <c r="K226" s="14">
        <v>9.49</v>
      </c>
      <c r="L226" s="14">
        <v>14.03</v>
      </c>
      <c r="M226" s="54"/>
      <c r="N226" s="14">
        <v>28.467937446000001</v>
      </c>
      <c r="O226" s="31">
        <v>3.5530313912999998</v>
      </c>
      <c r="P226" s="31" t="s">
        <v>26</v>
      </c>
      <c r="Q226" s="17" t="s">
        <v>26</v>
      </c>
      <c r="R226" s="38" t="s">
        <v>636</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634</v>
      </c>
      <c r="D227" s="16" t="s">
        <v>637</v>
      </c>
      <c r="E227" s="16">
        <v>3</v>
      </c>
      <c r="F227" s="15">
        <v>7.35</v>
      </c>
      <c r="G227" s="15">
        <v>5.61</v>
      </c>
      <c r="H227" s="15">
        <v>3.88</v>
      </c>
      <c r="I227" s="14"/>
      <c r="J227" s="15">
        <v>7.61</v>
      </c>
      <c r="K227" s="15">
        <v>11.07</v>
      </c>
      <c r="L227" s="15">
        <v>16.670000000000002</v>
      </c>
      <c r="M227" s="54"/>
      <c r="N227" s="15">
        <v>30.000436579999999</v>
      </c>
      <c r="O227" s="15">
        <v>86.781031390999999</v>
      </c>
      <c r="P227" s="15" t="s">
        <v>30</v>
      </c>
      <c r="Q227" s="16" t="s">
        <v>26</v>
      </c>
      <c r="R227" s="37" t="s">
        <v>638</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639</v>
      </c>
      <c r="D228" s="17" t="s">
        <v>640</v>
      </c>
      <c r="E228" s="17">
        <v>9</v>
      </c>
      <c r="F228" s="14">
        <v>75.3</v>
      </c>
      <c r="G228" s="14">
        <v>69.680000000000007</v>
      </c>
      <c r="H228" s="14">
        <v>64.06</v>
      </c>
      <c r="I228" s="14"/>
      <c r="J228" s="14">
        <v>89.75</v>
      </c>
      <c r="K228" s="14">
        <v>100.98</v>
      </c>
      <c r="L228" s="14">
        <v>119.16</v>
      </c>
      <c r="M228" s="54"/>
      <c r="N228" s="14">
        <v>58.100794552000004</v>
      </c>
      <c r="O228" s="31">
        <v>1193.2248415000001</v>
      </c>
      <c r="P228" s="31" t="s">
        <v>30</v>
      </c>
      <c r="Q228" s="17" t="s">
        <v>30</v>
      </c>
      <c r="R228" s="38" t="s">
        <v>641</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642</v>
      </c>
      <c r="D229" s="16" t="s">
        <v>643</v>
      </c>
      <c r="E229" s="16">
        <v>4</v>
      </c>
      <c r="F229" s="15">
        <v>18.23</v>
      </c>
      <c r="G229" s="15">
        <v>16.86</v>
      </c>
      <c r="H229" s="15">
        <v>15.49</v>
      </c>
      <c r="I229" s="14"/>
      <c r="J229" s="15">
        <v>20.94</v>
      </c>
      <c r="K229" s="15">
        <v>23.67</v>
      </c>
      <c r="L229" s="15">
        <v>28.09</v>
      </c>
      <c r="M229" s="54"/>
      <c r="N229" s="15">
        <v>59.328253529000001</v>
      </c>
      <c r="O229" s="15">
        <v>3.4908543043</v>
      </c>
      <c r="P229" s="15" t="s">
        <v>26</v>
      </c>
      <c r="Q229" s="16" t="s">
        <v>30</v>
      </c>
      <c r="R229" s="37" t="s">
        <v>644</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645</v>
      </c>
      <c r="D230" s="17" t="s">
        <v>646</v>
      </c>
      <c r="E230" s="17">
        <v>4</v>
      </c>
      <c r="F230" s="14">
        <v>3.31</v>
      </c>
      <c r="G230" s="14">
        <v>2.7</v>
      </c>
      <c r="H230" s="14">
        <v>2.09</v>
      </c>
      <c r="I230" s="14"/>
      <c r="J230" s="14">
        <v>4.6399999999999997</v>
      </c>
      <c r="K230" s="14">
        <v>5.85</v>
      </c>
      <c r="L230" s="14">
        <v>7.81</v>
      </c>
      <c r="M230" s="54"/>
      <c r="N230" s="14">
        <v>60.203955495999999</v>
      </c>
      <c r="O230" s="31">
        <v>31.715973739000002</v>
      </c>
      <c r="P230" s="31" t="s">
        <v>26</v>
      </c>
      <c r="Q230" s="17" t="s">
        <v>30</v>
      </c>
      <c r="R230" s="38" t="s">
        <v>647</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648</v>
      </c>
      <c r="D231" s="16" t="s">
        <v>649</v>
      </c>
      <c r="E231" s="16">
        <v>7</v>
      </c>
      <c r="F231" s="15">
        <v>34.869999999999997</v>
      </c>
      <c r="G231" s="15">
        <v>31.93</v>
      </c>
      <c r="H231" s="15">
        <v>29</v>
      </c>
      <c r="I231" s="14"/>
      <c r="J231" s="15">
        <v>36.630000000000003</v>
      </c>
      <c r="K231" s="15">
        <v>42.49</v>
      </c>
      <c r="L231" s="15">
        <v>51.98</v>
      </c>
      <c r="M231" s="54"/>
      <c r="N231" s="15">
        <v>56.298929266999998</v>
      </c>
      <c r="O231" s="15">
        <v>298.01387725999996</v>
      </c>
      <c r="P231" s="15" t="s">
        <v>30</v>
      </c>
      <c r="Q231" s="16" t="s">
        <v>30</v>
      </c>
      <c r="R231" s="37" t="s">
        <v>650</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651</v>
      </c>
      <c r="D232" s="17" t="s">
        <v>652</v>
      </c>
      <c r="E232" s="17">
        <v>7</v>
      </c>
      <c r="F232" s="14">
        <v>12.73</v>
      </c>
      <c r="G232" s="14">
        <v>11.55</v>
      </c>
      <c r="H232" s="14">
        <v>10.37</v>
      </c>
      <c r="I232" s="14"/>
      <c r="J232" s="14">
        <v>15.56</v>
      </c>
      <c r="K232" s="14">
        <v>17.91</v>
      </c>
      <c r="L232" s="14">
        <v>21.72</v>
      </c>
      <c r="M232" s="54"/>
      <c r="N232" s="14">
        <v>57.582540162000001</v>
      </c>
      <c r="O232" s="31">
        <v>5.254778087</v>
      </c>
      <c r="P232" s="31" t="s">
        <v>26</v>
      </c>
      <c r="Q232" s="17" t="s">
        <v>30</v>
      </c>
      <c r="R232" s="38" t="s">
        <v>653</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654</v>
      </c>
      <c r="D233" s="16" t="s">
        <v>655</v>
      </c>
      <c r="E233" s="16">
        <v>1</v>
      </c>
      <c r="F233" s="15">
        <v>22.11</v>
      </c>
      <c r="G233" s="15">
        <v>19.399999999999999</v>
      </c>
      <c r="H233" s="15">
        <v>16.7</v>
      </c>
      <c r="I233" s="14"/>
      <c r="J233" s="15">
        <v>22.94</v>
      </c>
      <c r="K233" s="15">
        <v>28.34</v>
      </c>
      <c r="L233" s="15">
        <v>37.090000000000003</v>
      </c>
      <c r="M233" s="54"/>
      <c r="N233" s="15">
        <v>49.484123740999998</v>
      </c>
      <c r="O233" s="15">
        <v>61.553495260999995</v>
      </c>
      <c r="P233" s="15" t="s">
        <v>26</v>
      </c>
      <c r="Q233" s="16" t="s">
        <v>26</v>
      </c>
      <c r="R233" s="37" t="s">
        <v>656</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657</v>
      </c>
      <c r="D234" s="17" t="s">
        <v>658</v>
      </c>
      <c r="E234" s="17">
        <v>3</v>
      </c>
      <c r="F234" s="14">
        <v>13.79</v>
      </c>
      <c r="G234" s="14">
        <v>12.45</v>
      </c>
      <c r="H234" s="14">
        <v>11.11</v>
      </c>
      <c r="I234" s="14"/>
      <c r="J234" s="14">
        <v>14.21</v>
      </c>
      <c r="K234" s="14">
        <v>16.88</v>
      </c>
      <c r="L234" s="14">
        <v>21.21</v>
      </c>
      <c r="M234" s="54"/>
      <c r="N234" s="14">
        <v>46.416725753999998</v>
      </c>
      <c r="O234" s="31">
        <v>13.729885826</v>
      </c>
      <c r="P234" s="31" t="s">
        <v>26</v>
      </c>
      <c r="Q234" s="17" t="s">
        <v>26</v>
      </c>
      <c r="R234" s="38" t="s">
        <v>659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660</v>
      </c>
      <c r="D235" s="16" t="s">
        <v>661</v>
      </c>
      <c r="E235" s="16">
        <v>7</v>
      </c>
      <c r="F235" s="15">
        <v>34.020000000000003</v>
      </c>
      <c r="G235" s="15">
        <v>32.56</v>
      </c>
      <c r="H235" s="15">
        <v>31.1</v>
      </c>
      <c r="I235" s="14"/>
      <c r="J235" s="15">
        <v>36.07</v>
      </c>
      <c r="K235" s="15">
        <v>38.979999999999997</v>
      </c>
      <c r="L235" s="15">
        <v>43.71</v>
      </c>
      <c r="M235" s="54"/>
      <c r="N235" s="15">
        <v>62.129833562000002</v>
      </c>
      <c r="O235" s="15">
        <v>2.3004473616999999</v>
      </c>
      <c r="P235" s="15" t="s">
        <v>26</v>
      </c>
      <c r="Q235" s="16" t="s">
        <v>30</v>
      </c>
      <c r="R235" s="37" t="s">
        <v>662</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663</v>
      </c>
      <c r="D236" s="17" t="s">
        <v>664</v>
      </c>
      <c r="E236" s="17">
        <v>7</v>
      </c>
      <c r="F236" s="14">
        <v>48.8</v>
      </c>
      <c r="G236" s="14">
        <v>45.08</v>
      </c>
      <c r="H236" s="14">
        <v>41.37</v>
      </c>
      <c r="I236" s="14"/>
      <c r="J236" s="14">
        <v>53.21</v>
      </c>
      <c r="K236" s="14">
        <v>60.63</v>
      </c>
      <c r="L236" s="14">
        <v>72.66</v>
      </c>
      <c r="M236" s="54"/>
      <c r="N236" s="14">
        <v>67.710495584</v>
      </c>
      <c r="O236" s="31">
        <v>381.30841665000003</v>
      </c>
      <c r="P236" s="31" t="s">
        <v>30</v>
      </c>
      <c r="Q236" s="17" t="s">
        <v>30</v>
      </c>
      <c r="R236" s="38" t="s">
        <v>665</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666</v>
      </c>
      <c r="D237" s="16" t="s">
        <v>667</v>
      </c>
      <c r="E237" s="16">
        <v>4</v>
      </c>
      <c r="F237" s="15">
        <v>2450</v>
      </c>
      <c r="G237" s="15">
        <v>1625.05</v>
      </c>
      <c r="H237" s="15">
        <v>800.11</v>
      </c>
      <c r="I237" s="14"/>
      <c r="J237" s="15">
        <v>2885</v>
      </c>
      <c r="K237" s="15">
        <v>4534.88</v>
      </c>
      <c r="L237" s="15">
        <v>7204.59</v>
      </c>
      <c r="M237" s="54"/>
      <c r="N237" s="15">
        <v>42.601320727000001</v>
      </c>
      <c r="O237" s="15">
        <v>6.2685524017000001</v>
      </c>
      <c r="P237" s="15" t="s">
        <v>30</v>
      </c>
      <c r="Q237" s="16" t="s">
        <v>26</v>
      </c>
      <c r="R237" s="37" t="s">
        <v>668</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669</v>
      </c>
      <c r="D238" s="17" t="s">
        <v>670</v>
      </c>
      <c r="E238" s="17">
        <v>0</v>
      </c>
      <c r="F238" s="14">
        <v>8.0500000000000007</v>
      </c>
      <c r="G238" s="14">
        <v>7.42</v>
      </c>
      <c r="H238" s="14">
        <v>6.79</v>
      </c>
      <c r="I238" s="14"/>
      <c r="J238" s="14">
        <v>8.2799999999999994</v>
      </c>
      <c r="K238" s="14">
        <v>9.5299999999999994</v>
      </c>
      <c r="L238" s="14">
        <v>11.57</v>
      </c>
      <c r="M238" s="54"/>
      <c r="N238" s="14">
        <v>41.481713638999999</v>
      </c>
      <c r="O238" s="31">
        <v>2.1371048695999999</v>
      </c>
      <c r="P238" s="31" t="s">
        <v>26</v>
      </c>
      <c r="Q238" s="17" t="s">
        <v>26</v>
      </c>
      <c r="R238" s="38" t="s">
        <v>671</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672</v>
      </c>
      <c r="D239" s="16" t="s">
        <v>673</v>
      </c>
      <c r="E239" s="16">
        <v>6</v>
      </c>
      <c r="F239" s="15" t="s">
        <v>186</v>
      </c>
      <c r="G239" s="15" t="s">
        <v>186</v>
      </c>
      <c r="H239" s="15" t="s">
        <v>186</v>
      </c>
      <c r="I239" s="14"/>
      <c r="J239" s="15" t="s">
        <v>186</v>
      </c>
      <c r="K239" s="15" t="s">
        <v>186</v>
      </c>
      <c r="L239" s="15" t="s">
        <v>186</v>
      </c>
      <c r="M239" s="54"/>
      <c r="N239" s="15" t="s">
        <v>186</v>
      </c>
      <c r="O239" s="15" t="s">
        <v>186</v>
      </c>
      <c r="P239" s="15" t="s">
        <v>186</v>
      </c>
      <c r="Q239" s="16" t="s">
        <v>186</v>
      </c>
      <c r="R239" s="37" t="s">
        <v>187</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674</v>
      </c>
      <c r="D240" s="17" t="s">
        <v>675</v>
      </c>
      <c r="E240" s="17">
        <v>2</v>
      </c>
      <c r="F240" s="14">
        <v>8.24</v>
      </c>
      <c r="G240" s="14">
        <v>6.61</v>
      </c>
      <c r="H240" s="14">
        <v>4.9800000000000004</v>
      </c>
      <c r="I240" s="14"/>
      <c r="J240" s="14">
        <v>8.5</v>
      </c>
      <c r="K240" s="14">
        <v>11.75</v>
      </c>
      <c r="L240" s="14">
        <v>17.010000000000002</v>
      </c>
      <c r="M240" s="54"/>
      <c r="N240" s="14">
        <v>50.499630027000002</v>
      </c>
      <c r="O240" s="31">
        <v>28.619814565000002</v>
      </c>
      <c r="P240" s="31" t="s">
        <v>26</v>
      </c>
      <c r="Q240" s="17" t="s">
        <v>26</v>
      </c>
      <c r="R240" s="38" t="s">
        <v>676</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677</v>
      </c>
      <c r="D241" s="16" t="s">
        <v>678</v>
      </c>
      <c r="E241" s="16">
        <v>10</v>
      </c>
      <c r="F241" s="15">
        <v>10.07</v>
      </c>
      <c r="G241" s="15">
        <v>9.83</v>
      </c>
      <c r="H241" s="15">
        <v>9.6</v>
      </c>
      <c r="I241" s="14"/>
      <c r="J241" s="15">
        <v>10.29</v>
      </c>
      <c r="K241" s="15">
        <v>10.75</v>
      </c>
      <c r="L241" s="15">
        <v>11.5</v>
      </c>
      <c r="M241" s="54"/>
      <c r="N241" s="15">
        <v>60.657312042999997</v>
      </c>
      <c r="O241" s="15">
        <v>1.0348273326000001</v>
      </c>
      <c r="P241" s="15" t="s">
        <v>30</v>
      </c>
      <c r="Q241" s="16" t="s">
        <v>30</v>
      </c>
      <c r="R241" s="37" t="s">
        <v>679</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680</v>
      </c>
      <c r="D242" s="17" t="s">
        <v>681</v>
      </c>
      <c r="E242" s="17">
        <v>9</v>
      </c>
      <c r="F242" s="14">
        <v>136.77000000000001</v>
      </c>
      <c r="G242" s="14">
        <v>128.46</v>
      </c>
      <c r="H242" s="14">
        <v>120.15</v>
      </c>
      <c r="I242" s="14"/>
      <c r="J242" s="14">
        <v>151.5</v>
      </c>
      <c r="K242" s="14">
        <v>168.11</v>
      </c>
      <c r="L242" s="14">
        <v>195</v>
      </c>
      <c r="M242" s="54"/>
      <c r="N242" s="14">
        <v>58.874638341000001</v>
      </c>
      <c r="O242" s="31">
        <v>3.2352514669999999</v>
      </c>
      <c r="P242" s="31" t="s">
        <v>30</v>
      </c>
      <c r="Q242" s="17" t="s">
        <v>30</v>
      </c>
      <c r="R242" s="38" t="s">
        <v>682</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683</v>
      </c>
      <c r="D243" s="16" t="s">
        <v>684</v>
      </c>
      <c r="E243" s="16">
        <v>7</v>
      </c>
      <c r="F243" s="15">
        <v>182.06</v>
      </c>
      <c r="G243" s="15">
        <v>172.12</v>
      </c>
      <c r="H243" s="15">
        <v>162.19</v>
      </c>
      <c r="I243" s="14"/>
      <c r="J243" s="15">
        <v>203.69</v>
      </c>
      <c r="K243" s="15">
        <v>223.55</v>
      </c>
      <c r="L243" s="15">
        <v>255.7</v>
      </c>
      <c r="M243" s="54"/>
      <c r="N243" s="15">
        <v>59.314869741000003</v>
      </c>
      <c r="O243" s="15">
        <v>11.006516922000001</v>
      </c>
      <c r="P243" s="15" t="s">
        <v>30</v>
      </c>
      <c r="Q243" s="16" t="s">
        <v>30</v>
      </c>
      <c r="R243" s="37" t="s">
        <v>685</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686</v>
      </c>
      <c r="D244" s="17" t="s">
        <v>687</v>
      </c>
      <c r="E244" s="17">
        <v>6</v>
      </c>
      <c r="F244" s="14">
        <v>38</v>
      </c>
      <c r="G244" s="14">
        <v>34.53</v>
      </c>
      <c r="H244" s="14">
        <v>31.06</v>
      </c>
      <c r="I244" s="14"/>
      <c r="J244" s="14">
        <v>46.78</v>
      </c>
      <c r="K244" s="14">
        <v>53.71</v>
      </c>
      <c r="L244" s="14">
        <v>64.94</v>
      </c>
      <c r="M244" s="54"/>
      <c r="N244" s="14">
        <v>57.690726116</v>
      </c>
      <c r="O244" s="31">
        <v>1.8225817173999999</v>
      </c>
      <c r="P244" s="31" t="s">
        <v>26</v>
      </c>
      <c r="Q244" s="17" t="s">
        <v>30</v>
      </c>
      <c r="R244" s="38" t="s">
        <v>688</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689</v>
      </c>
      <c r="D245" s="16" t="s">
        <v>690</v>
      </c>
      <c r="E245" s="16">
        <v>7</v>
      </c>
      <c r="F245" s="15">
        <v>108.97</v>
      </c>
      <c r="G245" s="15">
        <v>104.77</v>
      </c>
      <c r="H245" s="15">
        <v>100.57</v>
      </c>
      <c r="I245" s="14"/>
      <c r="J245" s="15">
        <v>109.78</v>
      </c>
      <c r="K245" s="15">
        <v>118.17</v>
      </c>
      <c r="L245" s="15">
        <v>131.76</v>
      </c>
      <c r="M245" s="54"/>
      <c r="N245" s="15">
        <v>71.528127096000006</v>
      </c>
      <c r="O245" s="15">
        <v>1.1729938061</v>
      </c>
      <c r="P245" s="15" t="s">
        <v>30</v>
      </c>
      <c r="Q245" s="16" t="s">
        <v>30</v>
      </c>
      <c r="R245" s="37" t="s">
        <v>691</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692</v>
      </c>
      <c r="D246" s="17" t="s">
        <v>693</v>
      </c>
      <c r="E246" s="17">
        <v>7</v>
      </c>
      <c r="F246" s="14">
        <v>95.9</v>
      </c>
      <c r="G246" s="14">
        <v>90.91</v>
      </c>
      <c r="H246" s="14">
        <v>85.93</v>
      </c>
      <c r="I246" s="14"/>
      <c r="J246" s="14">
        <v>99.88</v>
      </c>
      <c r="K246" s="14">
        <v>109.84</v>
      </c>
      <c r="L246" s="14">
        <v>125.98</v>
      </c>
      <c r="M246" s="54"/>
      <c r="N246" s="14">
        <v>62.605147164000002</v>
      </c>
      <c r="O246" s="31">
        <v>1.7393198626000002</v>
      </c>
      <c r="P246" s="31" t="s">
        <v>30</v>
      </c>
      <c r="Q246" s="17" t="s">
        <v>30</v>
      </c>
      <c r="R246" s="38" t="s">
        <v>694</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695</v>
      </c>
      <c r="D247" s="16" t="s">
        <v>696</v>
      </c>
      <c r="E247" s="16">
        <v>10</v>
      </c>
      <c r="F247" s="15">
        <v>43.99</v>
      </c>
      <c r="G247" s="15">
        <v>40.83</v>
      </c>
      <c r="H247" s="15">
        <v>37.68</v>
      </c>
      <c r="I247" s="14"/>
      <c r="J247" s="15">
        <v>46.82</v>
      </c>
      <c r="K247" s="15">
        <v>53.12</v>
      </c>
      <c r="L247" s="15">
        <v>63.31</v>
      </c>
      <c r="M247" s="54"/>
      <c r="N247" s="15">
        <v>76.013523921000001</v>
      </c>
      <c r="O247" s="15">
        <v>1.3370979774</v>
      </c>
      <c r="P247" s="15" t="s">
        <v>30</v>
      </c>
      <c r="Q247" s="16" t="s">
        <v>30</v>
      </c>
      <c r="R247" s="37" t="s">
        <v>697</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698</v>
      </c>
      <c r="D248" s="17" t="s">
        <v>699</v>
      </c>
      <c r="E248" s="17">
        <v>7</v>
      </c>
      <c r="F248" s="14">
        <v>42</v>
      </c>
      <c r="G248" s="14">
        <v>37.159999999999997</v>
      </c>
      <c r="H248" s="14">
        <v>32.32</v>
      </c>
      <c r="I248" s="14"/>
      <c r="J248" s="14">
        <v>51.46</v>
      </c>
      <c r="K248" s="14">
        <v>61.13</v>
      </c>
      <c r="L248" s="14">
        <v>76.790000000000006</v>
      </c>
      <c r="M248" s="54"/>
      <c r="N248" s="14">
        <v>70.753654647999994</v>
      </c>
      <c r="O248" s="31">
        <v>1.0674849674</v>
      </c>
      <c r="P248" s="31" t="s">
        <v>26</v>
      </c>
      <c r="Q248" s="17" t="s">
        <v>30</v>
      </c>
      <c r="R248" s="38" t="s">
        <v>700</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701</v>
      </c>
      <c r="D249" s="16" t="s">
        <v>702</v>
      </c>
      <c r="E249" s="16">
        <v>7</v>
      </c>
      <c r="F249" s="15">
        <v>73.33</v>
      </c>
      <c r="G249" s="15">
        <v>65.75</v>
      </c>
      <c r="H249" s="15">
        <v>58.18</v>
      </c>
      <c r="I249" s="14"/>
      <c r="J249" s="15">
        <v>92.35</v>
      </c>
      <c r="K249" s="15">
        <v>107.49</v>
      </c>
      <c r="L249" s="15">
        <v>131.99</v>
      </c>
      <c r="M249" s="54"/>
      <c r="N249" s="15">
        <v>55.964535302000002</v>
      </c>
      <c r="O249" s="15">
        <v>7.2205273804000001</v>
      </c>
      <c r="P249" s="15" t="s">
        <v>26</v>
      </c>
      <c r="Q249" s="16" t="s">
        <v>30</v>
      </c>
      <c r="R249" s="37" t="s">
        <v>703</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704</v>
      </c>
      <c r="D250" s="17" t="s">
        <v>705</v>
      </c>
      <c r="E250" s="17">
        <v>6</v>
      </c>
      <c r="F250" s="14">
        <v>27.4</v>
      </c>
      <c r="G250" s="14">
        <v>23.46</v>
      </c>
      <c r="H250" s="14">
        <v>19.52</v>
      </c>
      <c r="I250" s="14"/>
      <c r="J250" s="14">
        <v>35.56</v>
      </c>
      <c r="K250" s="14">
        <v>43.43</v>
      </c>
      <c r="L250" s="14">
        <v>56.17</v>
      </c>
      <c r="M250" s="54"/>
      <c r="N250" s="14">
        <v>60.870878105999999</v>
      </c>
      <c r="O250" s="31">
        <v>4.1745862999999996</v>
      </c>
      <c r="P250" s="31" t="s">
        <v>26</v>
      </c>
      <c r="Q250" s="17" t="s">
        <v>30</v>
      </c>
      <c r="R250" s="38" t="s">
        <v>706</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707</v>
      </c>
      <c r="D251" s="16" t="s">
        <v>708</v>
      </c>
      <c r="E251" s="16">
        <v>7</v>
      </c>
      <c r="F251" s="15">
        <v>42.25</v>
      </c>
      <c r="G251" s="15">
        <v>37.86</v>
      </c>
      <c r="H251" s="15">
        <v>33.47</v>
      </c>
      <c r="I251" s="14"/>
      <c r="J251" s="15">
        <v>53</v>
      </c>
      <c r="K251" s="15">
        <v>61.77</v>
      </c>
      <c r="L251" s="15">
        <v>75.97</v>
      </c>
      <c r="M251" s="54"/>
      <c r="N251" s="15">
        <v>54.145182067999997</v>
      </c>
      <c r="O251" s="15">
        <v>8.3619545047999999</v>
      </c>
      <c r="P251" s="15" t="s">
        <v>26</v>
      </c>
      <c r="Q251" s="16" t="s">
        <v>30</v>
      </c>
      <c r="R251" s="37" t="s">
        <v>709</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710</v>
      </c>
      <c r="D252" s="17" t="s">
        <v>711</v>
      </c>
      <c r="E252" s="17">
        <v>7</v>
      </c>
      <c r="F252" s="14">
        <v>35.82</v>
      </c>
      <c r="G252" s="14">
        <v>29.76</v>
      </c>
      <c r="H252" s="14">
        <v>23.7</v>
      </c>
      <c r="I252" s="14"/>
      <c r="J252" s="14">
        <v>43.67</v>
      </c>
      <c r="K252" s="14">
        <v>55.78</v>
      </c>
      <c r="L252" s="14">
        <v>75.39</v>
      </c>
      <c r="M252" s="54"/>
      <c r="N252" s="14">
        <v>53.402995834999999</v>
      </c>
      <c r="O252" s="31">
        <v>3.0151450629999998</v>
      </c>
      <c r="P252" s="31" t="s">
        <v>30</v>
      </c>
      <c r="Q252" s="17" t="s">
        <v>30</v>
      </c>
      <c r="R252" s="38" t="s">
        <v>712</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713</v>
      </c>
      <c r="D253" s="16" t="s">
        <v>714</v>
      </c>
      <c r="E253" s="16">
        <v>7</v>
      </c>
      <c r="F253" s="15">
        <v>148.30000000000001</v>
      </c>
      <c r="G253" s="15">
        <v>141.63999999999999</v>
      </c>
      <c r="H253" s="15">
        <v>134.97999999999999</v>
      </c>
      <c r="I253" s="14"/>
      <c r="J253" s="15">
        <v>149.55000000000001</v>
      </c>
      <c r="K253" s="15">
        <v>162.86000000000001</v>
      </c>
      <c r="L253" s="15">
        <v>184.4</v>
      </c>
      <c r="M253" s="54"/>
      <c r="N253" s="15">
        <v>71.252694568999999</v>
      </c>
      <c r="O253" s="15">
        <v>5.5575509109000008</v>
      </c>
      <c r="P253" s="15" t="s">
        <v>30</v>
      </c>
      <c r="Q253" s="16" t="s">
        <v>30</v>
      </c>
      <c r="R253" s="37" t="s">
        <v>715</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716</v>
      </c>
      <c r="D254" s="17" t="s">
        <v>717</v>
      </c>
      <c r="E254" s="17">
        <v>4</v>
      </c>
      <c r="F254" s="14">
        <v>123.35</v>
      </c>
      <c r="G254" s="14">
        <v>115.17</v>
      </c>
      <c r="H254" s="14">
        <v>106.99</v>
      </c>
      <c r="I254" s="14"/>
      <c r="J254" s="14">
        <v>125.86</v>
      </c>
      <c r="K254" s="14">
        <v>142.21</v>
      </c>
      <c r="L254" s="14">
        <v>168.67</v>
      </c>
      <c r="M254" s="54"/>
      <c r="N254" s="14">
        <v>51.916769332000001</v>
      </c>
      <c r="O254" s="31">
        <v>4.2276170287000001</v>
      </c>
      <c r="P254" s="31" t="s">
        <v>30</v>
      </c>
      <c r="Q254" s="17" t="s">
        <v>26</v>
      </c>
      <c r="R254" s="38" t="s">
        <v>718</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719</v>
      </c>
      <c r="D255" s="16" t="s">
        <v>720</v>
      </c>
      <c r="E255" s="16">
        <v>7</v>
      </c>
      <c r="F255" s="15">
        <v>113.56</v>
      </c>
      <c r="G255" s="15">
        <v>108.03</v>
      </c>
      <c r="H255" s="15">
        <v>102.51</v>
      </c>
      <c r="I255" s="14"/>
      <c r="J255" s="15">
        <v>115.46</v>
      </c>
      <c r="K255" s="15">
        <v>126.5</v>
      </c>
      <c r="L255" s="15">
        <v>144.37</v>
      </c>
      <c r="M255" s="54"/>
      <c r="N255" s="15">
        <v>71.959714830999999</v>
      </c>
      <c r="O255" s="15">
        <v>1.2417700783000001</v>
      </c>
      <c r="P255" s="15" t="s">
        <v>30</v>
      </c>
      <c r="Q255" s="16" t="s">
        <v>30</v>
      </c>
      <c r="R255" s="37" t="s">
        <v>721</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722</v>
      </c>
      <c r="D256" s="17" t="s">
        <v>723</v>
      </c>
      <c r="E256" s="17">
        <v>7</v>
      </c>
      <c r="F256" s="14">
        <v>174.59</v>
      </c>
      <c r="G256" s="14">
        <v>164.97</v>
      </c>
      <c r="H256" s="14">
        <v>155.35</v>
      </c>
      <c r="I256" s="14"/>
      <c r="J256" s="14">
        <v>195.73</v>
      </c>
      <c r="K256" s="14">
        <v>214.96</v>
      </c>
      <c r="L256" s="14">
        <v>246.08</v>
      </c>
      <c r="M256" s="54"/>
      <c r="N256" s="14">
        <v>58.258724948999998</v>
      </c>
      <c r="O256" s="31">
        <v>415.33640122000003</v>
      </c>
      <c r="P256" s="31" t="s">
        <v>30</v>
      </c>
      <c r="Q256" s="17" t="s">
        <v>30</v>
      </c>
      <c r="R256" s="38" t="s">
        <v>724</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725</v>
      </c>
      <c r="D257" s="16" t="s">
        <v>726</v>
      </c>
      <c r="E257" s="16">
        <v>7</v>
      </c>
      <c r="F257" s="15">
        <v>100</v>
      </c>
      <c r="G257" s="15">
        <v>93.87</v>
      </c>
      <c r="H257" s="15">
        <v>87.75</v>
      </c>
      <c r="I257" s="14"/>
      <c r="J257" s="15">
        <v>114.82</v>
      </c>
      <c r="K257" s="15">
        <v>127.06</v>
      </c>
      <c r="L257" s="15">
        <v>146.88</v>
      </c>
      <c r="M257" s="54"/>
      <c r="N257" s="15">
        <v>70.224481495000006</v>
      </c>
      <c r="O257" s="15">
        <v>15.375732842</v>
      </c>
      <c r="P257" s="15" t="s">
        <v>26</v>
      </c>
      <c r="Q257" s="16" t="s">
        <v>30</v>
      </c>
      <c r="R257" s="37" t="s">
        <v>727</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728</v>
      </c>
      <c r="D258" s="17" t="s">
        <v>729</v>
      </c>
      <c r="E258" s="17">
        <v>9</v>
      </c>
      <c r="F258" s="14">
        <v>61.07</v>
      </c>
      <c r="G258" s="14">
        <v>58.04</v>
      </c>
      <c r="H258" s="14">
        <v>55.02</v>
      </c>
      <c r="I258" s="14"/>
      <c r="J258" s="14">
        <v>63.17</v>
      </c>
      <c r="K258" s="14">
        <v>69.209999999999994</v>
      </c>
      <c r="L258" s="14">
        <v>78.98</v>
      </c>
      <c r="M258" s="54"/>
      <c r="N258" s="14">
        <v>69.854780648000002</v>
      </c>
      <c r="O258" s="31">
        <v>1.1148340417</v>
      </c>
      <c r="P258" s="31" t="s">
        <v>30</v>
      </c>
      <c r="Q258" s="17" t="s">
        <v>30</v>
      </c>
      <c r="R258" s="38" t="s">
        <v>730</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731</v>
      </c>
      <c r="D259" s="16" t="s">
        <v>732</v>
      </c>
      <c r="E259" s="16">
        <v>10</v>
      </c>
      <c r="F259" s="15">
        <v>107.56</v>
      </c>
      <c r="G259" s="15">
        <v>86.01</v>
      </c>
      <c r="H259" s="15">
        <v>64.459999999999994</v>
      </c>
      <c r="I259" s="14"/>
      <c r="J259" s="15">
        <v>145.44</v>
      </c>
      <c r="K259" s="15">
        <v>188.53</v>
      </c>
      <c r="L259" s="15">
        <v>258.27</v>
      </c>
      <c r="M259" s="54"/>
      <c r="N259" s="15">
        <v>58.666015207000001</v>
      </c>
      <c r="O259" s="15">
        <v>2.9570198160999999</v>
      </c>
      <c r="P259" s="15" t="s">
        <v>30</v>
      </c>
      <c r="Q259" s="16" t="s">
        <v>30</v>
      </c>
      <c r="R259" s="37" t="s">
        <v>733</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734</v>
      </c>
      <c r="D260" s="17" t="s">
        <v>735</v>
      </c>
      <c r="E260" s="17">
        <v>7</v>
      </c>
      <c r="F260" s="14">
        <v>446.02</v>
      </c>
      <c r="G260" s="14">
        <v>423.46</v>
      </c>
      <c r="H260" s="14">
        <v>400.91</v>
      </c>
      <c r="I260" s="14"/>
      <c r="J260" s="14">
        <v>450</v>
      </c>
      <c r="K260" s="14">
        <v>495.1</v>
      </c>
      <c r="L260" s="14">
        <v>568.09</v>
      </c>
      <c r="M260" s="54"/>
      <c r="N260" s="14">
        <v>71.800118449999999</v>
      </c>
      <c r="O260" s="31">
        <v>48.483121566000001</v>
      </c>
      <c r="P260" s="31" t="s">
        <v>30</v>
      </c>
      <c r="Q260" s="17" t="s">
        <v>30</v>
      </c>
      <c r="R260" s="38" t="s">
        <v>736</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737</v>
      </c>
      <c r="D261" s="16" t="s">
        <v>738</v>
      </c>
      <c r="E261" s="16">
        <v>7</v>
      </c>
      <c r="F261" s="15">
        <v>94.61</v>
      </c>
      <c r="G261" s="15">
        <v>79.790000000000006</v>
      </c>
      <c r="H261" s="15">
        <v>64.98</v>
      </c>
      <c r="I261" s="14"/>
      <c r="J261" s="15">
        <v>132.85</v>
      </c>
      <c r="K261" s="15">
        <v>162.47</v>
      </c>
      <c r="L261" s="15">
        <v>210.4</v>
      </c>
      <c r="M261" s="54"/>
      <c r="N261" s="15">
        <v>67.411168513999996</v>
      </c>
      <c r="O261" s="15">
        <v>3.0657319622000001</v>
      </c>
      <c r="P261" s="15" t="s">
        <v>26</v>
      </c>
      <c r="Q261" s="16" t="s">
        <v>30</v>
      </c>
      <c r="R261" s="37" t="s">
        <v>739</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740</v>
      </c>
      <c r="D262" s="17" t="s">
        <v>741</v>
      </c>
      <c r="E262" s="17">
        <v>4</v>
      </c>
      <c r="F262" s="14">
        <v>107.65</v>
      </c>
      <c r="G262" s="14">
        <v>100.64</v>
      </c>
      <c r="H262" s="14">
        <v>93.64</v>
      </c>
      <c r="I262" s="14"/>
      <c r="J262" s="14">
        <v>126.4</v>
      </c>
      <c r="K262" s="14">
        <v>140.4</v>
      </c>
      <c r="L262" s="14">
        <v>163.06</v>
      </c>
      <c r="M262" s="54"/>
      <c r="N262" s="14">
        <v>52.539438296999997</v>
      </c>
      <c r="O262" s="31">
        <v>155.37828299999998</v>
      </c>
      <c r="P262" s="31" t="s">
        <v>26</v>
      </c>
      <c r="Q262" s="17" t="s">
        <v>30</v>
      </c>
      <c r="R262" s="38" t="s">
        <v>742</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743</v>
      </c>
      <c r="D263" s="16" t="s">
        <v>744</v>
      </c>
      <c r="E263" s="16">
        <v>7</v>
      </c>
      <c r="F263" s="15">
        <v>182.91</v>
      </c>
      <c r="G263" s="15">
        <v>172.87</v>
      </c>
      <c r="H263" s="15">
        <v>162.83000000000001</v>
      </c>
      <c r="I263" s="14"/>
      <c r="J263" s="15">
        <v>205.42</v>
      </c>
      <c r="K263" s="15">
        <v>225.49</v>
      </c>
      <c r="L263" s="15">
        <v>257.97000000000003</v>
      </c>
      <c r="M263" s="54"/>
      <c r="N263" s="15">
        <v>58.083242571</v>
      </c>
      <c r="O263" s="15">
        <v>76.535971709999998</v>
      </c>
      <c r="P263" s="15" t="s">
        <v>30</v>
      </c>
      <c r="Q263" s="16" t="s">
        <v>30</v>
      </c>
      <c r="R263" s="37" t="s">
        <v>745</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746</v>
      </c>
      <c r="D264" s="17" t="s">
        <v>747</v>
      </c>
      <c r="E264" s="17">
        <v>7</v>
      </c>
      <c r="F264" s="14">
        <v>127.81</v>
      </c>
      <c r="G264" s="14">
        <v>120.84</v>
      </c>
      <c r="H264" s="14">
        <v>113.88</v>
      </c>
      <c r="I264" s="14"/>
      <c r="J264" s="14">
        <v>142.37</v>
      </c>
      <c r="K264" s="14">
        <v>156.29</v>
      </c>
      <c r="L264" s="14">
        <v>178.82</v>
      </c>
      <c r="M264" s="54"/>
      <c r="N264" s="14">
        <v>51.428697605000004</v>
      </c>
      <c r="O264" s="31">
        <v>18.420077030000002</v>
      </c>
      <c r="P264" s="31" t="s">
        <v>30</v>
      </c>
      <c r="Q264" s="17" t="s">
        <v>30</v>
      </c>
      <c r="R264" s="38" t="s">
        <v>748</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749</v>
      </c>
      <c r="D265" s="16" t="s">
        <v>750</v>
      </c>
      <c r="E265" s="16">
        <v>8</v>
      </c>
      <c r="F265" s="15">
        <v>180.67</v>
      </c>
      <c r="G265" s="15">
        <v>167.97</v>
      </c>
      <c r="H265" s="15">
        <v>155.28</v>
      </c>
      <c r="I265" s="14"/>
      <c r="J265" s="15">
        <v>205.98</v>
      </c>
      <c r="K265" s="15">
        <v>231.36</v>
      </c>
      <c r="L265" s="15">
        <v>272.43</v>
      </c>
      <c r="M265" s="54"/>
      <c r="N265" s="15">
        <v>52.374485802999999</v>
      </c>
      <c r="O265" s="15">
        <v>4.9174966000000007</v>
      </c>
      <c r="P265" s="15" t="s">
        <v>30</v>
      </c>
      <c r="Q265" s="16" t="s">
        <v>30</v>
      </c>
      <c r="R265" s="37" t="s">
        <v>751</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752</v>
      </c>
      <c r="D266" s="17" t="s">
        <v>753</v>
      </c>
      <c r="E266" s="17">
        <v>9</v>
      </c>
      <c r="F266" s="14">
        <v>62.5</v>
      </c>
      <c r="G266" s="14">
        <v>59.86</v>
      </c>
      <c r="H266" s="14">
        <v>57.22</v>
      </c>
      <c r="I266" s="14"/>
      <c r="J266" s="14">
        <v>65.459999999999994</v>
      </c>
      <c r="K266" s="14">
        <v>70.73</v>
      </c>
      <c r="L266" s="14">
        <v>79.27</v>
      </c>
      <c r="M266" s="54"/>
      <c r="N266" s="14">
        <v>75.302093811999995</v>
      </c>
      <c r="O266" s="31">
        <v>2.3236484322000002</v>
      </c>
      <c r="P266" s="31" t="s">
        <v>30</v>
      </c>
      <c r="Q266" s="17" t="s">
        <v>30</v>
      </c>
      <c r="R266" s="38" t="s">
        <v>754</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755</v>
      </c>
      <c r="D267" s="16" t="s">
        <v>756</v>
      </c>
      <c r="E267" s="16">
        <v>7</v>
      </c>
      <c r="F267" s="15">
        <v>54.88</v>
      </c>
      <c r="G267" s="15">
        <v>51.21</v>
      </c>
      <c r="H267" s="15">
        <v>47.55</v>
      </c>
      <c r="I267" s="14"/>
      <c r="J267" s="15">
        <v>65.959999999999994</v>
      </c>
      <c r="K267" s="15">
        <v>73.28</v>
      </c>
      <c r="L267" s="15">
        <v>85.14</v>
      </c>
      <c r="M267" s="54"/>
      <c r="N267" s="15">
        <v>55.098184644</v>
      </c>
      <c r="O267" s="15">
        <v>2.4925550538999999</v>
      </c>
      <c r="P267" s="15" t="s">
        <v>26</v>
      </c>
      <c r="Q267" s="16" t="s">
        <v>30</v>
      </c>
      <c r="R267" s="37" t="s">
        <v>757</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758</v>
      </c>
      <c r="D268" s="17" t="s">
        <v>759</v>
      </c>
      <c r="E268" s="17">
        <v>7</v>
      </c>
      <c r="F268" s="14">
        <v>75.040000000000006</v>
      </c>
      <c r="G268" s="14">
        <v>70.38</v>
      </c>
      <c r="H268" s="14">
        <v>65.72</v>
      </c>
      <c r="I268" s="14"/>
      <c r="J268" s="14">
        <v>75.819999999999993</v>
      </c>
      <c r="K268" s="14">
        <v>85.13</v>
      </c>
      <c r="L268" s="14">
        <v>100.21</v>
      </c>
      <c r="M268" s="54"/>
      <c r="N268" s="14">
        <v>71.999619914999997</v>
      </c>
      <c r="O268" s="31">
        <v>21.950122536999999</v>
      </c>
      <c r="P268" s="31" t="s">
        <v>30</v>
      </c>
      <c r="Q268" s="17" t="s">
        <v>30</v>
      </c>
      <c r="R268" s="38" t="s">
        <v>760</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761</v>
      </c>
      <c r="D269" s="16" t="s">
        <v>762</v>
      </c>
      <c r="E269" s="16">
        <v>7</v>
      </c>
      <c r="F269" s="15">
        <v>54.27</v>
      </c>
      <c r="G269" s="15">
        <v>51.46</v>
      </c>
      <c r="H269" s="15">
        <v>48.65</v>
      </c>
      <c r="I269" s="14"/>
      <c r="J269" s="15">
        <v>54.89</v>
      </c>
      <c r="K269" s="15">
        <v>60.5</v>
      </c>
      <c r="L269" s="15">
        <v>69.58</v>
      </c>
      <c r="M269" s="54"/>
      <c r="N269" s="15">
        <v>70.561759768000002</v>
      </c>
      <c r="O269" s="15">
        <v>6.5129389730000007</v>
      </c>
      <c r="P269" s="15" t="s">
        <v>30</v>
      </c>
      <c r="Q269" s="16" t="s">
        <v>30</v>
      </c>
      <c r="R269" s="37" t="s">
        <v>763</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764</v>
      </c>
      <c r="D270" s="17" t="s">
        <v>765</v>
      </c>
      <c r="E270" s="17">
        <v>7</v>
      </c>
      <c r="F270" s="14">
        <v>122.15</v>
      </c>
      <c r="G270" s="14">
        <v>112.03</v>
      </c>
      <c r="H270" s="14">
        <v>101.91</v>
      </c>
      <c r="I270" s="14"/>
      <c r="J270" s="14">
        <v>124.99</v>
      </c>
      <c r="K270" s="14">
        <v>145.22</v>
      </c>
      <c r="L270" s="14">
        <v>177.96</v>
      </c>
      <c r="M270" s="54"/>
      <c r="N270" s="14">
        <v>71.608883290999998</v>
      </c>
      <c r="O270" s="31">
        <v>8.7649567017999992</v>
      </c>
      <c r="P270" s="31" t="s">
        <v>30</v>
      </c>
      <c r="Q270" s="17" t="s">
        <v>30</v>
      </c>
      <c r="R270" s="38" t="s">
        <v>766</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767</v>
      </c>
      <c r="D271" s="16" t="s">
        <v>768</v>
      </c>
      <c r="E271" s="16">
        <v>4</v>
      </c>
      <c r="F271" s="15">
        <v>81.67</v>
      </c>
      <c r="G271" s="15">
        <v>73.790000000000006</v>
      </c>
      <c r="H271" s="15">
        <v>65.91</v>
      </c>
      <c r="I271" s="14"/>
      <c r="J271" s="15">
        <v>103</v>
      </c>
      <c r="K271" s="15">
        <v>118.75</v>
      </c>
      <c r="L271" s="15">
        <v>144.25</v>
      </c>
      <c r="M271" s="54"/>
      <c r="N271" s="15">
        <v>51.382586031000002</v>
      </c>
      <c r="O271" s="15">
        <v>1.2842822765000002</v>
      </c>
      <c r="P271" s="15" t="s">
        <v>26</v>
      </c>
      <c r="Q271" s="16" t="s">
        <v>30</v>
      </c>
      <c r="R271" s="37" t="s">
        <v>769</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770</v>
      </c>
      <c r="D272" s="17" t="s">
        <v>771</v>
      </c>
      <c r="E272" s="17">
        <v>7</v>
      </c>
      <c r="F272" s="14">
        <v>146.41999999999999</v>
      </c>
      <c r="G272" s="14">
        <v>138.32</v>
      </c>
      <c r="H272" s="14">
        <v>130.22</v>
      </c>
      <c r="I272" s="14"/>
      <c r="J272" s="14">
        <v>164.21</v>
      </c>
      <c r="K272" s="14">
        <v>180.4</v>
      </c>
      <c r="L272" s="14">
        <v>206.6</v>
      </c>
      <c r="M272" s="54"/>
      <c r="N272" s="14">
        <v>59.169873346000003</v>
      </c>
      <c r="O272" s="31">
        <v>13.024462038999999</v>
      </c>
      <c r="P272" s="31" t="s">
        <v>30</v>
      </c>
      <c r="Q272" s="17" t="s">
        <v>30</v>
      </c>
      <c r="R272" s="38" t="s">
        <v>772</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773</v>
      </c>
      <c r="D273" s="16" t="s">
        <v>774</v>
      </c>
      <c r="E273" s="16">
        <v>7</v>
      </c>
      <c r="F273" s="15">
        <v>19.75</v>
      </c>
      <c r="G273" s="15">
        <v>17.739999999999998</v>
      </c>
      <c r="H273" s="15">
        <v>15.73</v>
      </c>
      <c r="I273" s="14"/>
      <c r="J273" s="15">
        <v>24.77</v>
      </c>
      <c r="K273" s="15">
        <v>28.78</v>
      </c>
      <c r="L273" s="15">
        <v>35.270000000000003</v>
      </c>
      <c r="M273" s="54"/>
      <c r="N273" s="15">
        <v>55.091193769999997</v>
      </c>
      <c r="O273" s="15">
        <v>1.8248106296000002</v>
      </c>
      <c r="P273" s="15" t="s">
        <v>26</v>
      </c>
      <c r="Q273" s="16" t="s">
        <v>30</v>
      </c>
      <c r="R273" s="37" t="s">
        <v>775</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776</v>
      </c>
      <c r="D274" s="17" t="s">
        <v>777</v>
      </c>
      <c r="E274" s="17">
        <v>9</v>
      </c>
      <c r="F274" s="14">
        <v>16.899999999999999</v>
      </c>
      <c r="G274" s="14">
        <v>15.95</v>
      </c>
      <c r="H274" s="14">
        <v>15.01</v>
      </c>
      <c r="I274" s="14"/>
      <c r="J274" s="14">
        <v>17.399999999999999</v>
      </c>
      <c r="K274" s="14">
        <v>19.28</v>
      </c>
      <c r="L274" s="14">
        <v>22.33</v>
      </c>
      <c r="M274" s="54"/>
      <c r="N274" s="14">
        <v>78.539109379999999</v>
      </c>
      <c r="O274" s="31">
        <v>11.325014961000001</v>
      </c>
      <c r="P274" s="31" t="s">
        <v>30</v>
      </c>
      <c r="Q274" s="17" t="s">
        <v>30</v>
      </c>
      <c r="R274" s="38" t="s">
        <v>778</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779</v>
      </c>
      <c r="D275" s="16" t="s">
        <v>780</v>
      </c>
      <c r="E275" s="16">
        <v>7</v>
      </c>
      <c r="F275" s="15" t="s">
        <v>186</v>
      </c>
      <c r="G275" s="15" t="s">
        <v>186</v>
      </c>
      <c r="H275" s="15" t="s">
        <v>186</v>
      </c>
      <c r="I275" s="14"/>
      <c r="J275" s="15" t="s">
        <v>186</v>
      </c>
      <c r="K275" s="15" t="s">
        <v>186</v>
      </c>
      <c r="L275" s="15" t="s">
        <v>186</v>
      </c>
      <c r="M275" s="54"/>
      <c r="N275" s="15" t="s">
        <v>186</v>
      </c>
      <c r="O275" s="15" t="s">
        <v>186</v>
      </c>
      <c r="P275" s="15" t="s">
        <v>186</v>
      </c>
      <c r="Q275" s="16" t="s">
        <v>186</v>
      </c>
      <c r="R275" s="37" t="s">
        <v>187</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781</v>
      </c>
      <c r="D276" s="17" t="s">
        <v>782</v>
      </c>
      <c r="E276" s="17">
        <v>7</v>
      </c>
      <c r="F276" s="14">
        <v>18.23</v>
      </c>
      <c r="G276" s="14">
        <v>17.21</v>
      </c>
      <c r="H276" s="14">
        <v>16.190000000000001</v>
      </c>
      <c r="I276" s="14"/>
      <c r="J276" s="14">
        <v>20.48</v>
      </c>
      <c r="K276" s="14">
        <v>22.51</v>
      </c>
      <c r="L276" s="14">
        <v>25.8</v>
      </c>
      <c r="M276" s="54"/>
      <c r="N276" s="14">
        <v>59.968448148999997</v>
      </c>
      <c r="O276" s="31">
        <v>15.022866635</v>
      </c>
      <c r="P276" s="31" t="s">
        <v>30</v>
      </c>
      <c r="Q276" s="17" t="s">
        <v>30</v>
      </c>
      <c r="R276" s="38" t="s">
        <v>783</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784</v>
      </c>
      <c r="D277" s="16" t="s">
        <v>785</v>
      </c>
      <c r="E277" s="16">
        <v>7</v>
      </c>
      <c r="F277" s="15">
        <v>21.07</v>
      </c>
      <c r="G277" s="15">
        <v>19.48</v>
      </c>
      <c r="H277" s="15">
        <v>17.89</v>
      </c>
      <c r="I277" s="14"/>
      <c r="J277" s="15">
        <v>22.04</v>
      </c>
      <c r="K277" s="15">
        <v>25.21</v>
      </c>
      <c r="L277" s="15">
        <v>30.34</v>
      </c>
      <c r="M277" s="54"/>
      <c r="N277" s="15">
        <v>62.606706013</v>
      </c>
      <c r="O277" s="15">
        <v>16.823159486000002</v>
      </c>
      <c r="P277" s="15" t="s">
        <v>30</v>
      </c>
      <c r="Q277" s="16" t="s">
        <v>30</v>
      </c>
      <c r="R277" s="37" t="s">
        <v>786</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787</v>
      </c>
      <c r="D278" s="17" t="s">
        <v>788</v>
      </c>
      <c r="E278" s="17">
        <v>7</v>
      </c>
      <c r="F278" s="14">
        <v>22.22</v>
      </c>
      <c r="G278" s="14">
        <v>20.85</v>
      </c>
      <c r="H278" s="14">
        <v>19.48</v>
      </c>
      <c r="I278" s="14"/>
      <c r="J278" s="14">
        <v>25.43</v>
      </c>
      <c r="K278" s="14">
        <v>28.16</v>
      </c>
      <c r="L278" s="14">
        <v>32.58</v>
      </c>
      <c r="M278" s="54"/>
      <c r="N278" s="14">
        <v>70.275098389999997</v>
      </c>
      <c r="O278" s="31">
        <v>26.308861281000002</v>
      </c>
      <c r="P278" s="31" t="s">
        <v>26</v>
      </c>
      <c r="Q278" s="17" t="s">
        <v>30</v>
      </c>
      <c r="R278" s="38" t="s">
        <v>789</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790</v>
      </c>
      <c r="D279" s="16" t="s">
        <v>791</v>
      </c>
      <c r="E279" s="16">
        <v>6</v>
      </c>
      <c r="F279" s="15">
        <v>47</v>
      </c>
      <c r="G279" s="15">
        <v>43.61</v>
      </c>
      <c r="H279" s="15">
        <v>40.229999999999997</v>
      </c>
      <c r="I279" s="14"/>
      <c r="J279" s="15">
        <v>56.95</v>
      </c>
      <c r="K279" s="15">
        <v>63.71</v>
      </c>
      <c r="L279" s="15">
        <v>74.66</v>
      </c>
      <c r="M279" s="54"/>
      <c r="N279" s="15">
        <v>68.615849303999994</v>
      </c>
      <c r="O279" s="15">
        <v>8.9893053495999986</v>
      </c>
      <c r="P279" s="15" t="s">
        <v>26</v>
      </c>
      <c r="Q279" s="16" t="s">
        <v>30</v>
      </c>
      <c r="R279" s="37" t="s">
        <v>792</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793</v>
      </c>
      <c r="D280" s="17" t="s">
        <v>794</v>
      </c>
      <c r="E280" s="17">
        <v>4</v>
      </c>
      <c r="F280" s="14">
        <v>58.71</v>
      </c>
      <c r="G280" s="14">
        <v>50.51</v>
      </c>
      <c r="H280" s="14">
        <v>42.32</v>
      </c>
      <c r="I280" s="14"/>
      <c r="J280" s="14">
        <v>74.94</v>
      </c>
      <c r="K280" s="14">
        <v>91.32</v>
      </c>
      <c r="L280" s="14">
        <v>117.83</v>
      </c>
      <c r="M280" s="54"/>
      <c r="N280" s="14">
        <v>67.318910574</v>
      </c>
      <c r="O280" s="31">
        <v>11.149063947</v>
      </c>
      <c r="P280" s="31" t="s">
        <v>26</v>
      </c>
      <c r="Q280" s="17" t="s">
        <v>30</v>
      </c>
      <c r="R280" s="38" t="s">
        <v>795</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796</v>
      </c>
      <c r="D281" s="16" t="s">
        <v>797</v>
      </c>
      <c r="E281" s="16">
        <v>7</v>
      </c>
      <c r="F281" s="15">
        <v>29.11</v>
      </c>
      <c r="G281" s="15">
        <v>26.28</v>
      </c>
      <c r="H281" s="15">
        <v>23.46</v>
      </c>
      <c r="I281" s="14"/>
      <c r="J281" s="15">
        <v>30.35</v>
      </c>
      <c r="K281" s="15">
        <v>35.99</v>
      </c>
      <c r="L281" s="15">
        <v>45.13</v>
      </c>
      <c r="M281" s="54"/>
      <c r="N281" s="15">
        <v>66.822407831999996</v>
      </c>
      <c r="O281" s="15">
        <v>2.2749346687000003</v>
      </c>
      <c r="P281" s="15" t="s">
        <v>30</v>
      </c>
      <c r="Q281" s="16" t="s">
        <v>30</v>
      </c>
      <c r="R281" s="37" t="s">
        <v>798</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799</v>
      </c>
      <c r="D282" s="17" t="s">
        <v>800</v>
      </c>
      <c r="E282" s="17">
        <v>7</v>
      </c>
      <c r="F282" s="14">
        <v>139</v>
      </c>
      <c r="G282" s="14">
        <v>120.46</v>
      </c>
      <c r="H282" s="14">
        <v>101.92</v>
      </c>
      <c r="I282" s="14"/>
      <c r="J282" s="14">
        <v>179.8</v>
      </c>
      <c r="K282" s="14">
        <v>216.88</v>
      </c>
      <c r="L282" s="14">
        <v>276.88</v>
      </c>
      <c r="M282" s="54"/>
      <c r="N282" s="14">
        <v>74.622990412999997</v>
      </c>
      <c r="O282" s="31">
        <v>2.2961934339000001</v>
      </c>
      <c r="P282" s="31" t="s">
        <v>26</v>
      </c>
      <c r="Q282" s="17" t="s">
        <v>30</v>
      </c>
      <c r="R282" s="38" t="s">
        <v>801</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c r="D283" s="16"/>
      <c r="E283" s="16"/>
      <c r="F283" s="15"/>
      <c r="G283" s="15"/>
      <c r="H283" s="15"/>
      <c r="I283" s="14"/>
      <c r="J283" s="15"/>
      <c r="K283" s="15"/>
      <c r="L283" s="15"/>
      <c r="M283" s="54"/>
      <c r="N283" s="15"/>
      <c r="O283" s="15"/>
      <c r="P283" s="15"/>
      <c r="Q283" s="16"/>
      <c r="R283" s="37"/>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c r="D284" s="17"/>
      <c r="E284" s="17"/>
      <c r="F284" s="14"/>
      <c r="G284" s="14"/>
      <c r="H284" s="14"/>
      <c r="I284" s="14"/>
      <c r="J284" s="14"/>
      <c r="K284" s="14"/>
      <c r="L284" s="14"/>
      <c r="M284" s="54"/>
      <c r="N284" s="14"/>
      <c r="O284" s="31"/>
      <c r="P284" s="31"/>
      <c r="Q284" s="17"/>
      <c r="R284" s="38"/>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77,07 pode buscar projeções nos 80,46 ou 85,96. Teria sinal de realização na perda dos 75,3 mirando os 71,57 ou 69,87.</v>
      </c>
      <c r="F7" s="57">
        <f>_xlfn.XLOOKUP($E5,Tendencias!$D$17:$D$352,Tendencias!$E$17:$E$352)</f>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2026-08-05T22:33:58Z</cp:lastPrinted>
  <dcterms:created xsi:type="dcterms:W3CDTF">2020-05-21T15:06:06Z</dcterms:created>
  <dcterms:modified xsi:type="dcterms:W3CDTF">2026-08-05T22:34:06Z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