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0" documentId="8_{8138E5CA-B077-40C9-8B9B-93712F5C77D3}" xr6:coauthVersionLast="47" xr6:coauthVersionMax="47" xr10:uidLastSave="{00000000-0000-0000-0000-000000000000}"/>
  <bookViews>
    <workbookView xWindow="3900" yWindow="3675" windowWidth="20565" windowHeight="1252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<sst xmlns="http://schemas.openxmlformats.org/spreadsheetml/2006/main" count="1440" uniqueCount="828">
  <si>
    <t>Ativos</t>
  </si>
  <si>
    <t>Suportes</t>
  </si>
  <si>
    <t>Suportes e Resistências</t>
  </si>
  <si>
    <t>Atualizado em 08junho2020</t>
  </si>
  <si>
    <t>Resistências</t>
  </si>
  <si>
    <t>IFR</t>
  </si>
  <si>
    <t>Vol$m</t>
  </si>
  <si>
    <t xml:space="preserve">Disclaimer: </t>
  </si>
  <si>
    <t>Análise do Ativo</t>
  </si>
  <si>
    <t>Altas</t>
  </si>
  <si>
    <t>Baixas</t>
  </si>
  <si>
    <t>3tentos</t>
  </si>
  <si>
    <t>TTEN3</t>
  </si>
  <si>
    <t>Baixa</t>
  </si>
  <si>
    <t>Abc Brasil</t>
  </si>
  <si>
    <t>ABCB4</t>
  </si>
  <si>
    <t>Alta</t>
  </si>
  <si>
    <t>A1MD34</t>
  </si>
  <si>
    <t>Allos</t>
  </si>
  <si>
    <t>ALOS3</t>
  </si>
  <si>
    <t>Alpargatas</t>
  </si>
  <si>
    <t>ALPA4</t>
  </si>
  <si>
    <t>GOGL34</t>
  </si>
  <si>
    <t>Alupar</t>
  </si>
  <si>
    <t>ALUP11</t>
  </si>
  <si>
    <t>Amazon.Com, Inc</t>
  </si>
  <si>
    <t>AMZO34</t>
  </si>
  <si>
    <t>Ambev S/A</t>
  </si>
  <si>
    <t>ABEV3</t>
  </si>
  <si>
    <t/>
  </si>
  <si>
    <t>Restrita</t>
  </si>
  <si>
    <t>Americanas</t>
  </si>
  <si>
    <t>AMER3</t>
  </si>
  <si>
    <t>Anima</t>
  </si>
  <si>
    <t>ANIM3</t>
  </si>
  <si>
    <t>Apple Inc</t>
  </si>
  <si>
    <t>AAPL34</t>
  </si>
  <si>
    <t>Assai</t>
  </si>
  <si>
    <t>ASAI3</t>
  </si>
  <si>
    <t>Aura 360</t>
  </si>
  <si>
    <t>AURA33</t>
  </si>
  <si>
    <t>Auren</t>
  </si>
  <si>
    <t>AURE3</t>
  </si>
  <si>
    <t>Axia Energia</t>
  </si>
  <si>
    <t>AXIA3</t>
  </si>
  <si>
    <t>AXIA7</t>
  </si>
  <si>
    <t>Azzas 2154</t>
  </si>
  <si>
    <t>AZZA3</t>
  </si>
  <si>
    <t>B3</t>
  </si>
  <si>
    <t>B3SA3</t>
  </si>
  <si>
    <t>Banco BMG</t>
  </si>
  <si>
    <t>BMGB4</t>
  </si>
  <si>
    <t>Banrisul</t>
  </si>
  <si>
    <t>BRSR6</t>
  </si>
  <si>
    <t>BBSeguridade</t>
  </si>
  <si>
    <t>BBSE3</t>
  </si>
  <si>
    <t>Bemobi Tech</t>
  </si>
  <si>
    <t>BMOB3</t>
  </si>
  <si>
    <t>Blau</t>
  </si>
  <si>
    <t>BLAU3</t>
  </si>
  <si>
    <t>Boa Safra</t>
  </si>
  <si>
    <t>SOJA3</t>
  </si>
  <si>
    <t>BR Partners</t>
  </si>
  <si>
    <t>BRBI11</t>
  </si>
  <si>
    <t>Bradesco</t>
  </si>
  <si>
    <t>BBDC3</t>
  </si>
  <si>
    <t>BBDC4</t>
  </si>
  <si>
    <t>Bradespar</t>
  </si>
  <si>
    <t>BRAP4</t>
  </si>
  <si>
    <t>Brasil</t>
  </si>
  <si>
    <t>BBAS3</t>
  </si>
  <si>
    <t>Braskem</t>
  </si>
  <si>
    <t>BRKM5</t>
  </si>
  <si>
    <t>Brava</t>
  </si>
  <si>
    <t>BRAV3</t>
  </si>
  <si>
    <t>Btgp Banco</t>
  </si>
  <si>
    <t>BPAC11</t>
  </si>
  <si>
    <t>Caixa Seguri</t>
  </si>
  <si>
    <t>CXSE3</t>
  </si>
  <si>
    <t>Camil</t>
  </si>
  <si>
    <t>CAML3</t>
  </si>
  <si>
    <t>Casas Bahia</t>
  </si>
  <si>
    <t>BHIA3</t>
  </si>
  <si>
    <t>Cba</t>
  </si>
  <si>
    <t>CBAV3</t>
  </si>
  <si>
    <t>Cea Modas</t>
  </si>
  <si>
    <t>CEAB3</t>
  </si>
  <si>
    <t>Cemig</t>
  </si>
  <si>
    <t>CMIG4</t>
  </si>
  <si>
    <t>Cogna ON</t>
  </si>
  <si>
    <t>COGN3</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</si>
  <si>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</si>
  <si>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</si>
  <si>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</si>
  <si>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</si>
  <si>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</si>
  <si>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</si>
  <si>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</si>
  <si>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</si>
  <si>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</si>
  <si>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</si>
  <si>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</si>
  <si>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</si>
  <si>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</si>
  <si>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</si>
  <si>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</si>
  <si>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</si>
  <si>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</si>
  <si>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</si>
  <si>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</si>
  <si>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</si>
  <si>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</si>
  <si>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</si>
  <si>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</si>
  <si>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</si>
  <si>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</si>
  <si>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</si>
  <si>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</si>
  <si>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</si>
  <si>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</si>
  <si>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</si>
  <si>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</si>
  <si>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</si>
  <si>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</si>
  <si>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</si>
  <si>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</si>
  <si>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</si>
  <si>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</si>
  <si>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</si>
  <si>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</si>
  <si>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</si>
  <si>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</si>
  <si>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</si>
  <si>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</si>
  <si>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</si>
  <si>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</si>
  <si>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</si>
  <si>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</si>
  <si>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</si>
  <si>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</si>
  <si>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</si>
  <si>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</si>
  <si>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</si>
  <si>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</si>
  <si>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</si>
  <si>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</si>
  <si>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</si>
  <si>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</si>
  <si>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</si>
  <si>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</si>
  <si>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</si>
  <si>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</si>
  <si>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</si>
  <si>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</si>
  <si>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</si>
  <si>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</si>
  <si>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</si>
  <si>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</si>
  <si>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</si>
  <si>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</si>
  <si>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</si>
  <si>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</si>
  <si>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</si>
  <si>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</si>
  <si>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</si>
  <si>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</si>
  <si>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</si>
  <si>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</si>
  <si>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</si>
  <si>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</si>
  <si>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</si>
  <si>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</si>
  <si>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</si>
  <si>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</si>
  <si>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</si>
  <si>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</si>
  <si>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</si>
  <si>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</si>
  <si>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</si>
  <si>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JALL3</t>
  </si>
  <si>
    <t>JBS Nv</t>
  </si>
  <si>
    <t>JBSS32</t>
  </si>
  <si>
    <t>JHSF Part</t>
  </si>
  <si>
    <t>JHSF3</t>
  </si>
  <si>
    <t>JPMC34</t>
  </si>
  <si>
    <t>JSL</t>
  </si>
  <si>
    <t>JSLG3</t>
  </si>
  <si>
    <t>Kepler Weber</t>
  </si>
  <si>
    <t>KEPL3</t>
  </si>
  <si>
    <t>Klabin S/A</t>
  </si>
  <si>
    <t>KLBN4</t>
  </si>
  <si>
    <t>KLBN11</t>
  </si>
  <si>
    <t>Lavvi</t>
  </si>
  <si>
    <t>LAVV3</t>
  </si>
  <si>
    <t>Light S/A</t>
  </si>
  <si>
    <t>LIGT3</t>
  </si>
  <si>
    <t>Localiza</t>
  </si>
  <si>
    <t>RENT3</t>
  </si>
  <si>
    <t>Log Com Prop</t>
  </si>
  <si>
    <t>LOGG3</t>
  </si>
  <si>
    <t>Lojas Renner</t>
  </si>
  <si>
    <t>LREN3</t>
  </si>
  <si>
    <t>Lwsa</t>
  </si>
  <si>
    <t>LWSA3</t>
  </si>
  <si>
    <t>M.Diasbranco</t>
  </si>
  <si>
    <t>MDIA3</t>
  </si>
  <si>
    <t>Magaz Luiza</t>
  </si>
  <si>
    <t>MGLU3</t>
  </si>
  <si>
    <t>Marcopolo</t>
  </si>
  <si>
    <t>POMO3</t>
  </si>
  <si>
    <t>POMO4</t>
  </si>
  <si>
    <t>Marfrig</t>
  </si>
  <si>
    <t>MBRF3</t>
  </si>
  <si>
    <t>Meliuz</t>
  </si>
  <si>
    <t>CASH3</t>
  </si>
  <si>
    <t>Mercado Libre</t>
  </si>
  <si>
    <t>MELI34</t>
  </si>
  <si>
    <t>Meta Platforms, Inc</t>
  </si>
  <si>
    <t>M1TA34</t>
  </si>
  <si>
    <t>Metal Leve</t>
  </si>
  <si>
    <t>LEVE3</t>
  </si>
  <si>
    <t>MUTC34</t>
  </si>
  <si>
    <t>Microsoft Corp</t>
  </si>
  <si>
    <t>MSFT34</t>
  </si>
  <si>
    <t>Mills</t>
  </si>
  <si>
    <t>MILS3</t>
  </si>
  <si>
    <t>Minerva</t>
  </si>
  <si>
    <t>BEEF3</t>
  </si>
  <si>
    <t>Motiva SA</t>
  </si>
  <si>
    <t>MOTV3</t>
  </si>
  <si>
    <t>Moura Dubeux</t>
  </si>
  <si>
    <t>MDNE3</t>
  </si>
  <si>
    <t>Movida</t>
  </si>
  <si>
    <t>MOVI3</t>
  </si>
  <si>
    <t>MRV</t>
  </si>
  <si>
    <t>MRVE3</t>
  </si>
  <si>
    <t>Multiplan</t>
  </si>
  <si>
    <t>MULT3</t>
  </si>
  <si>
    <t>Natura</t>
  </si>
  <si>
    <t>NATU3</t>
  </si>
  <si>
    <t>Nu Holdings Ltd.</t>
  </si>
  <si>
    <t>ROXO34</t>
  </si>
  <si>
    <t>Nvidia Corp</t>
  </si>
  <si>
    <t>NVDC34</t>
  </si>
  <si>
    <t>Oceanpact</t>
  </si>
  <si>
    <t>OPCT3</t>
  </si>
  <si>
    <t>Oncoclinicas</t>
  </si>
  <si>
    <t>ONCO3</t>
  </si>
  <si>
    <t>Orizon</t>
  </si>
  <si>
    <t>ORVR3</t>
  </si>
  <si>
    <t>P.Acucar-Cbd</t>
  </si>
  <si>
    <t>PCAR3</t>
  </si>
  <si>
    <t>Pague Menos</t>
  </si>
  <si>
    <t>PGMN3</t>
  </si>
  <si>
    <t>Petrobras</t>
  </si>
  <si>
    <t>PETR3</t>
  </si>
  <si>
    <t>Paypal</t>
  </si>
  <si>
    <t>PETR4</t>
  </si>
  <si>
    <t>Petrorecsa</t>
  </si>
  <si>
    <t>RECV3</t>
  </si>
  <si>
    <t>PRIO3</t>
  </si>
  <si>
    <t>AUAU3</t>
  </si>
  <si>
    <t>PINE4</t>
  </si>
  <si>
    <t>PLPL3</t>
  </si>
  <si>
    <t>PSSA3</t>
  </si>
  <si>
    <t>POSI3</t>
  </si>
  <si>
    <t>PRNR3</t>
  </si>
  <si>
    <t>QUAL3</t>
  </si>
  <si>
    <t>LJQQ3</t>
  </si>
  <si>
    <t>RADL3</t>
  </si>
  <si>
    <t>RAIZ4</t>
  </si>
  <si>
    <t>RAPT4</t>
  </si>
  <si>
    <t>RDOR3</t>
  </si>
  <si>
    <t>RIAA3</t>
  </si>
  <si>
    <t>RAIL3</t>
  </si>
  <si>
    <t>Sabesp</t>
  </si>
  <si>
    <t>SBSP3</t>
  </si>
  <si>
    <t>Sanepar</t>
  </si>
  <si>
    <t>SAPR4</t>
  </si>
  <si>
    <t>SAPR11</t>
  </si>
  <si>
    <t>Santander BR</t>
  </si>
  <si>
    <t>SANB11</t>
  </si>
  <si>
    <t>Sao Martinho</t>
  </si>
  <si>
    <t>SMTO3</t>
  </si>
  <si>
    <t>Ser Educa</t>
  </si>
  <si>
    <t>SEER3</t>
  </si>
  <si>
    <t>Sid Nacional</t>
  </si>
  <si>
    <t>CSNA3</t>
  </si>
  <si>
    <t>Simpar</t>
  </si>
  <si>
    <t>SIMH3</t>
  </si>
  <si>
    <t>SLCE3</t>
  </si>
  <si>
    <t>Smart Fit</t>
  </si>
  <si>
    <t>SMFT3</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</si>
  <si>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</si>
  <si>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</si>
  <si>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</si>
  <si>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</si>
  <si>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</si>
  <si>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</si>
  <si>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</si>
  <si>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</si>
  <si>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</si>
  <si>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</si>
  <si>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</si>
  <si>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</si>
  <si>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</si>
  <si>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</si>
  <si>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</si>
  <si>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</si>
  <si>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</si>
  <si>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</si>
  <si>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</si>
  <si>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</si>
  <si>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</si>
  <si>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</si>
  <si>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</si>
  <si>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</si>
  <si>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</si>
  <si>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</si>
  <si>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</si>
  <si>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</si>
  <si>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</si>
  <si>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</si>
  <si>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</si>
  <si>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</si>
  <si>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</si>
  <si>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</si>
  <si>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</si>
  <si>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</si>
  <si>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</si>
  <si>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</si>
  <si>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</si>
  <si>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</si>
  <si>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</si>
  <si>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</si>
  <si>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</si>
  <si>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</si>
  <si>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</si>
  <si>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</si>
  <si>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</si>
  <si>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</si>
  <si>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</si>
  <si>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</si>
  <si>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</si>
  <si>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</si>
  <si>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</si>
  <si>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</si>
  <si>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BITH11</t>
  </si>
  <si>
    <t>ETHE11</t>
  </si>
  <si>
    <t>Investo Wrld</t>
  </si>
  <si>
    <t>WRLD11</t>
  </si>
  <si>
    <t>BOVA11</t>
  </si>
  <si>
    <t>Petrorio</t>
  </si>
  <si>
    <t>USIM3</t>
  </si>
  <si>
    <t>Positivo Tec</t>
  </si>
  <si>
    <t>Nota media</t>
  </si>
  <si>
    <t>Rumo S.A.</t>
  </si>
  <si>
    <t>Eli Lilly And Company</t>
  </si>
  <si>
    <t>LILY34</t>
  </si>
  <si>
    <t>Bradsaude</t>
  </si>
  <si>
    <t>SAUD3</t>
  </si>
  <si>
    <t>Pine</t>
  </si>
  <si>
    <t>Advanced Micro Devices Inc</t>
  </si>
  <si>
    <t>Alphabet Inc</t>
  </si>
  <si>
    <t>Hapvida</t>
  </si>
  <si>
    <t>HAPV3</t>
  </si>
  <si>
    <t>Jallesmachad</t>
  </si>
  <si>
    <t>Jpmorgan Chase &amp; Co</t>
  </si>
  <si>
    <t>Micron Technology, Inc</t>
  </si>
  <si>
    <t>Strategy Inc</t>
  </si>
  <si>
    <t>Hashdex Btcn</t>
  </si>
  <si>
    <t>Hashdex Eth</t>
  </si>
  <si>
    <t>Hashdex Nci</t>
  </si>
  <si>
    <t>HASH11</t>
  </si>
  <si>
    <t>Ishares Bova Ci</t>
  </si>
  <si>
    <t>Petzcobasi</t>
  </si>
  <si>
    <t>NotaBDR</t>
  </si>
  <si>
    <t>Priner</t>
  </si>
  <si>
    <t>Marvell Technology Group Ltd</t>
  </si>
  <si>
    <t>M2RV34</t>
  </si>
  <si>
    <t>Porto Seguro</t>
  </si>
  <si>
    <t>Planoeplano</t>
  </si>
  <si>
    <t>Compass Gas</t>
  </si>
  <si>
    <t>PASS3</t>
  </si>
  <si>
    <t>The Goldman Sachs Group, Inc</t>
  </si>
  <si>
    <t>GSGI34</t>
  </si>
  <si>
    <t>Azul</t>
  </si>
  <si>
    <t>AZUL3</t>
  </si>
  <si>
    <t>Raizen</t>
  </si>
  <si>
    <t>Multilaser</t>
  </si>
  <si>
    <t>MLAS3</t>
  </si>
  <si>
    <t>RENT4</t>
  </si>
  <si>
    <t>Quero-Quero</t>
  </si>
  <si>
    <t>ativo</t>
  </si>
  <si>
    <t>SANB4</t>
  </si>
  <si>
    <t>Ishares S&amp;P 500</t>
  </si>
  <si>
    <t>IVVB11</t>
  </si>
  <si>
    <t>Ishares Smal Ci</t>
  </si>
  <si>
    <t>SMAL11</t>
  </si>
  <si>
    <t>It Now Ibov</t>
  </si>
  <si>
    <t>BOVV11</t>
  </si>
  <si>
    <t>It Now Idiv</t>
  </si>
  <si>
    <t>DIVO11</t>
  </si>
  <si>
    <t>It Now SP BR</t>
  </si>
  <si>
    <t>SPXR11</t>
  </si>
  <si>
    <t>It Now Spxi</t>
  </si>
  <si>
    <t>SPXI11</t>
  </si>
  <si>
    <t>It Now Teck</t>
  </si>
  <si>
    <t>TECK11</t>
  </si>
  <si>
    <t>Qr Bitcoin</t>
  </si>
  <si>
    <t>QBTC11</t>
  </si>
  <si>
    <t>BDRs</t>
  </si>
  <si>
    <t>MM21</t>
  </si>
  <si>
    <t>MM200</t>
  </si>
  <si>
    <t>Nota</t>
  </si>
  <si>
    <t>Alibaba Group Holding Ltd</t>
  </si>
  <si>
    <t>BABA34</t>
  </si>
  <si>
    <t>Applied Materials Inc</t>
  </si>
  <si>
    <t>A1MT34</t>
  </si>
  <si>
    <t>Asml Holding Nv</t>
  </si>
  <si>
    <t>ASML34</t>
  </si>
  <si>
    <t>Berkshire Hathaway Inc</t>
  </si>
  <si>
    <t>BERK34</t>
  </si>
  <si>
    <t>Broadcom Inc</t>
  </si>
  <si>
    <t>AVGO34</t>
  </si>
  <si>
    <t>Netflix, Inc</t>
  </si>
  <si>
    <t>NFLX34</t>
  </si>
  <si>
    <t>Oracle Corp</t>
  </si>
  <si>
    <t>ORCL34</t>
  </si>
  <si>
    <t>Palantir Technologies Inc</t>
  </si>
  <si>
    <t>P2LT34</t>
  </si>
  <si>
    <t>Recrusul</t>
  </si>
  <si>
    <t>RCSL4</t>
  </si>
  <si>
    <t>Seagate Technology Holdings Plc</t>
  </si>
  <si>
    <t>S1TX34</t>
  </si>
  <si>
    <t>SLC Agricola</t>
  </si>
  <si>
    <t>Stoneco Ltd.</t>
  </si>
  <si>
    <t>STOC34</t>
  </si>
  <si>
    <t>Western Digital Corp</t>
  </si>
  <si>
    <t>W1DC34</t>
  </si>
  <si>
    <t>Investo Chip</t>
  </si>
  <si>
    <t>CHIP11</t>
  </si>
  <si>
    <t>Trd Spx Usd Ci</t>
  </si>
  <si>
    <t>SPXU11</t>
  </si>
  <si>
    <t>ATIVO</t>
  </si>
  <si>
    <t>Análise</t>
  </si>
  <si>
    <t>Rede D Or</t>
  </si>
  <si>
    <t>SANB3</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</si>
  <si>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</si>
  <si>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</si>
  <si>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Azevedo</t>
  </si>
  <si>
    <t>AZEV3</t>
  </si>
  <si>
    <t>AZEV4</t>
  </si>
  <si>
    <t>Schulz</t>
  </si>
  <si>
    <t>SHUL4</t>
  </si>
  <si>
    <t>Space Exploration Technologies Corp</t>
  </si>
  <si>
    <t>SPCX34</t>
  </si>
  <si>
    <t>TAEE3</t>
  </si>
  <si>
    <t>Brasilagro</t>
  </si>
  <si>
    <t>iShares Silver Trust</t>
  </si>
  <si>
    <t>It Now Ifnc Fundo de Indice</t>
  </si>
  <si>
    <t>Trend Europa</t>
  </si>
  <si>
    <t>Trend Ibovx</t>
  </si>
  <si>
    <t>Trend Nasdaq</t>
  </si>
  <si>
    <t>Trend Ouro</t>
  </si>
  <si>
    <t>Trend Ouro H</t>
  </si>
  <si>
    <t>AGRO3</t>
  </si>
  <si>
    <t>CMIG3</t>
  </si>
  <si>
    <t>KLBN3</t>
  </si>
  <si>
    <t>BSLV39</t>
  </si>
  <si>
    <t>FIND11</t>
  </si>
  <si>
    <t>EURP11</t>
  </si>
  <si>
    <t>BOVX11</t>
  </si>
  <si>
    <t>NASD11</t>
  </si>
  <si>
    <t>GOLD11</t>
  </si>
  <si>
    <t>GOLX11</t>
  </si>
  <si>
    <t>Armac</t>
  </si>
  <si>
    <t>ARML3</t>
  </si>
  <si>
    <t>Coca Cola Co</t>
  </si>
  <si>
    <t>COCA34</t>
  </si>
  <si>
    <t>Mercantil</t>
  </si>
  <si>
    <t>BMEB4</t>
  </si>
  <si>
    <t>Mitre Realty</t>
  </si>
  <si>
    <t>MTRE3</t>
  </si>
  <si>
    <t>Paranapanema</t>
  </si>
  <si>
    <t>PMAM3</t>
  </si>
  <si>
    <t>Qualcomm Inc</t>
  </si>
  <si>
    <t>QCOM34</t>
  </si>
  <si>
    <t>Etf Brad Bov</t>
  </si>
  <si>
    <t>BOVB11</t>
  </si>
  <si>
    <t>iShares MSCI South Korea Capped ETF</t>
  </si>
  <si>
    <t>BEWY39</t>
  </si>
  <si>
    <t>Pactual Ibov</t>
  </si>
  <si>
    <t>IBOB11</t>
  </si>
  <si>
    <t>Coinbase Global, Inc</t>
  </si>
  <si>
    <t>C2OI34</t>
  </si>
  <si>
    <t>RaiaDrogasil</t>
  </si>
  <si>
    <t>iShares MSCI All Country Asia Ex Japan Index Fund</t>
  </si>
  <si>
    <t>BAAX39</t>
  </si>
  <si>
    <t>Trend Us Tec</t>
  </si>
  <si>
    <t>UTEC11</t>
  </si>
  <si>
    <t>Lam Research Corp</t>
  </si>
  <si>
    <t>L1RC34</t>
  </si>
  <si>
    <t>MLAS3 está em tendência de alta pelas médias de 21 e 200 dias e vai mantendo sinal de força altista. Acima dos 1,83 pode buscar projeções nos 2 ou 2,28. Teria sinal de realização na perda dos 1,74 mirando os 1,55 ou 1,46.</t>
  </si>
  <si>
    <t>Randon Part</t>
  </si>
  <si>
    <t>Trend SP Brl</t>
  </si>
  <si>
    <t>SPXH11</t>
  </si>
  <si>
    <t>TTEN3 está em clara tendência de baixa pelas médias de 21 e 200 dias e segue em movimento de baixa. Abaixo dos 11,73 pode buscar suportes 10,43 ou 9,14. Teria sinal de repique altista fechando acima dos 12 mirando resistências em 15,91 ou 18,49. O IFR sobrevendido alerta para recuperações se superar 12</t>
  </si>
  <si>
    <t>ABCB4 está em tendência de alta pelas médias de 21 e 200 dias, mas começa a dar sinal de possível realização. Abaixo dos 23,47 poderia realizar na direção dos suportes 22,98 ou 22,49. Caso supere os 24,34 retomaria sinal de alta com projeções nos 25,05 ou 26,02.</t>
  </si>
  <si>
    <t>A1MD34 está em tendência de alta no longo prazo, teve uma correção no curto prazo, mas pode estar retomando sinal de altas. Acima dos 312,01 pode buscar 370 ou 430,25. Abaixo dos 272,5 retomaria sinal de realização mirando suportes em 242,37 ou 212,24.</t>
  </si>
  <si>
    <t>BABA34 apesar de estar em tendência de baixa no longo prazo pela média de 200 dias, no curto prazo está com sinal de recuperação favorecendo repiques de alta. Acima dos 23,46 pode seguir repique altista na direção resistências nos 26,97 ou 32,66. Caso perca os 22,72 teria sinal de baixa projetando de 17,77 a 16,01. O padrão de volume favorece a alta. O IFR sobrecomprado alerta realizações se perder 22,72.</t>
  </si>
  <si>
    <t>Allied</t>
  </si>
  <si>
    <t>ALLD3</t>
  </si>
  <si>
    <t>ALLD3 apesar de estar em tendência de baixa no longo prazo pela média de 200 dias, no curto prazo está com sinal de recuperação favorecendo repiques de alta. Acima dos 4,68 pode seguir repique altista na direção resistências nos 4,86 ou 5,12. Caso perca os 4,57 teria sinal de baixa projetando de 4,43 a 4,29.</t>
  </si>
  <si>
    <t>ALOS3 está em tendência de alta pelas médias de 21 e 200 dias e vai mantendo sinal de força altista. Acima dos 27,48 pode buscar projeções nos 28,5 ou 29,92. Teria sinal de realização na perda dos 27,11 mirando os 26,19 ou 25,47. O padrão de volume favorece a alta.</t>
  </si>
  <si>
    <t>ALPA4 está em tendência de alta pelas médias de 21 e 200 dias e vai mantendo sinal de força altista. Acima dos 12,68 pode buscar projeções nos 13,84 ou 15,72. Teria sinal de realização na perda dos 12,23 mirando os 10,8 ou 10,21. O padrão de volume favorece a alta.</t>
  </si>
  <si>
    <t>GOGL34 está em tendência de alta pelas médias de 21 e 200 dias e vai mantendo sinal de força altista. Acima dos 159,86 pode buscar projeções nos 176,21 ou 202,68. Teria sinal de realização na perda dos 152,09 mirando os 133,39 ou 125,21. O padrão de volume favorece a alta.</t>
  </si>
  <si>
    <t>ALUP11 está em clara tendência de baixa pelas médias de 21 e 200 dias e segue em movimento de baixa. Abaixo dos 32,27 pode buscar suportes 31,65 ou 31,03. Teria sinal de repique altista fechando acima dos 33,06 mirando resistências em 34,27 ou 35,5.</t>
  </si>
  <si>
    <t>AMZO34 está em tendência de alta pelas médias de 21 e 200 dias e vai mantendo sinal de força altista. Acima dos 72,85 pode buscar projeções nos 82,02 ou 96,86. Teria sinal de realização na perda dos 69,75 mirando os 58,01 ou 53,42. O padrão de volume favorece a alta. O IFR sobrecomprado alerta realizações se perder 69,75.</t>
  </si>
  <si>
    <t>ABEV3 apesar de estar em tendência de alta no longo prazo pela média de 200 dias, no curto prazo está em realização. Abaixo dos 15,73 pode seguir em baixa no curto prazo mirando suportes em 15,12 ou 14,73. Teria sinal de retomada altista fechando acima dos 16,37 mirando resistências em 17,14 ou 18,39.</t>
  </si>
  <si>
    <t>AMER3 apesar de estar em tendência de baixa no longo prazo pela média de 200 dias, no curto prazo está com sinal de recuperação favorecendo repiques de alta. Acima dos 4,75 pode seguir repique altista na direção resistências nos 5,49 ou 6,69. Caso perca os 4,63 teria sinal de baixa projetando de 3,55 a 3,17.</t>
  </si>
  <si>
    <t>ANIM3 está em clara tendência de baixa pelas médias de 21 e 200 dias e segue em movimento de baixa. Abaixo dos 2,14 pode buscar suportes 1,92 ou 1,61. Teria sinal de repique altista fechando acima dos 2,24 mirando resistências em 2,92 ou 3,53.</t>
  </si>
  <si>
    <t>AAPL34 apesar de estar em tendência de alta no longo prazo pela média de 200 dias, no curto prazo está em realização. Abaixo dos 76,15 pode seguir em baixa no curto prazo mirando suportes em 72,47 ou 68,79. Teria sinal de retomada altista fechando acima dos 78,97 mirando resistências em 88,05 ou 95,4.</t>
  </si>
  <si>
    <t>A1MT34 está em tendência de alta no longo prazo, teve uma correção no curto prazo, mas pode estar retomando sinal de altas. Acima dos 263,8 pode buscar 328,96 ou 392,39. Abaixo dos 249,27 retomaria sinal de realização mirando suportes em 226,31 ou 194,59.</t>
  </si>
  <si>
    <t>ARML3 está em tendência de baixa pela média de 200 dias, a parece ter completado movimento de repique de alta de curto prazo e pode estar retomando o movimento baixista. Abaixo dos 3,38 pode seguir em queda na direção dos suportes 2,71 ou 2,43. Teria sinal de repique altista fechando acima dos 3,61 mirando resistências em 4,16 ou 5,06.</t>
  </si>
  <si>
    <t>ASML34 está em tendência de alta no longo prazo, teve uma correção no curto prazo, mas pode estar retomando sinal de altas. Acima dos 152,97 pode buscar 175,22 ou 195,13. Abaixo dos 143 retomaria sinal de realização mirando suportes em 133,04 ou 123,08.</t>
  </si>
  <si>
    <t>ASAI3 está em tendência de alta pelas médias de 21 e 200 dias e vai mantendo sinal de força altista. Acima dos 8,68 pode buscar projeções nos 8,99 ou 9,77. Teria sinal de realização na perda dos 8,44 mirando os 7,72 ou 7,32.</t>
  </si>
  <si>
    <t>AURA33 está em tendência de baixa pelas médias de 21 e 200 dias, mas começa a dar sinais de repiques de alta. Acima dos 95,53 teria sinal de repique altista mirando resistências nos 116,96 ou 138,22. Já uma perda dos 91,9 traria de volta o sinal de baixa projetando de 82,55 a 71,91.</t>
  </si>
  <si>
    <t>AURE3 está em tendência de baixa pelas médias de 21 e 200 dias, mas começa a dar sinais de repiques de alta. Acima dos 11,21 teria sinal de repique altista mirando resistências nos 13,03 ou 14,38. Já uma perda dos 10,84 traria de volta o sinal de baixa projetando de 10,16 a 9,48.</t>
  </si>
  <si>
    <t>AXIA3 está em tendência de alta pelas médias de 21 e 200 dias e vai mantendo sinal de força altista. Acima dos 54,15 pode buscar projeções nos 57,16 ou 62,04. Teria sinal de realização na perda dos 52,27 mirando os 49,27 ou 47,76.</t>
  </si>
  <si>
    <t>AXIA7 apesar de estar em tendência de baixa no longo prazo pela média de 200 dias, no curto prazo está com sinal de recuperação favorecendo repiques de alta. Acima dos 53,12 pode seguir repique altista na direção resistências nos 56,25 ou 61,33. Caso perca os 51,51 teria sinal de baixa projetando de 48,04 a 46,47.</t>
  </si>
  <si>
    <t>AZEV3 está em tendência de alta pelas médias de 21 e 200 dias e vai mantendo sinal de força altista. Acima dos 4,96 pode buscar projeções nos 7,26 ou 10,99. Teria sinal de realização na perda dos 4,13 mirando os 1,23 ou 0,07. O padrão de volume favorece a alta. O IFR sobrecomprado alerta realizações se perder 4,13.</t>
  </si>
  <si>
    <t>AZEV4 apesar de estar em tendência de baixa no longo prazo pela média de 200 dias, no curto prazo está com sinal de recuperação favorecendo repiques de alta. Acima dos 2,66 pode seguir repique altista na direção resistências nos 3,59 ou 5,1. Caso perca os 2,15 teria sinal de baixa projetando de 1,15 a 0,68. O padrão de volume favorece a alta. O IFR sobrecomprado alerta realizações se perder 2,15.</t>
  </si>
  <si>
    <t>Azt Energia</t>
  </si>
  <si>
    <t>AZTE3</t>
  </si>
  <si>
    <t>AZTE3 apesar de estar em tendência de baixa no longo prazo pela média de 200 dias, no curto prazo está com sinal de recuperação favorecendo repiques de alta. Acima dos 1,95 pode seguir repique altista na direção resistências nos 2,5 ou 3,4. Caso perca os 1,54 teria sinal de baixa projetando de 1,05 a 0,77. O padrão de volume favorece a alta. O IFR sobrecomprado alerta realizações se perder 1,54.</t>
  </si>
  <si>
    <t>AZUL3 apesar de estar em tendência de baixa no longo prazo pela média de 200 dias, no curto prazo está com sinal de recuperação favorecendo repiques de alta. Acima dos 22,8 pode seguir repique altista na direção resistências nos 24,77 ou 27,16. Caso perca os 22,01 teria sinal de baixa projetando de 20,9 a 19,7.</t>
  </si>
  <si>
    <t>AZZA3 está em clara tendência de baixa pelas médias de 21 e 200 dias e segue em movimento de baixa. Abaixo dos 15,65 pode buscar suportes 14,49 ou 13,33. Teria sinal de repique altista fechando acima dos 16,8 mirando resistências em 19,39 ou 21,7.</t>
  </si>
  <si>
    <t>B3SA3 está em tendência de alta pelas médias de 21 e 200 dias, mas começa a dar sinal de possível realização. Abaixo dos 15,44 poderia realizar na direção dos suportes 14,12 ou 13,47. Caso supere os 15,73 retomaria sinal de alta com projeções nos 16,22 ou 17,51.</t>
  </si>
  <si>
    <t>BMGB4 está em tendência de alta pelas médias de 21 e 200 dias e vai mantendo sinal de força altista. Acima dos 5,44 pode buscar projeções nos 5,63 ou 5,94. Teria sinal de realização na perda dos 5,27 mirando os 5,13 ou 5,03. O padrão de volume favorece a alta.</t>
  </si>
  <si>
    <t>BRSR6 está em clara tendência de baixa pelas médias de 21 e 200 dias e segue em movimento de baixa. Abaixo dos 13,8 pode buscar suportes 13,52 ou 13,24. Teria sinal de repique altista fechando acima dos 14,26 mirando resistências em 14,69 ou 15,24.</t>
  </si>
  <si>
    <t>BBSE3 está em tendência de alta pelas médias de 21 e 200 dias e vai mantendo sinal de força altista. Acima dos 41,68 pode buscar projeções nos 42,84 ou 45,58. Teria sinal de realização na perda dos 41,11 mirando os 38,4 ou 37,02. O padrão de volume favorece a alta.</t>
  </si>
  <si>
    <t>BMOB3 está em tendência de baixa pela média de 200 dias, a parece ter completado movimento de repique de alta de curto prazo e pode estar retomando o movimento baixista. Abaixo dos 23,26 pode seguir em queda na direção dos suportes 22,48 ou 21,86. Teria sinal de repique altista fechando acima dos 23,81 mirando resistências em 24,48 ou 25,71.</t>
  </si>
  <si>
    <t>BERK34 está em tendência de alta pelas médias de 21 e 200 dias e vai mantendo sinal de força altista. Acima dos 132 pode buscar projeções nos 137,49 ou 146,38. Teria sinal de realização na perda dos 130,09 mirando os 123,11 ou 120,36. O IFR sobrecomprado alerta realizações se perder 130,09.</t>
  </si>
  <si>
    <t>BLAU3 está em tendência de baixa pelas médias de 21 e 200 dias, mas começa a dar sinais de repiques de alta. Acima dos 8,85 teria sinal de repique altista mirando resistências nos 10,63 ou 12,03. Já uma perda dos 8,35 traria de volta o sinal de baixa projetando de 7,64 a 6,94. O IFR sobrevendido alerta para recuperações se superar 8,85</t>
  </si>
  <si>
    <t>SOJA3 está em tendência de baixa pelas médias de 21 e 200 dias, mas começa a dar sinais de repiques de alta. Acima dos 5,59 teria sinal de repique altista mirando resistências nos 6,24 ou 6,8. Já uma perda dos 5,32 traria de volta o sinal de baixa projetando de 5,03 a 4,75.</t>
  </si>
  <si>
    <t>BRBI11 está em clara tendência de baixa pelas médias de 21 e 200 dias e segue em movimento de baixa. Abaixo dos 14,05 pode buscar suportes 13,58 ou 13,11. Teria sinal de repique altista fechando acima dos 14,69 mirando resistências em 15,57 ou 16,5.</t>
  </si>
  <si>
    <t>BBDC3 está em tendência de alta pelas médias de 21 e 200 dias e vai mantendo sinal de força altista. Acima dos 16,2 pode buscar projeções nos 16,74 ou 17,61. Teria sinal de realização na perda dos 15,98 mirando os 15,32 ou 14,88.</t>
  </si>
  <si>
    <t>BBDC4 está em tendência de alta pelas médias de 21 e 200 dias e vai mantendo sinal de força altista. Acima dos 18,69 pode buscar projeções nos 19,16 ou 20,14. Teria sinal de realização na perda dos 18,37 mirando os 17,57 ou 17,07.</t>
  </si>
  <si>
    <t>BRAP4 apesar de estar em tendência de alta no longo prazo pela média de 200 dias, no curto prazo está em realização. Abaixo dos 21,36 pode seguir em baixa no curto prazo mirando suportes em 20,61 ou 20,01. Teria sinal de retomada altista fechando acima dos 21,97 mirando resistências em 22,52 ou 23,7.</t>
  </si>
  <si>
    <t>SAUD3 está em tendência de alta pelas médias de 21 e 200 dias e vai mantendo sinal de força altista. Acima dos 16,29 pode buscar projeções nos 17,39 ou 19,17. Teria sinal de realização na perda dos 15,67 mirando os 14,51 ou 13,95. O padrão de volume favorece a alta. O IFR sobrecomprado alerta realizações se perder 15,67.</t>
  </si>
  <si>
    <t>BBAS3 está em tendência de baixa pela média de 200 dias, a parece ter completado movimento de repique de alta de curto prazo e pode estar retomando o movimento baixista. Abaixo dos 21,17 pode seguir em queda na direção dos suportes 19,41 ou 18,73. Teria sinal de repique altista fechando acima dos 21,58 mirando resistências em 22,92 ou 25,09.</t>
  </si>
  <si>
    <t>AGRO3 está em clara tendência de baixa pelas médias de 21 e 200 dias e segue em movimento de baixa. Abaixo dos 18,24 pode buscar suportes 17,78 ou 17,32. Teria sinal de repique altista fechando acima dos 19,07 mirando resistências em 19,72 ou 20,63.</t>
  </si>
  <si>
    <t>BRKM5 está em clara tendência de baixa pelas médias de 21 e 200 dias e segue em movimento de baixa. Abaixo dos 5,6 pode buscar suportes 5,15 ou 4,71. Teria sinal de repique altista fechando acima dos 6,08 mirando resistências em 7,04 ou 7,92.</t>
  </si>
  <si>
    <t>BRAV3 está em tendência de alta pelas médias de 21 e 200 dias e vai mantendo sinal de força altista. Acima dos 19,86 pode buscar projeções nos 21,43 ou 23,88. Teria sinal de realização na perda dos 17,45 mirando os 16,22 ou 14,99. O padrão de volume favorece a alta.</t>
  </si>
  <si>
    <t>AVGO34 está em tendência de alta pelas médias de 21 e 200 dias e vai mantendo sinal de força altista. Acima dos 28,54 pode buscar projeções nos 29,8 ou 31,98. Teria sinal de realização na perda dos 26,26 mirando os 25,16 ou 24,07. O padrão de volume favorece a alta.</t>
  </si>
  <si>
    <t>BPAC11 está em tendência de alta pelas médias de 21 e 200 dias e vai mantendo sinal de força altista. Acima dos 59,1 pode buscar projeções nos 62,73 ou 68,61. Teria sinal de realização na perda dos 56,66 mirando os 53,22 ou 51,4.</t>
  </si>
  <si>
    <t>CXSE3 apesar de estar em tendência de alta no longo prazo pela média de 200 dias, no curto prazo está em realização. Abaixo dos 19,7 pode seguir em baixa no curto prazo mirando suportes em 18,82 ou 17,94. Teria sinal de retomada altista fechando acima dos 20,44 mirando resistências em 22,54 ou 24,29. O IFR sobrevendido alerta para recuperações se superar 20,44</t>
  </si>
  <si>
    <t>CAML3 apesar de estar em tendência de baixa no longo prazo pela média de 200 dias, no curto prazo está com sinal de recuperação favorecendo repiques de alta. Acima dos 4,83 pode seguir repique altista na direção resistências nos 5,48 ou 6,33. Caso perca os 4,59 teria sinal de baixa projetando de 4,1 a 3,67.</t>
  </si>
  <si>
    <t>BHIA3 está em clara tendência de baixa pelas médias de 21 e 200 dias e segue em movimento de baixa. Abaixo dos 0,74 pode buscar suportes 0,6 ou 0,46. Teria sinal de repique altista fechando acima dos 0,8 mirando resistências em 1,19 ou 1,46. O IFR sobrevendido alerta para recuperações se superar 0,8</t>
  </si>
  <si>
    <t>CBAV3 está em tendência de alta pelas médias de 21 e 200 dias e vai mantendo sinal de força altista. Acima dos 11,12 pode buscar projeções nos 11,36 ou 11,75. Teria sinal de realização na perda dos 11,05 mirando os 10,73 ou 10,6. O padrão de volume favorece a alta. O IFR sobrecomprado alerta realizações se perder 11,05.</t>
  </si>
  <si>
    <t>CEAB3 está em tendência de baixa pelas médias de 21 e 200 dias, mas começa a dar sinais de repiques de alta. Acima dos 9,8 teria sinal de repique altista mirando resistências nos 10,95 ou 12,08. Já uma perda dos 9,47 traria de volta o sinal de baixa projetando de 9,12 a 8,55.</t>
  </si>
  <si>
    <t>CMIG3 apesar de estar em tendência de alta no longo prazo pela média de 200 dias, no curto prazo está em realização. Abaixo dos 16,15 pode seguir em baixa no curto prazo mirando suportes em 15,42 ou 14,91. Teria sinal de retomada altista fechando acima dos 17,05 mirando resistências em 18,05 ou 19,68.</t>
  </si>
  <si>
    <t>CMIG4 está em tendência de alta pelas médias de 21 e 200 dias, mas começa a dar sinal de possível realização. Abaixo dos 11,12 poderia realizar na direção dos suportes 10,77 ou 10,56. Caso supere os 11,42 retomaria sinal de alta com projeções nos 11,82 ou 12,47.</t>
  </si>
  <si>
    <t>Cloudflare, Inc</t>
  </si>
  <si>
    <t>N2ET34</t>
  </si>
  <si>
    <t>N2ET34 está em tendência de alta pelas médias de 21 e 200 dias e vai mantendo sinal de força altista. Acima dos 81,8 pode buscar projeções nos 89,7 ou 102,49. Teria sinal de realização na perda dos 78,41 mirando os 69,01 ou 65,05. O padrão de volume favorece a alta.</t>
  </si>
  <si>
    <t>COCA34 está em tendência de alta pelas médias de 21 e 200 dias, mas começa a dar sinal de possível realização. Abaixo dos 73,25 poderia realizar na direção dos suportes 68,54 ou 65,77. Caso supere os 74,63 retomaria sinal de alta com projeções nos 77,5 ou 83,03.</t>
  </si>
  <si>
    <t>COGN3 apesar de estar em tendência de baixa no longo prazo pela média de 200 dias, no curto prazo está com sinal de recuperação favorecendo repiques de alta. Acima dos 2,44 pode seguir repique altista na direção resistências nos 2,67 ou 3,05. Caso perca os 2,28 teria sinal de baixa projetando de 2,06 a 1,94. O padrão de volume favorece a alta.</t>
  </si>
  <si>
    <t>C2OI34 está em tendência de baixa pelas médias de 21 e 200 dias, mas começa a dar sinais de repiques de alta. Acima dos 31,15 teria sinal de repique altista mirando resistências nos 36,79 ou 41,82. Já uma perda dos 28,65 traria de volta o sinal de baixa projetando de 26,13 a 23,61.</t>
  </si>
  <si>
    <t>CSMG3 está em tendência de alta pelas médias de 21 e 200 dias e vai mantendo sinal de força altista. Acima dos 65,03 pode buscar projeções nos 67,82 ou 71,99. Teria sinal de realização na perda dos 63,4 mirando os 61,07 ou 58,98. O padrão de volume favorece a alta.</t>
  </si>
  <si>
    <t>CPLE3 está em tendência de alta no longo prazo, teve uma correção no curto prazo, mas pode estar retomando sinal de altas. Acima dos 15 pode buscar 15,53 ou 16,35. Abaixo dos 14,64 retomaria sinal de realização mirando suportes em 14,19 ou 13,77.</t>
  </si>
  <si>
    <t>Corning Inc</t>
  </si>
  <si>
    <t>G1LW34</t>
  </si>
  <si>
    <t>G1LW34 está em tendência de alta no longo prazo, teve uma correção no curto prazo, mas pode estar retomando sinal de altas. Acima dos 753,9 pode buscar 1099,98 ou 1415,17. Abaixo dos 696,5 retomaria sinal de realização mirando suportes em 589,95 ou 432,35.</t>
  </si>
  <si>
    <t>CSAN3 apesar de estar em tendência de baixa no longo prazo pela média de 200 dias, no curto prazo está com sinal de recuperação favorecendo repiques de alta. Acima dos 4,15 pode seguir repique altista na direção resistências nos 4,43 ou 4,89. Caso perca os 4,01 teria sinal de baixa projetando de 3,69 a 3,54. O padrão de volume favorece a alta.</t>
  </si>
  <si>
    <t>CPFE3 apesar de estar em tendência de alta no longo prazo pela média de 200 dias, no curto prazo está em realização. Abaixo dos 44,43 pode seguir em baixa no curto prazo mirando suportes em 43,36 ou 42,29. Teria sinal de retomada altista fechando acima dos 46,75 mirando resistências em 47,88 ou 50,01.</t>
  </si>
  <si>
    <t>CMIN3 está em tendência de alta pelas médias de 21 e 200 dias e vai mantendo sinal de força altista. Acima dos 5,77 pode buscar projeções nos 6,17 ou 7,35. Teria sinal de realização na perda dos 5,6 mirando os 4,26 ou 3,66.</t>
  </si>
  <si>
    <t>CURY3 apesar de estar em tendência de baixa no longo prazo pela média de 200 dias, no curto prazo está com sinal de recuperação favorecendo repiques de alta. Acima dos 31,67 pode seguir repique altista na direção resistências nos 34,86 ou 38,66. Caso perca os 30,4 teria sinal de baixa projetando de 28,7 a 26,79. O padrão de volume favorece a alta.</t>
  </si>
  <si>
    <t>CVCB3 apesar de estar em tendência de baixa no longo prazo pela média de 200 dias, no curto prazo está com sinal de recuperação favorecendo repiques de alta. Acima dos 1,46 pode seguir repique altista na direção resistências nos 1,7 ou 2,1. Caso perca os 1,29 teria sinal de baixa projetando de 1,06 a 0,93. O padrão de volume favorece a alta.</t>
  </si>
  <si>
    <t>CYRE3 está em tendência de baixa pelas médias de 21 e 200 dias, mas começa a dar sinais de repiques de alta. Acima dos 22,11 teria sinal de repique altista mirando resistências nos 23,46 ou 25,35. Já uma perda dos 21,26 traria de volta o sinal de baixa projetando de 20,4 a 19,45.</t>
  </si>
  <si>
    <t>CYRE4 apesar de estar em tendência de baixa no longo prazo pela média de 200 dias, no curto prazo está com sinal de recuperação favorecendo repiques de alta. Acima dos 20,83 pode seguir repique altista na direção resistências nos 21,88 ou 23,49. Caso perca os 20,26 teria sinal de baixa projetando de 19,27 a 18,46. O padrão de volume favorece a alta.</t>
  </si>
  <si>
    <t>DASA3 está em tendência de baixa pelas médias de 21 e 200 dias, mas começa a dar sinais de repiques de alta. Acima dos 2,72 teria sinal de repique altista mirando resistências nos 3,2 ou 3,68. Já uma perda dos 2,6 traria de volta o sinal de baixa projetando de 2,41 a 2,16.</t>
  </si>
  <si>
    <t>DESK3 está em tendência de alta pelas médias de 21 e 200 dias e vai mantendo sinal de força altista. Acima dos 18,75 pode buscar projeções nos 19,44 ou 20,56. Teria sinal de realização na perda dos 18,59 mirando os 17,63 ou 17,28. O IFR sobrecomprado alerta realizações se perder 18,59.</t>
  </si>
  <si>
    <t>DXCO3 está em tendência de alta pelas médias de 21 e 200 dias e vai mantendo sinal de força altista. Acima dos 5,25 pode buscar projeções nos 5,57 ou 6,1. Teria sinal de realização na perda dos 5,03 mirando os 4,72 ou 4,55. O padrão de volume favorece a alta.</t>
  </si>
  <si>
    <t>PNVL3 apesar de estar em tendência de baixa no longo prazo pela média de 200 dias, no curto prazo está com sinal de recuperação favorecendo repiques de alta. Acima dos 12,14 pode seguir repique altista na direção resistências nos 12,7 ou 14,1. Caso perca os 11,72 teria sinal de baixa projetando de 10,43 a 9,72. O padrão de volume favorece a alta.</t>
  </si>
  <si>
    <t>DIRR3 está em tendência de baixa pelas médias de 21 e 200 dias, mas começa a dar sinais de repiques de alta. Acima dos 11,77 teria sinal de repique altista mirando resistências nos 14,26 ou 16,24. Já uma perda dos 11,05 traria de volta o sinal de baixa projetando de 10,05 a 9,06.</t>
  </si>
  <si>
    <t>ECOR3 está em tendência de baixa pelas médias de 21 e 200 dias, mas começa a dar sinais de repiques de alta. Acima dos 7,22 teria sinal de repique altista mirando resistências nos 7,86 ou 8,56. Já uma perda dos 6,72 traria de volta o sinal de baixa projetando de 6,36 a 6,01.</t>
  </si>
  <si>
    <t>LILY34 apesar de estar em tendência de alta no longo prazo pela média de 200 dias, no curto prazo está em realização. Abaixo dos 187,85 pode seguir em baixa no curto prazo mirando suportes em 179,62 ou 171,39. Teria sinal de retomada altista fechando acima dos 195,86 mirando resistências em 214,47 ou 230,92.</t>
  </si>
  <si>
    <t>EMBJ3 está em tendência de alta pelas médias de 21 e 200 dias e vai mantendo sinal de força altista. Acima dos 90,71 pode buscar projeções nos 96,85 ou 106,8. Teria sinal de realização na perda dos 87,92 mirando os 80,76 ou 77,68. O padrão de volume favorece a alta.</t>
  </si>
  <si>
    <t>ENGI11 está em tendência de alta pelas médias de 21 e 200 dias e vai mantendo sinal de força altista. Acima dos 50,95 pode buscar projeções nos 52,3 ou 55,21. Teria sinal de realização na perda dos 49,57 mirando os 47,59 ou 46,13. O padrão de volume favorece a alta.</t>
  </si>
  <si>
    <t>ENEV3 está em tendência de alta pelas médias de 21 e 200 dias e vai mantendo sinal de força altista. Acima dos 26,92 pode buscar projeções nos 27,95 ou 29,85. Teria sinal de realização na perda dos 26,2 mirando os 24,87 ou 23,91.</t>
  </si>
  <si>
    <t>EGIE3 está em tendência de baixa pelas médias de 21 e 200 dias, mas começa a dar sinais de repiques de alta. Acima dos 30,24 teria sinal de repique altista mirando resistências nos 33,81 ou 36,65. Já uma perda dos 29,2 traria de volta o sinal de baixa projetando de 27,77 a 26,35.</t>
  </si>
  <si>
    <t>EQTL3 está em tendência de baixa pelas médias de 21 e 200 dias, mas começa a dar sinais de repiques de alta. Acima dos 39,17 teria sinal de repique altista mirando resistências nos 41,09 ou 43,13. Já uma perda dos 37,78 traria de volta o sinal de baixa projetando de 36,75 a 35,73.</t>
  </si>
  <si>
    <t>Eucatex</t>
  </si>
  <si>
    <t>EUCA4</t>
  </si>
  <si>
    <t>EUCA4 está em tendência de alta pelas médias de 21 e 200 dias e vai mantendo sinal de força altista. Acima dos 23,35 pode buscar projeções nos 24,32 ou 26,06. Teria sinal de realização na perda dos 22,46 mirando os 21,5 ou 20,62.</t>
  </si>
  <si>
    <t>EVEN3 está em tendência de baixa pelas médias de 21 e 200 dias, mas começa a dar sinais de repiques de alta. Acima dos 4,95 teria sinal de repique altista mirando resistências nos 5,77 ou 6,42. Já uma perda dos 4,71 traria de volta o sinal de baixa projetando de 4,38 a 4,05.</t>
  </si>
  <si>
    <t>EZTC3 está em tendência de baixa pelas médias de 21 e 200 dias, mas começa a dar sinais de repiques de alta. Acima dos 11,42 teria sinal de repique altista mirando resistências nos 13,46 ou 14,93. Já uma perda dos 11,07 traria de volta o sinal de baixa projetando de 10,33 a 9,59.</t>
  </si>
  <si>
    <t>FESA4 apesar de estar em tendência de baixa no longo prazo pela média de 200 dias, no curto prazo está com sinal de recuperação favorecendo repiques de alta. Acima dos 6,18 pode seguir repique altista na direção resistências nos 6,48 ou 6,97. Caso perca os 5,97 teria sinal de baixa projetando de 5,69 a 5,53. O padrão de volume favorece a alta.</t>
  </si>
  <si>
    <t>FLRY3 está em tendência de alta pelas médias de 21 e 200 dias e vai mantendo sinal de força altista. Acima dos 17,34 pode buscar projeções nos 18,56 ou 20,55. Teria sinal de realização na perda dos 17,13 mirando os 15,35 ou 14,73. O IFR sobrecomprado alerta realizações se perder 17,13.</t>
  </si>
  <si>
    <t>FRAS3 está em clara tendência de baixa pelas médias de 21 e 200 dias e segue em movimento de baixa. Abaixo dos 18,87 pode buscar suportes 18,08 ou 17,3. Teria sinal de repique altista fechando acima dos 21,4 mirando resistências em 22,96 ou 25,49.</t>
  </si>
  <si>
    <t>Gafisa</t>
  </si>
  <si>
    <t>GFSA3</t>
  </si>
  <si>
    <t>GFSA3 está em clara tendência de baixa pelas médias de 21 e 200 dias e segue em movimento de baixa. Abaixo dos 0,24 pode buscar suportes -0,01 ou -0,26. Teria sinal de repique altista fechando acima dos 0,28 mirando resistências em 1,06 ou 1,56. O IFR sobrevendido alerta para recuperações se superar 0,28</t>
  </si>
  <si>
    <t>GGBR4 está em tendência de alta pelas médias de 21 e 200 dias e vai mantendo sinal de força altista. Acima dos 25,63 pode buscar projeções nos 28,23 ou 32,44. Teria sinal de realização na perda dos 24,51 mirando os 21,42 ou 20,11. O IFR sobrecomprado alerta realizações se perder 24,51.</t>
  </si>
  <si>
    <t>GOAU4 está em tendência de alta pelas médias de 21 e 200 dias e vai mantendo sinal de força altista. Acima dos 11,23 pode buscar projeções nos 12,37 ou 14,22. Teria sinal de realização na perda dos 10,68 mirando os 9,38 ou 8,8. O padrão de volume favorece a alta. O IFR sobrecomprado alerta realizações se perder 10,68.</t>
  </si>
  <si>
    <t>GGPS3 está em clara tendência de baixa pelas médias de 21 e 200 dias e segue em movimento de baixa. Abaixo dos 11,44 pode buscar suportes 10,87 ou 10,3. Teria sinal de repique altista fechando acima dos 11,92 mirando resistências em 13,28 ou 14,41.</t>
  </si>
  <si>
    <t>GRND3 está em clara tendência de baixa pelas médias de 21 e 200 dias e segue em movimento de baixa. Abaixo dos 3,72 pode buscar suportes 3,61 ou 3,49. Teria sinal de repique altista fechando acima dos 3,8 mirando resistências em 3,99 ou 4,22.</t>
  </si>
  <si>
    <t>GMAT3 está em tendência de baixa pela média de 200 dias, a parece ter completado movimento de repique de alta de curto prazo e pode estar retomando o movimento baixista. Abaixo dos 3,97 pode seguir em queda na direção dos suportes 3,57 ou 3,41. Teria sinal de repique altista fechando acima dos 4,07 mirando resistências em 4,37 ou 4,87.</t>
  </si>
  <si>
    <t>SBFG3 está em tendência de baixa pelas médias de 21 e 200 dias, mas começa a dar sinais de repiques de alta. Acima dos 9,65 teria sinal de repique altista mirando resistências nos 10,37 ou 11,05. Já uma perda dos 9,26 traria de volta o sinal de baixa projetando de 8,91 a 8,57.</t>
  </si>
  <si>
    <t>Hbr Realty</t>
  </si>
  <si>
    <t>HBRE3</t>
  </si>
  <si>
    <t>HBRE3 está em tendência de baixa pelas médias de 21 e 200 dias, mas começa a dar sinais de repiques de alta. Acima dos 2,15 teria sinal de repique altista mirando resistências nos 2,42 ou 2,7. Já uma perda dos 1,96 traria de volta o sinal de baixa projetando de 1,81 a 1,67.</t>
  </si>
  <si>
    <t>Helbor</t>
  </si>
  <si>
    <t>HBOR3</t>
  </si>
  <si>
    <t>HBOR3 apesar de estar em tendência de baixa no longo prazo pela média de 200 dias, no curto prazo está com sinal de recuperação favorecendo repiques de alta. Acima dos 1,94 pode seguir repique altista na direção resistências nos 2,41 ou 2,87. Caso perca os 1,84 teria sinal de baixa projetando de 1,65 a 1,41.</t>
  </si>
  <si>
    <t>HBSA3 está em tendência de baixa pelas médias de 21 e 200 dias, mas começa a dar sinais de repiques de alta. Acima dos 3,21 teria sinal de repique altista mirando resistências nos 3,54 ou 3,78. Já uma perda dos 3,14 traria de volta o sinal de baixa projetando de 3,01 a 2,89.</t>
  </si>
  <si>
    <t>HYPE3 apesar de estar em tendência de baixa no longo prazo pela média de 200 dias, no curto prazo está com sinal de recuperação favorecendo repiques de alta. Acima dos 22,2 pode seguir repique altista na direção resistências nos 23,62 ou 25,92. Caso perca os 21,29 teria sinal de baixa projetando de 19,9 a 19,18. O padrão de volume favorece a alta.</t>
  </si>
  <si>
    <t>IGTI11 apesar de estar em tendência de baixa no longo prazo pela média de 200 dias, no curto prazo está com sinal de recuperação favorecendo repiques de alta. Acima dos 25,4 pode seguir repique altista na direção resistências nos 26,63 ou 28,2. Caso perca os 24,81 teria sinal de baixa projetando de 24,08 a 23,29. O padrão de volume favorece a alta.</t>
  </si>
  <si>
    <t>ITLC34 está em tendência de alta no longo prazo, teve uma correção no curto prazo, mas pode estar retomando sinal de altas. Acima dos 77,79 pode buscar 109,83 ou 134,51. Abaixo dos 69,89 retomaria sinal de realização mirando suportes em 57,54 ou 45,2.</t>
  </si>
  <si>
    <t>INTB3 está em tendência de alta pelas médias de 21 e 200 dias e vai mantendo sinal de força altista. Acima dos 15,2 pode buscar projeções nos 16,76 ou 19,29. Teria sinal de realização na perda dos 14,46 mirando os 12,67 ou 11,88. O padrão de volume favorece a alta. O IFR sobrecomprado alerta realizações se perder 14,46.</t>
  </si>
  <si>
    <t>INBR32 está em tendência de baixa pelas médias de 21 e 200 dias, mas começa a dar sinais de repiques de alta. Acima dos 28,89 teria sinal de repique altista mirando resistências nos 30,22 ou 32,19. Já uma perda dos 27,03 traria de volta o sinal de baixa projetando de 26,04 a 25,05.</t>
  </si>
  <si>
    <t>MYPK3 está em tendência de baixa pela média de 200 dias, a parece ter completado movimento de repique de alta de curto prazo e pode estar retomando o movimento baixista. Abaixo dos 9,5 pode seguir em queda na direção dos suportes 8,76 ou 8,45. Teria sinal de repique altista fechando acima dos 9,76 mirando resistências em 10,37 ou 11,37. O IFR sobrecomprado alerta realizações se perder 9,5.</t>
  </si>
  <si>
    <t>RANI3 está em tendência de alta pelas médias de 21 e 200 dias e vai mantendo sinal de força altista. Acima dos 8,47 pode buscar projeções nos 8,87 ou 9,52. Teria sinal de realização na perda dos 8,08 mirando os 7,82 ou 7,61. O padrão de volume favorece a alta. O IFR sobrecomprado alerta realizações se perder 8,08.</t>
  </si>
  <si>
    <t>IRBR3 apesar de estar em tendência de alta no longo prazo pela média de 200 dias, no curto prazo está em realização. Abaixo dos 54,99 pode seguir em baixa no curto prazo mirando suportes em 52,79 ou 51,17. Teria sinal de retomada altista fechando acima dos 58,02 mirando resistências em 61,25 ou 66,48.</t>
  </si>
  <si>
    <t>ISAE4 está em clara tendência de baixa pelas médias de 21 e 200 dias e segue em movimento de baixa. Abaixo dos 26,08 pode buscar suportes 24,77 ou 23,47. Teria sinal de repique altista fechando acima dos 27,2 mirando resistências em 30,29 ou 32,89.</t>
  </si>
  <si>
    <t>ITSA3</t>
  </si>
  <si>
    <t>ITSA3 está em tendência de alta pelas médias de 21 e 200 dias, mas começa a dar sinal de possível realização. Abaixo dos 13,8 poderia realizar na direção dos suportes 13,26 ou 12,95. Caso supere os 14,24 retomaria sinal de alta com projeções nos 14,84 ou 15,82.</t>
  </si>
  <si>
    <t>ITSA4 está em tendência de alta pelas médias de 21 e 200 dias e vai mantendo sinal de força altista. Acima dos 13,98 pode buscar projeções nos 14,22 ou 14,86. Teria sinal de realização na perda dos 13,77 mirando os 13,18 ou 12,85. O padrão de volume favorece a alta.</t>
  </si>
  <si>
    <t>ITUB3 está em tendência de alta pelas médias de 21 e 200 dias e vai mantendo sinal de força altista. Acima dos 46,03 pode buscar projeções nos 46,82 ou 48,56. Teria sinal de realização na perda dos 45,31 mirando os 43,99 ou 43,11.</t>
  </si>
  <si>
    <t>ITUB4 está em tendência de alta pelas médias de 21 e 200 dias e vai mantendo sinal de força altista. Acima dos 43,47 pode buscar projeções nos 44,62 ou 46,52. Teria sinal de realização na perda dos 42,83 mirando os 41,54 ou 40,58.</t>
  </si>
  <si>
    <t>JALL3 está em tendência de baixa pela média de 200 dias, a parece ter completado movimento de repique de alta de curto prazo e pode estar retomando o movimento baixista. Abaixo dos 1,95 pode seguir em queda na direção dos suportes 1,88 ou 1,82. Teria sinal de repique altista fechando acima dos 2,08 mirando resistências em 2,16 ou 2,28.</t>
  </si>
  <si>
    <t>JBSS32 está em tendência de baixa pela média de 200 dias, a parece ter completado movimento de repique de alta de curto prazo e pode estar retomando o movimento baixista. Abaixo dos 68,83 pode seguir em queda na direção dos suportes 59,26 ou 55,09. Teria sinal de repique altista fechando acima dos 72,75 mirando resistências em 81,08 ou 94,57.</t>
  </si>
  <si>
    <t>JHSF3 está em tendência de alta pelas médias de 21 e 200 dias e vai mantendo sinal de força altista. Acima dos 11,37 pode buscar projeções nos 12,12 ou 13,34. Teria sinal de realização na perda dos 10,98 mirando os 10,15 ou 9,77.</t>
  </si>
  <si>
    <t>JPMC34 está em tendência de alta pelas médias de 21 e 200 dias, mas começa a dar sinal de possível realização. Abaixo dos 178,17 poderia realizar na direção dos suportes 165,8 ou 160,04. Caso supere os 180,44 retomaria sinal de alta com projeções nos 184,41 ou 195,91.</t>
  </si>
  <si>
    <t>JSLG3 apesar de estar em tendência de baixa no longo prazo pela média de 200 dias, no curto prazo está com sinal de recuperação favorecendo repiques de alta. Acima dos 5,86 pode seguir repique altista na direção resistências nos 6,18 ou 6,71. Caso perca os 5,33 teria sinal de baixa projetando de 5,16 a 5. O padrão de volume favorece a alta.</t>
  </si>
  <si>
    <t>KEPL3 está em clara tendência de baixa pelas médias de 21 e 200 dias e segue em movimento de baixa. Abaixo dos 6,23 pode buscar suportes 6,09 ou 5,96. Teria sinal de repique altista fechando acima dos 6,45 mirando resistências em 6,66 ou 6,92.</t>
  </si>
  <si>
    <t>KLBN3 está em tendência de alta pelas médias de 21 e 200 dias e vai mantendo sinal de força altista. Acima dos 3,7 pode buscar projeções nos 3,89 ou 4,21. Teria sinal de realização na perda dos 3,65 mirando os 3,38 ou 3,28. O padrão de volume favorece a alta. O IFR sobrecomprado alerta realizações se perder 3,65.</t>
  </si>
  <si>
    <t>KLBN4 está em tendência de alta pelas médias de 21 e 200 dias, mas começa a dar sinal de possível realização. Abaixo dos 3,61 poderia realizar na direção dos suportes 3,37 ou 3,27. Caso supere os 3,68 retomaria sinal de alta com projeções nos 3,87 ou 4,18. O IFR sobrecomprado alerta realizações se perder 3,61.</t>
  </si>
  <si>
    <t>KLBN11 está em tendência de alta pelas médias de 21 e 200 dias, mas começa a dar sinal de possível realização. Abaixo dos 18,12 poderia realizar na direção dos suportes 16,85 ou 16,35. Caso supere os 18,45 retomaria sinal de alta com projeções nos 19,43 ou 21,03. O IFR sobrecomprado alerta realizações se perder 18,12.</t>
  </si>
  <si>
    <t>L1RC34 apesar de estar em tendência de alta no longo prazo pela média de 200 dias, no curto prazo está em realização. Abaixo dos 31,89 pode seguir em baixa no curto prazo mirando suportes em 29,39 ou 24,94. Teria sinal de retomada altista fechando acima dos 34,11 mirando resistências em 43,79 ou 52,68.</t>
  </si>
  <si>
    <t>LAVV3 está em tendência de baixa pelas médias de 21 e 200 dias, mas começa a dar sinais de repiques de alta. Acima dos 10,55 teria sinal de repique altista mirando resistências nos 11,6 ou 12,66. Já uma perda dos 10,29 traria de volta o sinal de baixa projetando de 9,87 a 9,33.</t>
  </si>
  <si>
    <t>LIGT3 está em clara tendência de baixa pelas médias de 21 e 200 dias e segue em movimento de baixa. Abaixo dos 3,02 pode buscar suportes 2,79 ou 2,54. Teria sinal de repique altista fechando acima dos 3,3 mirando resistências em 3,58 ou 4,06.</t>
  </si>
  <si>
    <t>RENT3 está em tendência de baixa pelas médias de 21 e 200 dias, mas começa a dar sinais de repiques de alta. Acima dos 38,5 teria sinal de repique altista mirando resistências nos 41,32 ou 44,58. Já uma perda dos 37,7 traria de volta o sinal de baixa projetando de 36,03 a 34,39.</t>
  </si>
  <si>
    <t>RENT4 está em tendência de baixa pelas médias de 21 e 200 dias, mas começa a dar sinais de repiques de alta. Acima dos 37,14 teria sinal de repique altista mirando resistências nos 40,22 ou 43,35. Já uma perda dos 36,55 traria de volta o sinal de baixa projetando de 35,14 a 33,57.</t>
  </si>
  <si>
    <t>LOGG3 está em tendência de alta no longo prazo, teve uma correção no curto prazo, mas pode estar retomando sinal de altas. Acima dos 25,81 pode buscar 28,2 ou 30,21. Abaixo dos 24,94 retomaria sinal de realização mirando suportes em 23,93 ou 22,92.</t>
  </si>
  <si>
    <t>LREN3 apesar de estar em tendência de baixa no longo prazo pela média de 200 dias, no curto prazo está com sinal de recuperação favorecendo repiques de alta. Acima dos 13,98 pode seguir repique altista na direção resistências nos 14,84 ou 15,9. Caso perca os 13,62 teria sinal de baixa projetando de 13,12 a 12,58. O padrão de volume favorece a alta.</t>
  </si>
  <si>
    <t>LWSA3 está em tendência de baixa pelas médias de 21 e 200 dias, mas começa a dar sinais de repiques de alta. Acima dos 3,85 teria sinal de repique altista mirando resistências nos 4,15 ou 4,48. Já uma perda dos 3,6 traria de volta o sinal de baixa projetando de 3,43 a 3,26.</t>
  </si>
  <si>
    <t>MDIA3 apesar de estar em tendência de baixa no longo prazo pela média de 200 dias, no curto prazo está com sinal de recuperação favorecendo repiques de alta. Acima dos 17,53 pode seguir repique altista na direção resistências nos 18,21 ou 18,98. Caso perca os 16,95 teria sinal de baixa projetando de 16,56 a 16,17.</t>
  </si>
  <si>
    <t>MGLU3 apesar de estar em tendência de baixa no longo prazo pela média de 200 dias, no curto prazo está com sinal de recuperação favorecendo repiques de alta. Acima dos 5,3 pode seguir repique altista na direção resistências nos 5,92 ou 6,93. Caso perca os 5,02 teria sinal de baixa projetando de 4,29 a 3,97. O padrão de volume favorece a alta.</t>
  </si>
  <si>
    <t>POMO3 está em tendência de baixa pelas médias de 21 e 200 dias, mas começa a dar sinais de repiques de alta. Acima dos 4,99 teria sinal de repique altista mirando resistências nos 5,55 ou 6,13. Já uma perda dos 4,77 traria de volta o sinal de baixa projetando de 4,6 a 4,3.</t>
  </si>
  <si>
    <t>POMO4 está em tendência de baixa pelas médias de 21 e 200 dias, mas começa a dar sinais de repiques de alta. Acima dos 5,37 teria sinal de repique altista mirando resistências nos 5,94 ou 6,52. Já uma perda dos 5,15 traria de volta o sinal de baixa projetando de 5 a 4,7.</t>
  </si>
  <si>
    <t>MBRF3 apesar de estar em tendência de baixa no longo prazo pela média de 200 dias, no curto prazo está com sinal de recuperação favorecendo repiques de alta. Acima dos 18,01 pode seguir repique altista na direção resistências nos 20,18 ou 23,7. Caso perca os 17,36 teria sinal de baixa projetando de 14,49 a 13,4. O padrão de volume favorece a alta.</t>
  </si>
  <si>
    <t>M2RV34 está em tendência de alta no longo prazo, teve uma correção no curto prazo, mas pode estar retomando sinal de altas. Acima dos 99,05 pode buscar 134,47 ou 165,81. Abaixo dos 83,75 retomaria sinal de realização mirando suportes em 68,07 ou 52,4.</t>
  </si>
  <si>
    <t>CASH3 está em tendência de alta pelas médias de 21 e 200 dias e vai mantendo sinal de força altista. Acima dos 4,63 pode buscar projeções nos 4,95 ou 5,51. Teria sinal de realização na perda dos 4,52 mirando os 4,03 ou 3,74.</t>
  </si>
  <si>
    <t>Melnick</t>
  </si>
  <si>
    <t>MELK3</t>
  </si>
  <si>
    <t>MELK3 está em tendência de baixa pelas médias de 21 e 200 dias, mas começa a dar sinais de repiques de alta. Acima dos 2,93 teria sinal de repique altista mirando resistências nos 3,23 ou 3,46. Já uma perda dos 2,85 traria de volta o sinal de baixa projetando de 2,73 a 2,61.</t>
  </si>
  <si>
    <t>MELI34 apesar de estar em tendência de baixa no longo prazo pela média de 200 dias, no curto prazo está com sinal de recuperação favorecendo repiques de alta. Acima dos 81,14 pode seguir repique altista na direção resistências nos 84,97 ou 91,18. Caso perca os 79,44 teria sinal de baixa projetando de 74,93 a 73,01. O padrão de volume favorece a alta.</t>
  </si>
  <si>
    <t>BMEB4 está em clara tendência de baixa pelas médias de 21 e 200 dias e segue em movimento de baixa. Abaixo dos 57,3 pode buscar suportes 55,1 ou 52,29. Teria sinal de repique altista fechando acima dos 58,7 mirando resistências em 64,18 ou 69,79.</t>
  </si>
  <si>
    <t>M1TA34 está em tendência de baixa pelas médias de 21 e 200 dias, mas começa a dar sinais de repiques de alta. Acima dos 108,41 teria sinal de repique altista mirando resistências nos 124,5 ou 142,57. Já uma perda dos 101,36 traria de volta o sinal de baixa projetando de 95,26 a 86,22.</t>
  </si>
  <si>
    <t>LEVE3 está em tendência de alta pelas médias de 21 e 200 dias e vai mantendo sinal de força altista. Acima dos 33 pode buscar projeções nos 34,14 ou 36. Teria sinal de realização na perda dos 31,82 mirando os 31,14 ou 30,56. O padrão de volume favorece a alta.</t>
  </si>
  <si>
    <t>MUTC34 está em tendência de alta no longo prazo, teve uma correção no curto prazo, mas pode estar retomando sinal de altas. Acima dos 710 pode buscar 887 ou 1045,1. Abaixo dos 631,16 retomaria sinal de realização mirando suportes em 552,1 ou 473,05.</t>
  </si>
  <si>
    <t>MSFT34 está em tendência de alta pelas médias de 21 e 200 dias e vai mantendo sinal de força altista. Acima dos 104,14 pode buscar projeções nos 119,08 ou 143,26. Teria sinal de realização na perda dos 99,48 mirando os 79,96 ou 72,48. O padrão de volume favorece a alta. O IFR sobrecomprado alerta realizações se perder 99,48.</t>
  </si>
  <si>
    <t>MILS3 está em tendência de alta pelas médias de 21 e 200 dias e vai mantendo sinal de força altista. Acima dos 15,8 pode buscar projeções nos 16,18 ou 16,81. Teria sinal de realização na perda dos 15,7 mirando os 15,17 ou 14,97. O padrão de volume favorece a alta. O IFR sobrecomprado alerta realizações se perder 15,7.</t>
  </si>
  <si>
    <t>BEEF3 está em tendência de baixa pela média de 200 dias, a parece ter completado movimento de repique de alta de curto prazo e pode estar retomando o movimento baixista. Abaixo dos 3,64 pode seguir em queda na direção dos suportes 3,39 ou 3,26. Teria sinal de repique altista fechando acima dos 3,78 mirando resistências em 4,02 ou 4,41.</t>
  </si>
  <si>
    <t>MTRE3 está em tendência de baixa pelas médias de 21 e 200 dias, mas começa a dar sinais de repiques de alta. Acima dos 2,97 teria sinal de repique altista mirando resistências nos 3,31 ou 3,61. Já uma perda dos 2,9 traria de volta o sinal de baixa projetando de 2,81 a 2,65.</t>
  </si>
  <si>
    <t>MOTV3 apesar de estar em tendência de baixa no longo prazo pela média de 200 dias, no curto prazo está com sinal de recuperação favorecendo repiques de alta. Acima dos 15,34 pode seguir repique altista na direção resistências nos 16,11 ou 17,37. Caso perca os 14,64 teria sinal de baixa projetando de 14,08 a 13,69. O padrão de volume favorece a alta.</t>
  </si>
  <si>
    <t>MDNE3 está em tendência de baixa pelas médias de 21 e 200 dias, mas começa a dar sinais de repiques de alta. Acima dos 25,26 teria sinal de repique altista mirando resistências nos 30,15 ou 34,23. Já uma perda dos 24,5 traria de volta o sinal de baixa projetando de 23,54 a 21,49.</t>
  </si>
  <si>
    <t>MOVI3 está em clara tendência de baixa pelas médias de 21 e 200 dias e segue em movimento de baixa. Abaixo dos 7,53 pode buscar suportes 6,92 ou 6,31. Teria sinal de repique altista fechando acima dos 8,09 mirando resistências em 9,5 ou 10,71. O IFR sobrevendido alerta para recuperações se superar 8,09</t>
  </si>
  <si>
    <t>MRVE3 está em clara tendência de baixa pelas médias de 21 e 200 dias e segue em movimento de baixa. Abaixo dos 4,68 pode buscar suportes 4,36 ou 4. Teria sinal de repique altista fechando acima dos 4,89 mirando resistências em 5,5 ou 6,2.</t>
  </si>
  <si>
    <t>MULT3 está em tendência de baixa pelas médias de 21 e 200 dias, mas começa a dar sinais de repiques de alta. Acima dos 28,72 teria sinal de repique altista mirando resistências nos 30,5 ou 32,32. Já uma perda dos 27,54 traria de volta o sinal de baixa projetando de 26,62 a 25,71.</t>
  </si>
  <si>
    <t>NATU3 apesar de estar em tendência de baixa no longo prazo pela média de 200 dias, no curto prazo está com sinal de recuperação favorecendo repiques de alta. Acima dos 8,57 pode seguir repique altista na direção resistências nos 8,84 ou 9,54. Caso perca os 8,4 teria sinal de baixa projetando de 7,7 a 7,34.</t>
  </si>
  <si>
    <t>NFLX34 apesar de estar em tendência de baixa no longo prazo pela média de 200 dias, no curto prazo está com sinal de recuperação favorecendo repiques de alta. Acima dos 7,5 pode seguir repique altista na direção resistências nos 8,11 ou 8,99. Caso perca os 7,31 teria sinal de baixa projetando de 6,68 a 6,23. O padrão de volume favorece a alta.</t>
  </si>
  <si>
    <t>ROXO34 apesar de estar em tendência de baixa no longo prazo pela média de 200 dias, no curto prazo está com sinal de recuperação favorecendo repiques de alta. Acima dos 12,61 pode seguir repique altista na direção resistências nos 13,47 ou 14,87. Caso perca os 12,05 teria sinal de baixa projetando de 11,21 a 10,77.</t>
  </si>
  <si>
    <t>NVDC34 está em tendência de alta pelas médias de 21 e 200 dias e vai mantendo sinal de força altista. Acima dos 22,59 pode buscar projeções nos 24,02 ou 26,35. Teria sinal de realização na perda dos 20,26 mirando os 19,54 ou 18,82. O padrão de volume favorece a alta.</t>
  </si>
  <si>
    <t>OPCT3 está em tendência de alta no longo prazo, teve uma correção no curto prazo, mas pode estar retomando sinal de altas. Acima dos 10,93 pode buscar 11,46 ou 12,45. Abaixo dos 10,45 retomaria sinal de realização mirando suportes em 9,85 ou 9,35.</t>
  </si>
  <si>
    <t>ONCO3 está em tendência de baixa pelas médias de 21 e 200 dias, mas começa a dar sinais de repiques de alta. Acima dos 0,62 teria sinal de repique altista mirando resistências nos 1,22 ou 1,64. Já uma perda dos 0,54 traria de volta o sinal de baixa projetando de 0,32 a 0,11.</t>
  </si>
  <si>
    <t>ORCL34 apesar de estar em tendência de baixa no longo prazo pela média de 200 dias, no curto prazo está com sinal de recuperação favorecendo repiques de alta. Acima dos 121,05 pode seguir repique altista na direção resistências nos 127,04 ou 145,38. Caso perca os 109,99 teria sinal de baixa projetando de 97,35 a 88,17. O padrão de volume favorece a alta.</t>
  </si>
  <si>
    <t>Oranjebtc</t>
  </si>
  <si>
    <t>OBTC3</t>
  </si>
  <si>
    <t>OBTC3 está em clara tendência de baixa pelas médias de 21 e 200 dias e segue em movimento de baixa. Abaixo dos 5,89 pode buscar suportes 5,7 ou 5,52. Teria sinal de repique altista fechando acima dos 6,48 mirando resistências em 6,84 ou 7,43.</t>
  </si>
  <si>
    <t>ORVR3 está em tendência de alta no longo prazo, teve uma correção no curto prazo, mas pode estar retomando sinal de altas. Acima dos 71,55 pode buscar 79,99 ou 87,85. Abaixo dos 70,05 retomaria sinal de realização mirando suportes em 67,26 ou 63,32.</t>
  </si>
  <si>
    <t>PCAR3 apesar de estar em tendência de baixa no longo prazo pela média de 200 dias, no curto prazo está com sinal de recuperação favorecendo repiques de alta. Acima dos 2,75 pode seguir repique altista na direção resistências nos 2,94 ou 3,34. Caso perca os 2,6 teria sinal de baixa projetando de 2,29 a 2,08. O padrão de volume favorece a alta.</t>
  </si>
  <si>
    <t>PGMN3 está em tendência de baixa pelas médias de 21 e 200 dias, mas começa a dar sinais de repiques de alta. Acima dos 3,28 teria sinal de repique altista mirando resistências nos 3,85 ou 4,31. Já uma perda dos 3,09 traria de volta o sinal de baixa projetando de 2,85 a 2,62.</t>
  </si>
  <si>
    <t>P2LT34 está em tendência de baixa pelas médias de 21 e 200 dias, mas começa a dar sinais de repiques de alta. Acima dos 215,18 teria sinal de repique altista mirando resistências nos 238 ou 260,49. Já uma perda dos 201,6 traria de volta o sinal de baixa projetando de 190,35 a 179,1.</t>
  </si>
  <si>
    <t>PMAM3 está em clara tendência de baixa pelas médias de 21 e 200 dias e segue em movimento de baixa. Abaixo dos 0,21 pode buscar suportes 0,14 ou 0,08. Teria sinal de repique altista fechando acima dos 0,25 mirando resistências em 0,41 ou 0,53. O IFR sobrevendido alerta para recuperações se superar 0,25</t>
  </si>
  <si>
    <t>PETR3 está em tendência de alta pelas médias de 21 e 200 dias, mas começa a dar sinal de possível realização. Abaixo dos 47,99 poderia realizar na direção dos suportes 41,56 ou 39,12. Caso supere os 49,43 retomaria sinal de alta com projeções nos 54,29 ou 62,16.</t>
  </si>
  <si>
    <t>PETR4 está em tendência de alta pelas médias de 21 e 200 dias, mas começa a dar sinal de possível realização. Abaixo dos 42,35 poderia realizar na direção dos suportes 37,61 ou 35,77. Caso supere os 43,55 retomaria sinal de alta com projeções nos 47,22 ou 53,16.</t>
  </si>
  <si>
    <t>RECV3 está em tendência de baixa pela média de 200 dias, a parece ter completado movimento de repique de alta de curto prazo e pode estar retomando o movimento baixista. Abaixo dos 10,21 pode seguir em queda na direção dos suportes 9,39 ou 8,88. Teria sinal de repique altista fechando acima dos 10,61 mirando resistências em 11,04 ou 12,05.</t>
  </si>
  <si>
    <t>PRIO3 está em tendência de alta pelas médias de 21 e 200 dias, mas começa a dar sinal de possível realização. Abaixo dos 58,44 poderia realizar na direção dos suportes 52,75 ou 50,09. Caso supere os 59,55 retomaria sinal de alta com projeções nos 61,35 ou 66,66.</t>
  </si>
  <si>
    <t>AUAU3 está em tendência de alta pelas médias de 21 e 200 dias e vai mantendo sinal de força altista. Acima dos 3,67 pode buscar projeções nos 4,04 ou 4,65. Teria sinal de realização na perda dos 3,49 mirando os 3,06 ou 2,87. O padrão de volume favorece a alta. O IFR sobrecomprado alerta realizações se perder 3,49.</t>
  </si>
  <si>
    <t>PINE4 está em tendência de alta pelas médias de 21 e 200 dias e vai mantendo sinal de força altista. Acima dos 13,8 pode buscar projeções nos 15,62 ou 18,57. Teria sinal de realização na perda dos 12,87 mirando os 10,85 ou 9,93. O padrão de volume favorece a alta.</t>
  </si>
  <si>
    <t>PLPL3 está em clara tendência de baixa pelas médias de 21 e 200 dias e segue em movimento de baixa. Abaixo dos 6,89 pode buscar suportes 6,34 ou 5,8. Teria sinal de repique altista fechando acima dos 7,56 mirando resistências em 8,65 ou 9,73.</t>
  </si>
  <si>
    <t>PSSA3 apesar de estar em tendência de alta no longo prazo pela média de 200 dias, no curto prazo está em realização. Abaixo dos 54 pode seguir em baixa no curto prazo mirando suportes em 51,32 ou 50,01. Teria sinal de retomada altista fechando acima dos 55,55 mirando resistências em 58,16 ou 62,39.</t>
  </si>
  <si>
    <t>POSI3 está em clara tendência de baixa pelas médias de 21 e 200 dias e segue em movimento de baixa. Abaixo dos 3,4 pode buscar suportes 3,2 ou 3. Teria sinal de repique altista fechando acima dos 3,61 mirando resistências em 4,04 ou 4,43.</t>
  </si>
  <si>
    <t>PRNR3 está em tendência de alta pelas médias de 21 e 200 dias, mas começa a dar sinal de possível realização. Abaixo dos 19,36 poderia realizar na direção dos suportes 17,85 ou 17,21. Caso supere os 19,89 retomaria sinal de alta com projeções nos 21,15 ou 23,19.</t>
  </si>
  <si>
    <t>QCOM34 está em tendência de baixa pelas médias de 21 e 200 dias, mas começa a dar sinais de repiques de alta. Acima dos 64,19 teria sinal de repique altista mirando resistências nos 83,5 ou 97,77. Já uma perda dos 60,4 traria de volta o sinal de baixa projetando de 53,26 a 46,12. O IFR sobrevendido alerta para recuperações se superar 64,19</t>
  </si>
  <si>
    <t>QUAL3 apesar de estar em tendência de baixa no longo prazo pela média de 200 dias, no curto prazo está com sinal de recuperação favorecendo repiques de alta. Acima dos 1,62 pode seguir repique altista na direção resistências nos 1,8 ou 2,06. Caso perca os 1,53 teria sinal de baixa projetando de 1,37 a 1,23. O padrão de volume favorece a alta.</t>
  </si>
  <si>
    <t>LJQQ3 apesar de estar em tendência de baixa no longo prazo pela média de 200 dias, no curto prazo está com sinal de recuperação favorecendo repiques de alta. Acima dos 1,33 pode seguir repique altista na direção resistências nos 1,45 ou 1,66. Caso perca os 1,25 teria sinal de baixa projetando de 1,12 a 1,05. O padrão de volume favorece a alta.</t>
  </si>
  <si>
    <t>RADL3 apesar de estar em tendência de baixa no longo prazo pela média de 200 dias, no curto prazo está com sinal de recuperação favorecendo repiques de alta. Acima dos 19 pode seguir repique altista na direção resistências nos 20,41 ou 22,7. Caso perca os 18,41 teria sinal de baixa projetando de 16,71 a 16. O padrão de volume favorece a alta.</t>
  </si>
  <si>
    <t>RAIZ4 está em clara tendência de baixa pelas médias de 21 e 200 dias e segue em movimento de baixa. Abaixo dos 0,25 pode buscar suportes 0,2 ou 0,15. Teria sinal de repique altista fechando acima dos 0,27 mirando resistências em 0,4 ou 0,49. O IFR sobrevendido alerta para recuperações se superar 0,27</t>
  </si>
  <si>
    <t>RAPT4 apesar de estar em tendência de baixa no longo prazo pela média de 200 dias, no curto prazo está com sinal de recuperação favorecendo repiques de alta. Acima dos 5,24 pode seguir repique altista na direção resistências nos 5,77 ou 6,64. Caso perca os 5,07 teria sinal de baixa projetando de 4,37 a 4,1. O padrão de volume favorece a alta. O IFR sobrecomprado alerta realizações se perder 5,07.</t>
  </si>
  <si>
    <t>RCSL4 apesar de estar em tendência de baixa no longo prazo pela média de 200 dias, no curto prazo está com sinal de recuperação favorecendo repiques de alta. Acima dos 0,76 pode seguir repique altista na direção resistências nos 0,97 ou 1,32. Caso perca os 0,73 teria sinal de baixa projetando de 0,41 a 0,3. O padrão de volume favorece a alta. O IFR sobrecomprado alerta realizações se perder 0,73.</t>
  </si>
  <si>
    <t>RDOR3 está em clara tendência de baixa pelas médias de 21 e 200 dias e segue em movimento de baixa. Abaixo dos 32,94 pode buscar suportes 31,83 ou 30,73. Teria sinal de repique altista fechando acima dos 35,06 mirando resistências em 36,5 ou 38,7.</t>
  </si>
  <si>
    <t>Riachuelo</t>
  </si>
  <si>
    <t>RIAA3 está em tendência de baixa pelas médias de 21 e 200 dias, mas começa a dar sinais de repiques de alta. Acima dos 8,15 teria sinal de repique altista mirando resistências nos 9,17 ou 10,15. Já uma perda dos 7,94 traria de volta o sinal de baixa projetando de 7,58 a 7,08.</t>
  </si>
  <si>
    <t>RAIL3 está em tendência de baixa pela média de 200 dias, a parece ter completado movimento de repique de alta de curto prazo e pode estar retomando o movimento baixista. Abaixo dos 14,06 pode seguir em queda na direção dos suportes 13,17 ou 12,7. Teria sinal de repique altista fechando acima dos 14,69 mirando resistências em 15,62 ou 17,14.</t>
  </si>
  <si>
    <t>SBSP3 está em clara tendência de baixa pelas médias de 21 e 200 dias e segue em movimento de baixa. Abaixo dos 26,61 pode buscar suportes 25,19 ou 23,78. Teria sinal de repique altista fechando acima dos 28,15 mirando resistências em 31,18 ou 34.</t>
  </si>
  <si>
    <t>SAPR4 está em clara tendência de baixa pelas médias de 21 e 200 dias e segue em movimento de baixa. Abaixo dos 6,92 pode buscar suportes 6,79 ou 6,66. Teria sinal de repique altista fechando acima dos 7,33 mirando resistências em 7,58 ou 7,99.</t>
  </si>
  <si>
    <t>SAPR11 está em clara tendência de baixa pelas médias de 21 e 200 dias e segue em movimento de baixa. Abaixo dos 35,33 pode buscar suportes 34,5 ou 33,67. Teria sinal de repique altista fechando acima dos 36,76 mirando resistências em 38 ou 39,65.</t>
  </si>
  <si>
    <t>SANB3 está em tendência de baixa pela média de 200 dias, a parece ter completado movimento de repique de alta de curto prazo e pode estar retomando o movimento baixista. Abaixo dos 14,02 pode seguir em queda na direção dos suportes 12 ou 11,16. Teria sinal de repique altista fechando acima dos 14,7 mirando resistências em 16,36 ou 19,06.</t>
  </si>
  <si>
    <t>SANB4 apesar de estar em tendência de baixa no longo prazo pela média de 200 dias, no curto prazo está com sinal de recuperação favorecendo repiques de alta. Acima dos 14,55 pode seguir repique altista na direção resistências nos 15,6 ou 17,3. Caso perca os 14,01 teria sinal de baixa projetando de 12,85 a 12,32. O padrão de volume favorece a alta.</t>
  </si>
  <si>
    <t>SANB11 apesar de estar em tendência de baixa no longo prazo pela média de 200 dias, no curto prazo está com sinal de recuperação favorecendo repiques de alta. Acima dos 29,1 pode seguir repique altista na direção resistências nos 31,65 ou 35,79. Caso perca os 28,38 teria sinal de baixa projetando de 24,96 a 23,68. O padrão de volume favorece a alta.</t>
  </si>
  <si>
    <t>SMTO3 está em clara tendência de baixa pelas médias de 21 e 200 dias e segue em movimento de baixa. Abaixo dos 14,05 pode buscar suportes 13,18 ou 12,31. Teria sinal de repique altista fechando acima dos 14,69 mirando resistências em 16,85 ou 18,58.</t>
  </si>
  <si>
    <t>SHUL4 apesar de estar em tendência de baixa no longo prazo pela média de 200 dias, no curto prazo está com sinal de recuperação favorecendo repiques de alta. Acima dos 4,55 pode seguir repique altista na direção resistências nos 4,77 ou 4,98. Caso perca os 4,43 teria sinal de baixa projetando de 4,32 a 4,21.</t>
  </si>
  <si>
    <t>S1TX34 apesar de estar em tendência de alta no longo prazo pela média de 200 dias, no curto prazo está em realização. Abaixo dos 3991,67 pode seguir em baixa no curto prazo mirando suportes em 3633 ou 3272,78. Teria sinal de retomada altista fechando acima dos 4260 mirando resistências em 4798,76 ou 5519,19.</t>
  </si>
  <si>
    <t>SEER3 está em tendência de alta pelas médias de 21 e 200 dias e vai mantendo sinal de força altista. Acima dos 12,47 pode buscar projeções nos 13,24 ou 14,49. Teria sinal de realização na perda dos 11,97 mirando os 11,22 ou 10,83. O padrão de volume favorece a alta.</t>
  </si>
  <si>
    <t>Servicenow, Inc</t>
  </si>
  <si>
    <t>N1OW34</t>
  </si>
  <si>
    <t>N1OW34 apesar de estar em tendência de baixa no longo prazo pela média de 200 dias, no curto prazo está com sinal de recuperação favorecendo repiques de alta. Acima dos 12,1 pode seguir repique altista na direção resistências nos 13,81 ou 16,59. Caso perca os 11,42 teria sinal de baixa projetando de 9,32 a 8,46. O padrão de volume favorece a alta.</t>
  </si>
  <si>
    <t>CSNA3 está em clara tendência de baixa pelas médias de 21 e 200 dias e segue em movimento de baixa. Abaixo dos 4,36 pode buscar suportes 3,89 ou 3,42. Teria sinal de repique altista fechando acima dos 4,84 mirando resistências em 5,87 ou 6,8. O IFR sobrevendido alerta para recuperações se superar 4,84</t>
  </si>
  <si>
    <t>SIMH3 está em clara tendência de baixa pelas médias de 21 e 200 dias e segue em movimento de baixa. Abaixo dos 7,19 pode buscar suportes 6,8 ou 6,42. Teria sinal de repique altista fechando acima dos 7,9 mirando resistências em 8,42 ou 9,18.</t>
  </si>
  <si>
    <t>SLCE3 está em clara tendência de baixa pelas médias de 21 e 200 dias e segue em movimento de baixa. Abaixo dos 13,21 pode buscar suportes 12,61 ou 12,1. Teria sinal de repique altista fechando acima dos 13,56 mirando resistências em 14,25 ou 15,26.</t>
  </si>
  <si>
    <t>SMFT3 está em clara tendência de baixa pelas médias de 21 e 200 dias e segue em movimento de baixa. Abaixo dos 19,22 pode buscar suportes 18,53 ou 17,84. Teria sinal de repique altista fechando acima dos 20,06 mirando resistências em 21,45 ou 22,82.</t>
  </si>
  <si>
    <t>Snowflake Inc</t>
  </si>
  <si>
    <t>S2NW34</t>
  </si>
  <si>
    <t>S2NW34 está em tendência de alta pelas médias de 21 e 200 dias e vai mantendo sinal de força altista. Acima dos 40,1 pode buscar projeções nos 44,69 ou 52,12. Teria sinal de realização na perda dos 37,62 mirando os 32,67 ou 30,37. O IFR sobrecomprado alerta realizações se perder 37,62.</t>
  </si>
  <si>
    <t>SPCX34 está em tendência de baixa pelas médias de 21 e 200 dias, mas começa a dar sinais de repiques de alta. Acima dos 38,51 teria sinal de repique altista mirando resistências nos 57,86 ou 71,68. Já uma perda dos 35,49 traria de volta o sinal de baixa projetando de 28,57 a 21,66.</t>
  </si>
  <si>
    <t>STOC34 está em tendência de baixa pela média de 200 dias, a parece ter completado movimento de repique de alta de curto prazo e pode estar retomando o movimento baixista. Abaixo dos 56,7 pode seguir em queda na direção dos suportes 52,44 ou 50,57. Teria sinal de repique altista fechando acima dos 58,46 mirando resistências em 62,18 ou 68,2.</t>
  </si>
  <si>
    <t>M2ST34 está em tendência de baixa pelas médias de 21 e 200 dias, mas começa a dar sinais de repiques de alta. Acima dos 6,98 teria sinal de repique altista mirando resistências nos 7,68 ou 8,4. Já uma perda dos 6,5 traria de volta o sinal de baixa projetando de 6,13 a 5,77.</t>
  </si>
  <si>
    <t>SUZB3 está em tendência de baixa pela média de 200 dias, a parece ter completado movimento de repique de alta de curto prazo e pode estar retomando o movimento baixista. Abaixo dos 43 pode seguir em queda na direção dos suportes 40,1 ou 38,99. Teria sinal de repique altista fechando acima dos 43,69 mirando resistências em 45,9 ou 49,49.</t>
  </si>
  <si>
    <t>Syn Prop Tec</t>
  </si>
  <si>
    <t>SYNE3</t>
  </si>
  <si>
    <t>SYNE3 está em clara tendência de baixa pelas médias de 21 e 200 dias e segue em movimento de baixa. Abaixo dos 3,99 pode buscar suportes 3,86 ou 3,7. Teria sinal de repique altista fechando acima dos 4,08 mirando resistências em 4,35 ou 4,65.</t>
  </si>
  <si>
    <t>Synopsys, Inc</t>
  </si>
  <si>
    <t>S1NP34</t>
  </si>
  <si>
    <t>S1NP34 está em tendência de baixa pelas médias de 21 e 200 dias, mas começa a dar sinais de repiques de alta. Acima dos 50,05 teria sinal de repique altista mirando resistências nos 57,6 ou 64,21. Já uma perda dos 49,64 traria de volta o sinal de baixa projetando de 46,9 a 43,59.</t>
  </si>
  <si>
    <t>TAEE3 está em clara tendência de baixa pelas médias de 21 e 200 dias e segue em movimento de baixa. Abaixo dos 12,9 pode buscar suportes 12,61 ou 12,33. Teria sinal de repique altista fechando acima dos 13,82 mirando resistências em 14,38 ou 15,3.</t>
  </si>
  <si>
    <t>TAEE4 está em clara tendência de baixa pelas médias de 21 e 200 dias e segue em movimento de baixa. Abaixo dos 13,13 pode buscar suportes 12,83 ou 12,54. Teria sinal de repique altista fechando acima dos 13,52 mirando resistências em 14,08 ou 14,66.</t>
  </si>
  <si>
    <t>TAEE11 está em tendência de baixa pelas médias de 21 e 200 dias, mas começa a dar sinais de repiques de alta. Acima dos 40,15 teria sinal de repique altista mirando resistências nos 42,09 ou 43,96. Já uma perda dos 39,05 traria de volta o sinal de baixa projetando de 38,11 a 37,17.</t>
  </si>
  <si>
    <t>TSMC34 está em tendência de alta no longo prazo, teve uma correção no curto prazo, mas pode estar retomando sinal de altas. Acima dos 260 pode buscar 297,35 ou 332,79. Abaixo dos 252,22 retomaria sinal de realização mirando suportes em 239,99 ou 222,26.</t>
  </si>
  <si>
    <t>TGMA3 apesar de estar em tendência de baixa no longo prazo pela média de 200 dias, no curto prazo está com sinal de recuperação favorecendo repiques de alta. Acima dos 30,79 pode seguir repique altista na direção resistências nos 31,89 ou 33,42. Caso perca os 29,41 teria sinal de baixa projetando de 28,64 a 27,87. O padrão de volume favorece a alta.</t>
  </si>
  <si>
    <t>VIVT3 está em clara tendência de baixa pelas médias de 21 e 200 dias e segue em movimento de baixa. Abaixo dos 32,1 pode buscar suportes 30,74 ou 29,38. Teria sinal de repique altista fechando acima dos 33,01 mirando resistências em 36,5 ou 39,21.</t>
  </si>
  <si>
    <t>TEND3 está em tendência de alta no longo prazo, teve uma correção no curto prazo, mas pode estar retomando sinal de altas. Acima dos 32,19 pode buscar 37,06 ou 42,41. Abaixo dos 30,57 retomaria sinal de realização mirando suportes em 28,4 ou 25,72.</t>
  </si>
  <si>
    <t>Terrasantapa</t>
  </si>
  <si>
    <t>LAND3</t>
  </si>
  <si>
    <t>LAND3 está em tendência de alta pelas médias de 21 e 200 dias e vai mantendo sinal de força altista. Acima dos 9,68 pode buscar projeções nos 11,18 ou 13,61. Teria sinal de realização na perda dos 9,21 mirando os 7,25 ou 6,49. O IFR sobrecomprado alerta realizações se perder 9,21.</t>
  </si>
  <si>
    <t>TSLA34 está em tendência de baixa pelas médias de 21 e 200 dias, mas começa a dar sinais de repiques de alta. Acima dos 51,61 teria sinal de repique altista mirando resistências nos 67,5 ou 79,96. Já uma perda dos 47,33 traria de volta o sinal de baixa projetando de 41,09 a 34,86.</t>
  </si>
  <si>
    <t>GSGI34 está em tendência de alta no longo prazo, teve uma correção no curto prazo, mas pode estar retomando sinal de altas. Acima dos 174,59 pode buscar 196,06 ou 214,32. Abaixo dos 166,51 retomaria sinal de realização mirando suportes em 157,37 ou 148,24.</t>
  </si>
  <si>
    <t>TIMS3 está em clara tendência de baixa pelas médias de 21 e 200 dias e segue em movimento de baixa. Abaixo dos 19,04 pode buscar suportes 17,76 ou 16,48. Teria sinal de repique altista fechando acima dos 19,64 mirando resistências em 23,17 ou 25,72. O IFR sobrevendido alerta para recuperações se superar 19,64</t>
  </si>
  <si>
    <t>TOTS3 apesar de estar em tendência de baixa no longo prazo pela média de 200 dias, no curto prazo está com sinal de recuperação favorecendo repiques de alta. Acima dos 31,76 pode seguir repique altista na direção resistências nos 34,85 ou 39,85. Caso perca os 30,86 teria sinal de baixa projetando de 26,76 a 25,21.</t>
  </si>
  <si>
    <t>TFCO4 apesar de estar em tendência de baixa no longo prazo pela média de 200 dias, no curto prazo está com sinal de recuperação favorecendo repiques de alta. Acima dos 15,41 pode seguir repique altista na direção resistências nos 16,45 ou 18,14. Caso perca os 14,64 teria sinal de baixa projetando de 13,72 a 13,19. O padrão de volume favorece a alta.</t>
  </si>
  <si>
    <t>TUPY3 está em tendência de alta pelas médias de 21 e 200 dias e vai mantendo sinal de força altista. Acima dos 16,5 pode buscar projeções nos 18,08 ou 20,65. Teria sinal de realização na perda dos 15,55 mirando os 13,93 ou 13,13. O padrão de volume favorece a alta.</t>
  </si>
  <si>
    <t>UGPA3 está em tendência de alta pelas médias de 21 e 200 dias e vai mantendo sinal de força altista. Acima dos 33,39 pode buscar projeções nos 37,23 ou 43,45. Teria sinal de realização na perda dos 32,5 mirando os 27,17 ou 25,24.</t>
  </si>
  <si>
    <t>FIQE3 está em tendência de alta no longo prazo, teve uma correção no curto prazo, mas pode estar retomando sinal de altas. Acima dos 5,47 pode buscar 5,98 ou 6,44. Abaixo dos 5,37 retomaria sinal de realização mirando suportes em 5,23 ou 4,99.</t>
  </si>
  <si>
    <t>UNIP6 está em tendência de alta pelas médias de 21 e 200 dias e vai mantendo sinal de força altista. Acima dos 64,48 pode buscar projeções nos 67,78 ou 73,13. Teria sinal de realização na perda dos 62,54 mirando os 59,13 ou 57,47. O padrão de volume favorece a alta.</t>
  </si>
  <si>
    <t>USIM3 está em tendência de baixa pelas médias de 21 e 200 dias, mas começa a dar sinais de repiques de alta. Acima dos 6,7 teria sinal de repique altista mirando resistências nos 7,95 ou 8,9. Já uma perda dos 6,41 traria de volta o sinal de baixa projetando de 5,93 a 5,45.</t>
  </si>
  <si>
    <t>USIM5 está em tendência de alta no longo prazo, teve uma correção no curto prazo, mas pode estar retomando sinal de altas. Acima dos 7,6 pode buscar 8,81 ou 9,74. Abaixo dos 7,29 retomaria sinal de realização mirando suportes em 6,82 ou 6,35.</t>
  </si>
  <si>
    <t>VALE3 está em tendência de baixa pela média de 200 dias, a parece ter completado movimento de repique de alta de curto prazo e pode estar retomando o movimento baixista. Abaixo dos 73,95 pode seguir em queda na direção dos suportes 71,57 ou 69,34. Teria sinal de repique altista fechando acima dos 76,48 mirando resistências em 78,78 ou 83,23.</t>
  </si>
  <si>
    <t>VLID3 apesar de estar em tendência de baixa no longo prazo pela média de 200 dias, no curto prazo está com sinal de recuperação favorecendo repiques de alta. Acima dos 18,54 pode seguir repique altista na direção resistências nos 19,49 ou 21,03. Caso perca os 18,06 teria sinal de baixa projetando de 17 a 16,52. O padrão de volume favorece a alta.</t>
  </si>
  <si>
    <t>VAMO3 está em tendência de baixa pela média de 200 dias, a parece ter completado movimento de repique de alta de curto prazo e pode estar retomando o movimento baixista. Abaixo dos 3,26 pode seguir em queda na direção dos suportes 2,77 ou 2,55. Teria sinal de repique altista fechando acima dos 3,45 mirando resistências em 3,87 ou 4,55.</t>
  </si>
  <si>
    <t>VBBR3 está em tendência de alta pelas médias de 21 e 200 dias e vai mantendo sinal de força altista. Acima dos 36,44 pode buscar projeções nos 40,63 ou 47,41. Teria sinal de realização na perda dos 35,56 mirando os 29,66 ou 27,56. O IFR sobrecomprado alerta realizações se perder 35,56.</t>
  </si>
  <si>
    <t>VTRU3 apesar de estar em tendência de baixa no longo prazo pela média de 200 dias, no curto prazo está com sinal de recuperação favorecendo repiques de alta. Acima dos 13,65 pode seguir repique altista na direção resistências nos 14,82 ou 16,72. Caso perca os 12,97 teria sinal de baixa projetando de 11,75 a 11,16. O padrão de volume favorece a alta.</t>
  </si>
  <si>
    <t>VIVA3 apesar de estar em tendência de baixa no longo prazo pela média de 200 dias, no curto prazo está com sinal de recuperação favorecendo repiques de alta. Acima dos 22,89 pode seguir repique altista na direção resistências nos 23,94 ou 25,72. Caso perca os 22,13 teria sinal de baixa projetando de 21,05 a 20,15. O padrão de volume favorece a alta.</t>
  </si>
  <si>
    <t>VULC3 apesar de estar em tendência de baixa no longo prazo pela média de 200 dias, no curto prazo está com sinal de recuperação favorecendo repiques de alta. Acima dos 14,27 pode seguir repique altista na direção resistências nos 14,72 ou 15,44. Caso perca os 13,54 teria sinal de baixa projetando de 13,17 a 12,81. O padrão de volume favorece a alta.</t>
  </si>
  <si>
    <t>WEGE3 está em tendência de alta pelas médias de 21 e 200 dias e vai mantendo sinal de força altista. Acima dos 48,63 pode buscar projeções nos 52,44 ou 58,61. Teria sinal de realização na perda dos 47,27 mirando os 42,46 ou 40,55.</t>
  </si>
  <si>
    <t>W1DC34 está em tendência de alta pelas médias de 21 e 200 dias, mas começa a dar sinal de possível realização. Abaixo dos 2558 poderia realizar na direção dos suportes 2168,14 ou 1881,74. Caso supere os 2739 retomaria sinal de alta com projeções nos 3095 ou 3667,79.</t>
  </si>
  <si>
    <t>WIZC3 está em clara tendência de baixa pelas médias de 21 e 200 dias e segue em movimento de baixa. Abaixo dos 8,14 pode buscar suportes 7,76 ou 7,5. Teria sinal de repique altista fechando acima dos 8,59 mirando resistências em 9,1 ou 9,93.</t>
  </si>
  <si>
    <t>YDUQ3 apesar de estar em tendência de baixa no longo prazo pela média de 200 dias, no curto prazo está com sinal de recuperação favorecendo repiques de alta. Acima dos 8,42 pode seguir repique altista na direção resistências nos 9,12 ou 10,17. Caso perca os 8,1 teria sinal de baixa projetando de 7,41 a 6,88. O padrão de volume favorece a alta.</t>
  </si>
  <si>
    <t>BOVB11 está em tendência de alta pelas médias de 21 e 200 dias e vai mantendo sinal de força altista. Acima dos 184,02 pode buscar projeções nos 189,87 ou 199,35. Teria sinal de realização na perda dos 181,38 mirando os 174,54 ou 171,61.</t>
  </si>
  <si>
    <t>Etf BV Coin</t>
  </si>
  <si>
    <t>COIN11</t>
  </si>
  <si>
    <t>COIN11 está em tendência de baixa pelas médias de 21 e 200 dias, mas começa a dar sinais de repiques de alta. Acima dos 38,25 teria sinal de repique altista mirando resistências nos 39,57 ou 41. Já uma perda dos 37,25 traria de volta o sinal de baixa projetando de 36,53 a 35,81.</t>
  </si>
  <si>
    <t>Etf BV Spyi</t>
  </si>
  <si>
    <t>SPYI11</t>
  </si>
  <si>
    <t>SPYI11 está em tendência de alta pelas médias de 21 e 200 dias e vai mantendo sinal de força altista. Acima dos 108 pode buscar projeções nos 110,41 ou 114,31. Teria sinal de realização na perda dos 105,8 mirando os 104,1 ou 102,89.</t>
  </si>
  <si>
    <t>Fundo Buena Vista II Fundo de Índice</t>
  </si>
  <si>
    <t>QQQI11</t>
  </si>
  <si>
    <t>QQQI11 está em tendência de alta no longo prazo, teve uma correção no curto prazo, mas pode estar retomando sinal de altas. Acima dos 93,89 pode buscar 98,47 ou 104,11. Abaixo dos 91,95 retomaria sinal de realização mirando suportes em 89,34 ou 86,51.</t>
  </si>
  <si>
    <t>BITH11 está em tendência de baixa pelas médias de 21 e 200 dias, mas começa a dar sinais de repiques de alta. Acima dos 73,17 teria sinal de repique altista mirando resistências nos 76,63 ou 80,05. Já uma perda dos 71,08 traria de volta o sinal de baixa projetando de 69,36 a 67,65.</t>
  </si>
  <si>
    <t>ETHE11 apesar de estar em tendência de baixa no longo prazo pela média de 200 dias, no curto prazo está com sinal de recuperação favorecendo repiques de alta. Acima dos 27,51 pode seguir repique altista na direção resistências nos 29,12 ou 31,32. Caso perca os 26,86 teria sinal de baixa projetando de 25,56 a 24,45.</t>
  </si>
  <si>
    <t>HASH11 apesar de estar em tendência de baixa no longo prazo pela média de 200 dias, no curto prazo está com sinal de recuperação favorecendo repiques de alta. Acima dos 42,45 pode seguir repique altista na direção resistências nos 44,03 ou 45,9. Caso perca os 41 teria sinal de baixa projetando de 40,06 a 39,12. O padrão de volume favorece a alta.</t>
  </si>
  <si>
    <t>CHIP11 está em tendência de alta no longo prazo, teve uma correção no curto prazo, mas pode estar retomando sinal de altas. Acima dos 34,31 pode buscar 39,3 ou 43,99. Abaixo dos 31,71 retomaria sinal de realização mirando suportes em 29,36 ou 27,01.</t>
  </si>
  <si>
    <t>Investo Hodl</t>
  </si>
  <si>
    <t>HODL11</t>
  </si>
  <si>
    <t>HODL11 está em tendência de baixa pelas médias de 21 e 200 dias, mas começa a dar sinais de repiques de alta. Acima dos 54,87 teria sinal de repique altista mirando resistências nos 57,25 ou 60,3. Já uma perda dos 53,4 traria de volta o sinal de baixa projetando de 52,3 a 50,77.</t>
  </si>
  <si>
    <t>WRLD11 está em tendência de alta pelas médias de 21 e 200 dias e vai mantendo sinal de força altista. Acima dos 145,09 pode buscar projeções nos 147,61 ou 151,91. Teria sinal de realização na perda dos 143,06 mirando os 140,64 ou 138,48. O padrão de volume favorece a alta.</t>
  </si>
  <si>
    <t>Investoutil</t>
  </si>
  <si>
    <t>UTLL11</t>
  </si>
  <si>
    <t>UTLL11 está em tendência de alta no longo prazo, teve uma correção no curto prazo, mas pode estar retomando sinal de altas. Acima dos 124,83 pode buscar 130,64 ou 137,92. Abaixo dos 121,78 retomaria sinal de realização mirando suportes em 118,86 ou 115,21.</t>
  </si>
  <si>
    <t>Investovwra</t>
  </si>
  <si>
    <t>VWRA11</t>
  </si>
  <si>
    <t>VWRA11 está em tendência de alta pelas médias de 21 e 200 dias e vai mantendo sinal de força altista. Acima dos 112,9 pode buscar projeções nos 116,04 ou 121,13. Teria sinal de realização na perda dos 109,4 mirando os 107,81 ou 106,23.</t>
  </si>
  <si>
    <t>BOVA11 está em tendência de alta pelas médias de 21 e 200 dias, mas começa a dar sinal de possível realização. Abaixo dos 173,78 poderia realizar na direção dos suportes 167,06 ou 164,39. Caso supere os 175,69 retomaria sinal de alta com projeções nos 181,02 ou 189,65.</t>
  </si>
  <si>
    <t>iShares Gold Trust</t>
  </si>
  <si>
    <t>BIAU39</t>
  </si>
  <si>
    <t>BIAU39 está em tendência de baixa pelas médias de 21 e 200 dias, mas começa a dar sinais de repiques de alta. Acima dos 96,8 teria sinal de repique altista mirando resistências nos 101,57 ou 105,63. Já uma perda dos 95 traria de volta o sinal de baixa projetando de 92,96 a 90,93.</t>
  </si>
  <si>
    <t>Ishares Ibrx Indice Brasil</t>
  </si>
  <si>
    <t>BRAX11</t>
  </si>
  <si>
    <t>BRAX11 está em tendência de alta pelas médias de 21 e 200 dias, mas começa a dar sinal de possível realização. Abaixo dos 147,71 poderia realizar na direção dos suportes 142,49 ou 139,24. Caso supere os 148,93 retomaria sinal de alta com projeções nos 153 ou 159,49.</t>
  </si>
  <si>
    <t>BAAX39 está em tendência de alta no longo prazo, teve uma correção no curto prazo, mas pode estar retomando sinal de altas. Acima dos 56,59 pode buscar 60,78 ou 65. Abaixo dos 55,57 retomaria sinal de realização mirando suportes em 53,95 ou 51,83.</t>
  </si>
  <si>
    <t>BEWY39 está em tendência de alta no longo prazo, teve uma correção no curto prazo, mas pode estar retomando sinal de altas. Acima dos 104 pode buscar 125,24 ou 145,89. Abaixo dos 96,88 retomaria sinal de realização mirando suportes em 91,82 ou 81,49.</t>
  </si>
  <si>
    <t>IVVB11 está em tendência de alta pelas médias de 21 e 200 dias e vai mantendo sinal de força altista. Acima dos 438,99 pode buscar projeções nos 449,89 ou 467,54. Teria sinal de realização na perda dos 429,45 mirando os 421,34 ou 415,88.</t>
  </si>
  <si>
    <t>BSLV39 está em tendência de baixa pelas médias de 21 e 200 dias, mas começa a dar sinais de repiques de alta. Acima dos 89,19 teria sinal de repique altista mirando resistências nos 96,6 ou 103,81. Já uma perda dos 84,92 traria de volta o sinal de baixa projetando de 81,31 a 77,7.</t>
  </si>
  <si>
    <t>SMAL11 apesar de estar em tendência de baixa no longo prazo pela média de 200 dias, no curto prazo está com sinal de recuperação favorecendo repiques de alta. Acima dos 108,45 pode seguir repique altista na direção resistências nos 111,89 ou 116,37. Caso perca os 107,29 teria sinal de baixa projetando de 104,63 a 102,38.</t>
  </si>
  <si>
    <t>BOVV11 está em tendência de alta pelas médias de 21 e 200 dias, mas começa a dar sinal de possível realização. Abaixo dos 182,46 poderia realizar na direção dos suportes 175,29 ou 172,37. Caso supere os 184,73 retomaria sinal de alta com projeções nos 190,56 ou 200.</t>
  </si>
  <si>
    <t>DIVO11 está em tendência de alta pelas médias de 21 e 200 dias, mas começa a dar sinal de possível realização. Abaixo dos 128,35 poderia realizar na direção dos suportes 124,07 ou 122,02. Caso supere os 130,7 retomaria sinal de alta com projeções nos 134,79 ou 141,42.</t>
  </si>
  <si>
    <t>FIND11 está em tendência de alta pelas médias de 21 e 200 dias e vai mantendo sinal de força altista. Acima dos 184,99 pode buscar projeções nos 193,38 ou 206,96. Teria sinal de realização na perda dos 181,85 mirando os 171,41 ou 167,21. O padrão de volume favorece a alta.</t>
  </si>
  <si>
    <t>It Now Imat</t>
  </si>
  <si>
    <t>MATB11</t>
  </si>
  <si>
    <t>MATB11 está em tendência de alta pelas médias de 21 e 200 dias e vai mantendo sinal de força altista. Acima dos 63,1 pode buscar projeções nos 63,72 ou 67,42. Teria sinal de realização na perda dos 62,12 mirando os 57,73 ou 55,87. O padrão de volume favorece a alta.</t>
  </si>
  <si>
    <t>It Now Small</t>
  </si>
  <si>
    <t>SMAC11</t>
  </si>
  <si>
    <t>SMAC11 apesar de estar em tendência de baixa no longo prazo pela média de 200 dias, no curto prazo está com sinal de recuperação favorecendo repiques de alta. Acima dos 56,46 pode seguir repique altista na direção resistências nos 58,45 ou 60,94. Caso perca os 55,57 teria sinal de baixa projetando de 54,41 a 53,16. O padrão de volume favorece a alta.</t>
  </si>
  <si>
    <t>SPXR11 está em tendência de alta pelas médias de 21 e 200 dias e vai mantendo sinal de força altista. Acima dos 74,1 pode buscar projeções nos 75,91 ou 78,85. Teria sinal de realização na perda dos 73,1 mirando os 71,16 ou 70,25.</t>
  </si>
  <si>
    <t>SPXI11 está em tendência de alta pelas médias de 21 e 200 dias e vai mantendo sinal de força altista. Acima dos 53,68 pode buscar projeções nos 55,21 ou 57,69. Teria sinal de realização na perda dos 52,28 mirando os 51,2 ou 50,43.</t>
  </si>
  <si>
    <t>TECK11 está em tendência de alta pelas médias de 21 e 200 dias e vai mantendo sinal de força altista. Acima dos 117,5 pode buscar projeções nos 122,77 ou 131,3. Teria sinal de realização na perda dos 113,8 mirando os 108,97 ou 106,33. O padrão de volume favorece a alta.</t>
  </si>
  <si>
    <t>IBOB11 está em tendência de alta pelas médias de 21 e 200 dias, mas começa a dar sinal de possível realização. Abaixo dos 145,53 poderia realizar na direção dos suportes 139,86 ou 137,57. Caso supere os 147,27 retomaria sinal de alta com projeções nos 151,84 ou 159,25.</t>
  </si>
  <si>
    <t>QBTC11 está em tendência de baixa pelas médias de 21 e 200 dias, mas começa a dar sinais de repiques de alta. Acima dos 19,7 teria sinal de repique altista mirando resistências nos 20,6 ou 21,49. Já uma perda dos 19,15 traria de volta o sinal de baixa projetando de 18,7 a 18,25.</t>
  </si>
  <si>
    <t>SPXU11 está em tendência de alta pelas médias de 21 e 200 dias e vai mantendo sinal de força altista. Acima dos 16,75 pode buscar projeções nos 17,25 ou 18,06. Teria sinal de realização na perda dos 16,2 mirando os 15,94 ou 15,68.</t>
  </si>
  <si>
    <t>BOVX11 está em tendência de alta pelas médias de 21 e 200 dias, mas começa a dar sinal de possível realização. Abaixo dos 18,15 poderia realizar na direção dos suportes 17,44 ou 17,16. Caso supere os 18,34 retomaria sinal de alta com projeções nos 18,89 ou 19,79.</t>
  </si>
  <si>
    <t>NASD11 está em tendência de alta no longo prazo, teve uma correção no curto prazo, mas pode estar retomando sinal de altas. Acima dos 20,45 pode buscar 21,5 ou 22,79. Abaixo dos 19,88 retomaria sinal de realização mirando suportes em 19,4 ou 18,75.</t>
  </si>
  <si>
    <t>GOLD11 está em tendência de baixa pelas médias de 21 e 200 dias, mas começa a dar sinais de repiques de alta. Acima dos 21,43 teria sinal de repique altista mirando resistências nos 22,34 ou 23,16. Já uma perda dos 21,01 traria de volta o sinal de baixa projetando de 20,59 a 20,18.</t>
  </si>
  <si>
    <t>GOLX11 está em clara tendência de baixa pelas médias de 21 e 200 dias e segue em movimento de baixa. Abaixo dos 47,58 pode buscar suportes 46 ou 44,34. Teria sinal de repique altista fechando acima dos 48,46 mirando resistências em 51,34 ou 54,64.</t>
  </si>
  <si>
    <t>SPXH11 apesar de estar em tendência de baixa no longo prazo pela média de 200 dias, no curto prazo está com sinal de recuperação favorecendo repiques de alta. Acima dos 58,31 pode seguir repique altista na direção resistências nos 60,28 ou 63,47. Caso perca os 57,43 teria sinal de baixa projetando de 55,12 a 54,13.</t>
  </si>
  <si>
    <t>UTEC11 está em tendência de alta pelas médias de 21 e 200 dias e vai mantendo sinal de força altista. Acima dos 27,94 pode buscar projeções nos 29,71 ou 31,95. Teria sinal de realização na perda dos 27,18 mirando os 26,08 ou 24,95. O padrão de volume favorece a alta.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</si>
</sst>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1" zoomScaleNormal="100" workbookViewId="0">
      <selection activeCell="A12" sqref="A12"/>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133</v>
      </c>
      <c r="X3" s="50">
        <f>X7-X10</f>
        <v>99</v>
      </c>
      <c r="Y3" s="51">
        <f>W3/(X3+W3)</f>
        <v>0.57327586206896552</v>
      </c>
      <c r="Z3" s="35" t="s">
        <v>69</v>
      </c>
    </row>
    <row r="4" spans="2:28" ht="15" customHeight="1" x14ac:dyDescent="0.25">
      <c r="B4" s="3"/>
      <c r="C4" s="26"/>
      <c r="D4" s="27"/>
      <c r="E4" s="27"/>
      <c r="F4" s="27"/>
      <c r="G4" s="27"/>
      <c r="H4" s="27"/>
      <c r="I4" s="27"/>
      <c r="J4" s="27"/>
      <c r="K4" s="27"/>
      <c r="L4" s="27"/>
      <c r="M4" s="27"/>
      <c r="N4" s="27"/>
      <c r="O4" s="28"/>
      <c r="P4" s="53"/>
      <c r="Q4" s="27"/>
      <c r="R4" s="29"/>
      <c r="S4" s="20"/>
      <c r="Y4" s="52">
        <f>U10</f>
        <v>0.46153846153846156</v>
      </c>
      <c r="Z4" s="35" t="s">
        <v>411</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151</v>
      </c>
      <c r="X7" s="33">
        <f>COUNTIF($Q$17:$Q$352,"Baixa")</f>
        <v>120</v>
      </c>
      <c r="Y7" s="33"/>
      <c r="Z7" s="33">
        <f>W7+X7</f>
        <v>271</v>
      </c>
    </row>
    <row r="8" spans="2:28" ht="15" customHeight="1" x14ac:dyDescent="0.25">
      <c r="B8" s="3"/>
      <c r="C8" s="26"/>
      <c r="D8" s="27"/>
      <c r="E8" s="27"/>
      <c r="F8" s="27"/>
      <c r="G8" s="27"/>
      <c r="H8" s="27"/>
      <c r="I8" s="27"/>
      <c r="J8" s="27"/>
      <c r="K8" s="27"/>
      <c r="L8" s="27"/>
      <c r="M8" s="27"/>
      <c r="N8" s="27"/>
      <c r="O8" s="28"/>
      <c r="P8" s="53"/>
      <c r="Q8" s="27"/>
      <c r="R8" s="29"/>
      <c r="S8" s="20"/>
      <c r="W8" s="34">
        <f>W7/Z7</f>
        <v>0.55719557195571956</v>
      </c>
      <c r="X8" s="34">
        <f>X7/Z7</f>
        <v>0.44280442804428044</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39</v>
      </c>
      <c r="V9" s="49" t="s">
        <v>376</v>
      </c>
      <c r="W9" s="45">
        <f>SUMIF(D17:D352,"=*34*",E17:E352)/U9</f>
        <v>5.8461538461538458</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0.46153846153846156</v>
      </c>
      <c r="V10" s="44" t="s">
        <v>9</v>
      </c>
      <c r="W10" s="47">
        <f>COUNTIFS(D17:D352,"=*34*",Q17:Q352,"Alta")</f>
        <v>18</v>
      </c>
      <c r="X10" s="48">
        <f>U9-W10</f>
        <v>21</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449</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46238</v>
      </c>
      <c r="S15" s="20"/>
      <c r="V15" s="1" t="s">
        <v>393</v>
      </c>
    </row>
    <row r="16" spans="2:28" ht="25.15" customHeight="1" x14ac:dyDescent="0.25">
      <c r="B16" s="3"/>
      <c r="C16" s="60" t="s">
        <v>0</v>
      </c>
      <c r="D16" s="60"/>
      <c r="E16" s="6" t="s">
        <v>414</v>
      </c>
      <c r="F16" s="60" t="s">
        <v>1</v>
      </c>
      <c r="G16" s="60"/>
      <c r="H16" s="60"/>
      <c r="I16" s="6"/>
      <c r="J16" s="61" t="s">
        <v>4</v>
      </c>
      <c r="K16" s="61"/>
      <c r="L16" s="61"/>
      <c r="M16" s="7"/>
      <c r="N16" s="7" t="s">
        <v>5</v>
      </c>
      <c r="O16" s="6" t="s">
        <v>6</v>
      </c>
      <c r="P16" s="6" t="s">
        <v>413</v>
      </c>
      <c r="Q16" s="5" t="s">
        <v>412</v>
      </c>
      <c r="R16" s="8" t="s">
        <v>8</v>
      </c>
      <c r="S16" s="4"/>
      <c r="V16" s="1" t="s">
        <v>212</v>
      </c>
      <c r="W16" s="1" t="str">
        <f>_xlfn.XLOOKUP(V16,D17:D352,R17:R352)</f>
        <v>MBRF3 apesar de estar em tendência de baixa no longo prazo pela média de 200 dias, no curto prazo está com sinal de recuperação favorecendo repiques de alta. Acima dos 18,01 pode seguir repique altista na direção resistências nos 20,18 ou 23,7. Caso perca os 17,36 teria sinal de baixa projetando de 14,49 a 13,4. O padrão de volume favorece a alta.</v>
      </c>
    </row>
    <row r="17" spans="2:260" s="12" customFormat="1" ht="65.099999999999994" customHeight="1" x14ac:dyDescent="0.25">
      <c r="B17" s="3"/>
      <c r="C17" s="9" t="s">
        <v>11</v>
      </c>
      <c r="D17" s="16" t="s">
        <v>12</v>
      </c>
      <c r="E17" s="16">
        <v>0</v>
      </c>
      <c r="F17" s="15">
        <v>11.73</v>
      </c>
      <c r="G17" s="15">
        <v>9.9600000000000009</v>
      </c>
      <c r="H17" s="15">
        <v>8.19</v>
      </c>
      <c r="I17" s="14"/>
      <c r="J17" s="15">
        <v>12</v>
      </c>
      <c r="K17" s="15">
        <v>15.53</v>
      </c>
      <c r="L17" s="15">
        <v>21.25</v>
      </c>
      <c r="M17" s="54"/>
      <c r="N17" s="15">
        <v>16.308315500999999</v>
      </c>
      <c r="O17" s="15">
        <v>23.848933524</v>
      </c>
      <c r="P17" s="15" t="s">
        <v>13</v>
      </c>
      <c r="Q17" s="16" t="s">
        <v>13</v>
      </c>
      <c r="R17" s="37" t="s">
        <v>507</v>
      </c>
      <c r="S17" s="10"/>
      <c r="T17" s="11"/>
      <c r="U17" s="11"/>
      <c r="V17" s="11"/>
      <c r="W17" s="11" t="s">
        <v>355</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14</v>
      </c>
      <c r="D18" s="17" t="s">
        <v>15</v>
      </c>
      <c r="E18" s="17">
        <v>8</v>
      </c>
      <c r="F18" s="14">
        <v>23.82</v>
      </c>
      <c r="G18" s="14">
        <v>22.53</v>
      </c>
      <c r="H18" s="14">
        <v>21.25</v>
      </c>
      <c r="I18" s="14"/>
      <c r="J18" s="14">
        <v>26.25</v>
      </c>
      <c r="K18" s="14">
        <v>28.81</v>
      </c>
      <c r="L18" s="14">
        <v>32.96</v>
      </c>
      <c r="M18" s="54"/>
      <c r="N18" s="14">
        <v>54.523571805000003</v>
      </c>
      <c r="O18" s="31">
        <v>11.534411046999999</v>
      </c>
      <c r="P18" s="31" t="s">
        <v>16</v>
      </c>
      <c r="Q18" s="17" t="s">
        <v>16</v>
      </c>
      <c r="R18" s="38" t="s">
        <v>508</v>
      </c>
      <c r="S18" s="10"/>
      <c r="T18" s="11"/>
      <c r="U18" s="11"/>
      <c r="V18" s="11"/>
      <c r="W18" s="36">
        <f>SUM(E17:E352)/X18</f>
        <v>5.2690909090909095</v>
      </c>
      <c r="X18" s="11">
        <f>COUNT(E17:E352)</f>
        <v>275</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362</v>
      </c>
      <c r="D19" s="16" t="s">
        <v>17</v>
      </c>
      <c r="E19" s="16">
        <v>5</v>
      </c>
      <c r="F19" s="15">
        <v>288.35000000000002</v>
      </c>
      <c r="G19" s="15">
        <v>211.18</v>
      </c>
      <c r="H19" s="15">
        <v>134.01</v>
      </c>
      <c r="I19" s="14"/>
      <c r="J19" s="15">
        <v>312.01</v>
      </c>
      <c r="K19" s="15">
        <v>466.34</v>
      </c>
      <c r="L19" s="15">
        <v>716.07</v>
      </c>
      <c r="M19" s="54"/>
      <c r="N19" s="15">
        <v>44.468375321000003</v>
      </c>
      <c r="O19" s="15">
        <v>35.192618422000002</v>
      </c>
      <c r="P19" s="15" t="s">
        <v>16</v>
      </c>
      <c r="Q19" s="16" t="s">
        <v>13</v>
      </c>
      <c r="R19" s="37" t="s">
        <v>509</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415</v>
      </c>
      <c r="D20" s="17" t="s">
        <v>416</v>
      </c>
      <c r="E20" s="17">
        <v>7</v>
      </c>
      <c r="F20" s="14">
        <v>22.72</v>
      </c>
      <c r="G20" s="14">
        <v>19.920000000000002</v>
      </c>
      <c r="H20" s="14">
        <v>17.12</v>
      </c>
      <c r="I20" s="14"/>
      <c r="J20" s="14">
        <v>26.05</v>
      </c>
      <c r="K20" s="14">
        <v>31.64</v>
      </c>
      <c r="L20" s="14">
        <v>40.700000000000003</v>
      </c>
      <c r="M20" s="54"/>
      <c r="N20" s="14">
        <v>75.005956346999994</v>
      </c>
      <c r="O20" s="31">
        <v>5.6993513894999994</v>
      </c>
      <c r="P20" s="31" t="s">
        <v>13</v>
      </c>
      <c r="Q20" s="17" t="s">
        <v>16</v>
      </c>
      <c r="R20" s="38" t="s">
        <v>510</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511</v>
      </c>
      <c r="D21" s="16" t="s">
        <v>512</v>
      </c>
      <c r="E21" s="16">
        <v>5</v>
      </c>
      <c r="F21" s="15">
        <v>4.57</v>
      </c>
      <c r="G21" s="15">
        <v>3.76</v>
      </c>
      <c r="H21" s="15">
        <v>2.95</v>
      </c>
      <c r="I21" s="14"/>
      <c r="J21" s="15">
        <v>7.04</v>
      </c>
      <c r="K21" s="15">
        <v>8.65</v>
      </c>
      <c r="L21" s="15">
        <v>11.26</v>
      </c>
      <c r="M21" s="54"/>
      <c r="N21" s="15">
        <v>57.760360757999997</v>
      </c>
      <c r="O21" s="15">
        <v>1.5666649047999999</v>
      </c>
      <c r="P21" s="15" t="s">
        <v>13</v>
      </c>
      <c r="Q21" s="16" t="s">
        <v>16</v>
      </c>
      <c r="R21" s="37" t="s">
        <v>513</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18</v>
      </c>
      <c r="D22" s="17" t="s">
        <v>19</v>
      </c>
      <c r="E22" s="17">
        <v>10</v>
      </c>
      <c r="F22" s="14">
        <v>27.11</v>
      </c>
      <c r="G22" s="14">
        <v>24.88</v>
      </c>
      <c r="H22" s="14">
        <v>22.66</v>
      </c>
      <c r="I22" s="14"/>
      <c r="J22" s="14">
        <v>32.79</v>
      </c>
      <c r="K22" s="14">
        <v>37.229999999999997</v>
      </c>
      <c r="L22" s="14">
        <v>44.41</v>
      </c>
      <c r="M22" s="54"/>
      <c r="N22" s="14">
        <v>54.854657048</v>
      </c>
      <c r="O22" s="31">
        <v>94.891220000000004</v>
      </c>
      <c r="P22" s="31" t="s">
        <v>16</v>
      </c>
      <c r="Q22" s="17" t="s">
        <v>16</v>
      </c>
      <c r="R22" s="38" t="s">
        <v>514</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20</v>
      </c>
      <c r="D23" s="16" t="s">
        <v>21</v>
      </c>
      <c r="E23" s="16">
        <v>10</v>
      </c>
      <c r="F23" s="15">
        <v>12.23</v>
      </c>
      <c r="G23" s="15">
        <v>11.35</v>
      </c>
      <c r="H23" s="15">
        <v>10.48</v>
      </c>
      <c r="I23" s="14"/>
      <c r="J23" s="15">
        <v>13.62</v>
      </c>
      <c r="K23" s="15">
        <v>15.36</v>
      </c>
      <c r="L23" s="15">
        <v>18.18</v>
      </c>
      <c r="M23" s="54"/>
      <c r="N23" s="15">
        <v>66.369404119999999</v>
      </c>
      <c r="O23" s="15">
        <v>13.067789856999999</v>
      </c>
      <c r="P23" s="15" t="s">
        <v>16</v>
      </c>
      <c r="Q23" s="16" t="s">
        <v>16</v>
      </c>
      <c r="R23" s="37" t="s">
        <v>515</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363</v>
      </c>
      <c r="D24" s="17" t="s">
        <v>22</v>
      </c>
      <c r="E24" s="17">
        <v>10</v>
      </c>
      <c r="F24" s="14">
        <v>152.09</v>
      </c>
      <c r="G24" s="14">
        <v>136.63999999999999</v>
      </c>
      <c r="H24" s="14">
        <v>121.19</v>
      </c>
      <c r="I24" s="14"/>
      <c r="J24" s="14">
        <v>170.57</v>
      </c>
      <c r="K24" s="14">
        <v>201.46</v>
      </c>
      <c r="L24" s="14">
        <v>251.46</v>
      </c>
      <c r="M24" s="54"/>
      <c r="N24" s="14">
        <v>67.957931908000006</v>
      </c>
      <c r="O24" s="31">
        <v>42.066876825000001</v>
      </c>
      <c r="P24" s="31" t="s">
        <v>16</v>
      </c>
      <c r="Q24" s="17" t="s">
        <v>16</v>
      </c>
      <c r="R24" s="38" t="s">
        <v>516</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23</v>
      </c>
      <c r="D25" s="16" t="s">
        <v>24</v>
      </c>
      <c r="E25" s="16">
        <v>0</v>
      </c>
      <c r="F25" s="15">
        <v>32.54</v>
      </c>
      <c r="G25" s="15">
        <v>30.71</v>
      </c>
      <c r="H25" s="15">
        <v>28.88</v>
      </c>
      <c r="I25" s="14"/>
      <c r="J25" s="15">
        <v>33.06</v>
      </c>
      <c r="K25" s="15">
        <v>36.71</v>
      </c>
      <c r="L25" s="15">
        <v>42.63</v>
      </c>
      <c r="M25" s="54"/>
      <c r="N25" s="15">
        <v>42.278856261999998</v>
      </c>
      <c r="O25" s="15">
        <v>22.427556619000001</v>
      </c>
      <c r="P25" s="15" t="s">
        <v>13</v>
      </c>
      <c r="Q25" s="16" t="s">
        <v>13</v>
      </c>
      <c r="R25" s="37" t="s">
        <v>517</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25</v>
      </c>
      <c r="D26" s="17" t="s">
        <v>26</v>
      </c>
      <c r="E26" s="17">
        <v>10</v>
      </c>
      <c r="F26" s="14">
        <v>69.75</v>
      </c>
      <c r="G26" s="14">
        <v>63.59</v>
      </c>
      <c r="H26" s="14">
        <v>57.43</v>
      </c>
      <c r="I26" s="14"/>
      <c r="J26" s="14">
        <v>72.849999999999994</v>
      </c>
      <c r="K26" s="14">
        <v>85.16</v>
      </c>
      <c r="L26" s="14">
        <v>105.08</v>
      </c>
      <c r="M26" s="54"/>
      <c r="N26" s="14">
        <v>80.676222281999998</v>
      </c>
      <c r="O26" s="31">
        <v>54.182350669999998</v>
      </c>
      <c r="P26" s="31" t="s">
        <v>16</v>
      </c>
      <c r="Q26" s="17" t="s">
        <v>16</v>
      </c>
      <c r="R26" s="38" t="s">
        <v>518</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27</v>
      </c>
      <c r="D27" s="16" t="s">
        <v>28</v>
      </c>
      <c r="E27" s="16">
        <v>4</v>
      </c>
      <c r="F27" s="15">
        <v>15.73</v>
      </c>
      <c r="G27" s="15">
        <v>14.89</v>
      </c>
      <c r="H27" s="15">
        <v>14.05</v>
      </c>
      <c r="I27" s="14"/>
      <c r="J27" s="15">
        <v>16.12</v>
      </c>
      <c r="K27" s="15">
        <v>17.79</v>
      </c>
      <c r="L27" s="15">
        <v>20.5</v>
      </c>
      <c r="M27" s="54"/>
      <c r="N27" s="15">
        <v>44.785440784000002</v>
      </c>
      <c r="O27" s="15">
        <v>470.80161952000003</v>
      </c>
      <c r="P27" s="15" t="s">
        <v>16</v>
      </c>
      <c r="Q27" s="16" t="s">
        <v>13</v>
      </c>
      <c r="R27" s="37" t="s">
        <v>519</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31</v>
      </c>
      <c r="D28" s="17" t="s">
        <v>32</v>
      </c>
      <c r="E28" s="17">
        <v>6</v>
      </c>
      <c r="F28" s="14">
        <v>4.63</v>
      </c>
      <c r="G28" s="14">
        <v>3.23</v>
      </c>
      <c r="H28" s="14">
        <v>1.83</v>
      </c>
      <c r="I28" s="14"/>
      <c r="J28" s="14">
        <v>7.89</v>
      </c>
      <c r="K28" s="14">
        <v>10.68</v>
      </c>
      <c r="L28" s="14">
        <v>15.2</v>
      </c>
      <c r="M28" s="54"/>
      <c r="N28" s="14">
        <v>67.969131766999993</v>
      </c>
      <c r="O28" s="31">
        <v>6.7490422380999995</v>
      </c>
      <c r="P28" s="31" t="s">
        <v>13</v>
      </c>
      <c r="Q28" s="17" t="s">
        <v>16</v>
      </c>
      <c r="R28" s="38" t="s">
        <v>520</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33</v>
      </c>
      <c r="D29" s="16" t="s">
        <v>34</v>
      </c>
      <c r="E29" s="16">
        <v>1</v>
      </c>
      <c r="F29" s="15">
        <v>2.14</v>
      </c>
      <c r="G29" s="15">
        <v>1.27</v>
      </c>
      <c r="H29" s="15">
        <v>0.41</v>
      </c>
      <c r="I29" s="14"/>
      <c r="J29" s="15">
        <v>2.2400000000000002</v>
      </c>
      <c r="K29" s="15">
        <v>3.96</v>
      </c>
      <c r="L29" s="15">
        <v>6.75</v>
      </c>
      <c r="M29" s="54"/>
      <c r="N29" s="15">
        <v>42.899509191999996</v>
      </c>
      <c r="O29" s="15">
        <v>32.129298857000002</v>
      </c>
      <c r="P29" s="15" t="s">
        <v>13</v>
      </c>
      <c r="Q29" s="16" t="s">
        <v>13</v>
      </c>
      <c r="R29" s="37" t="s">
        <v>521</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35</v>
      </c>
      <c r="D30" s="17" t="s">
        <v>36</v>
      </c>
      <c r="E30" s="17">
        <v>3</v>
      </c>
      <c r="F30" s="14">
        <v>76.87</v>
      </c>
      <c r="G30" s="14">
        <v>69.239999999999995</v>
      </c>
      <c r="H30" s="14">
        <v>61.62</v>
      </c>
      <c r="I30" s="14"/>
      <c r="J30" s="14">
        <v>78.97</v>
      </c>
      <c r="K30" s="14">
        <v>94.21</v>
      </c>
      <c r="L30" s="14">
        <v>118.88</v>
      </c>
      <c r="M30" s="54"/>
      <c r="N30" s="14">
        <v>33.365049953000003</v>
      </c>
      <c r="O30" s="31">
        <v>27.412334458</v>
      </c>
      <c r="P30" s="31" t="s">
        <v>16</v>
      </c>
      <c r="Q30" s="17" t="s">
        <v>13</v>
      </c>
      <c r="R30" s="38" t="s">
        <v>522</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417</v>
      </c>
      <c r="D31" s="16" t="s">
        <v>418</v>
      </c>
      <c r="E31" s="16">
        <v>6</v>
      </c>
      <c r="F31" s="15">
        <v>249.27</v>
      </c>
      <c r="G31" s="15">
        <v>183.41</v>
      </c>
      <c r="H31" s="15">
        <v>117.56</v>
      </c>
      <c r="I31" s="14"/>
      <c r="J31" s="15">
        <v>263.8</v>
      </c>
      <c r="K31" s="15">
        <v>395.5</v>
      </c>
      <c r="L31" s="15">
        <v>608.62</v>
      </c>
      <c r="M31" s="54"/>
      <c r="N31" s="15">
        <v>46.142108401999998</v>
      </c>
      <c r="O31" s="15">
        <v>3.0955307448</v>
      </c>
      <c r="P31" s="15" t="s">
        <v>16</v>
      </c>
      <c r="Q31" s="16" t="s">
        <v>13</v>
      </c>
      <c r="R31" s="37" t="s">
        <v>523</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476</v>
      </c>
      <c r="D32" s="17" t="s">
        <v>477</v>
      </c>
      <c r="E32" s="17">
        <v>4</v>
      </c>
      <c r="F32" s="14">
        <v>3.38</v>
      </c>
      <c r="G32" s="14">
        <v>2.37</v>
      </c>
      <c r="H32" s="14">
        <v>1.36</v>
      </c>
      <c r="I32" s="14"/>
      <c r="J32" s="14">
        <v>5.97</v>
      </c>
      <c r="K32" s="14">
        <v>7.98</v>
      </c>
      <c r="L32" s="14">
        <v>11.24</v>
      </c>
      <c r="M32" s="54"/>
      <c r="N32" s="14">
        <v>63.431265631999999</v>
      </c>
      <c r="O32" s="31">
        <v>2.5576403332999997</v>
      </c>
      <c r="P32" s="31" t="s">
        <v>13</v>
      </c>
      <c r="Q32" s="17" t="s">
        <v>16</v>
      </c>
      <c r="R32" s="38" t="s">
        <v>524</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419</v>
      </c>
      <c r="D33" s="16" t="s">
        <v>420</v>
      </c>
      <c r="E33" s="16">
        <v>6</v>
      </c>
      <c r="F33" s="15">
        <v>146.44999999999999</v>
      </c>
      <c r="G33" s="15">
        <v>124.5</v>
      </c>
      <c r="H33" s="15">
        <v>102.56</v>
      </c>
      <c r="I33" s="14"/>
      <c r="J33" s="15">
        <v>152.97</v>
      </c>
      <c r="K33" s="15">
        <v>196.85</v>
      </c>
      <c r="L33" s="15">
        <v>267.87</v>
      </c>
      <c r="M33" s="54"/>
      <c r="N33" s="15">
        <v>39.007665355</v>
      </c>
      <c r="O33" s="15">
        <v>4.2644787347999999</v>
      </c>
      <c r="P33" s="15" t="s">
        <v>16</v>
      </c>
      <c r="Q33" s="16" t="s">
        <v>13</v>
      </c>
      <c r="R33" s="37" t="s">
        <v>525</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37</v>
      </c>
      <c r="D34" s="17" t="s">
        <v>38</v>
      </c>
      <c r="E34" s="17">
        <v>9</v>
      </c>
      <c r="F34" s="14">
        <v>8.44</v>
      </c>
      <c r="G34" s="14">
        <v>7.63</v>
      </c>
      <c r="H34" s="14">
        <v>6.82</v>
      </c>
      <c r="I34" s="14"/>
      <c r="J34" s="14">
        <v>10.199999999999999</v>
      </c>
      <c r="K34" s="14">
        <v>11.81</v>
      </c>
      <c r="L34" s="14">
        <v>14.42</v>
      </c>
      <c r="M34" s="54"/>
      <c r="N34" s="14">
        <v>57.961791257000002</v>
      </c>
      <c r="O34" s="31">
        <v>67.556550000000001</v>
      </c>
      <c r="P34" s="31" t="s">
        <v>16</v>
      </c>
      <c r="Q34" s="17" t="s">
        <v>16</v>
      </c>
      <c r="R34" s="38" t="s">
        <v>526</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39</v>
      </c>
      <c r="D35" s="16" t="s">
        <v>40</v>
      </c>
      <c r="E35" s="16">
        <v>2</v>
      </c>
      <c r="F35" s="15">
        <v>91.9</v>
      </c>
      <c r="G35" s="15">
        <v>61.48</v>
      </c>
      <c r="H35" s="15">
        <v>31.06</v>
      </c>
      <c r="I35" s="14"/>
      <c r="J35" s="15">
        <v>95.53</v>
      </c>
      <c r="K35" s="15">
        <v>156.36000000000001</v>
      </c>
      <c r="L35" s="15">
        <v>254.81</v>
      </c>
      <c r="M35" s="54"/>
      <c r="N35" s="15">
        <v>49.925309024999997</v>
      </c>
      <c r="O35" s="15">
        <v>82.58001907900001</v>
      </c>
      <c r="P35" s="15" t="s">
        <v>13</v>
      </c>
      <c r="Q35" s="16" t="s">
        <v>13</v>
      </c>
      <c r="R35" s="37" t="s">
        <v>527</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41</v>
      </c>
      <c r="D36" s="17" t="s">
        <v>42</v>
      </c>
      <c r="E36" s="17">
        <v>3</v>
      </c>
      <c r="F36" s="14">
        <v>10.84</v>
      </c>
      <c r="G36" s="14">
        <v>9.65</v>
      </c>
      <c r="H36" s="14">
        <v>8.4700000000000006</v>
      </c>
      <c r="I36" s="14"/>
      <c r="J36" s="14">
        <v>11.21</v>
      </c>
      <c r="K36" s="14">
        <v>13.57</v>
      </c>
      <c r="L36" s="14">
        <v>17.39</v>
      </c>
      <c r="M36" s="54"/>
      <c r="N36" s="14">
        <v>43.694261263999998</v>
      </c>
      <c r="O36" s="31">
        <v>33.159645095000002</v>
      </c>
      <c r="P36" s="31" t="s">
        <v>13</v>
      </c>
      <c r="Q36" s="17" t="s">
        <v>13</v>
      </c>
      <c r="R36" s="38" t="s">
        <v>528</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43</v>
      </c>
      <c r="D37" s="16" t="s">
        <v>44</v>
      </c>
      <c r="E37" s="16">
        <v>9</v>
      </c>
      <c r="F37" s="15">
        <v>52.27</v>
      </c>
      <c r="G37" s="15">
        <v>46.53</v>
      </c>
      <c r="H37" s="15">
        <v>40.79</v>
      </c>
      <c r="I37" s="14"/>
      <c r="J37" s="15">
        <v>67.84</v>
      </c>
      <c r="K37" s="15">
        <v>79.31</v>
      </c>
      <c r="L37" s="15">
        <v>97.88</v>
      </c>
      <c r="M37" s="54"/>
      <c r="N37" s="15">
        <v>60.962692918000002</v>
      </c>
      <c r="O37" s="15">
        <v>541.42679552000004</v>
      </c>
      <c r="P37" s="15" t="s">
        <v>16</v>
      </c>
      <c r="Q37" s="16" t="s">
        <v>16</v>
      </c>
      <c r="R37" s="37" t="s">
        <v>529</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43</v>
      </c>
      <c r="D38" s="17" t="s">
        <v>45</v>
      </c>
      <c r="E38" s="17">
        <v>6</v>
      </c>
      <c r="F38" s="14">
        <v>51.51</v>
      </c>
      <c r="G38" s="14">
        <v>46.18</v>
      </c>
      <c r="H38" s="14">
        <v>40.85</v>
      </c>
      <c r="I38" s="14"/>
      <c r="J38" s="14">
        <v>65.25</v>
      </c>
      <c r="K38" s="14">
        <v>75.900000000000006</v>
      </c>
      <c r="L38" s="14">
        <v>93.14</v>
      </c>
      <c r="M38" s="54"/>
      <c r="N38" s="14">
        <v>62.139706895000003</v>
      </c>
      <c r="O38" s="31">
        <v>77.44326314300001</v>
      </c>
      <c r="P38" s="31" t="s">
        <v>13</v>
      </c>
      <c r="Q38" s="17" t="s">
        <v>16</v>
      </c>
      <c r="R38" s="38" t="s">
        <v>530</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450</v>
      </c>
      <c r="D39" s="16" t="s">
        <v>451</v>
      </c>
      <c r="E39" s="16">
        <v>10</v>
      </c>
      <c r="F39" s="15">
        <v>4.13</v>
      </c>
      <c r="G39" s="15">
        <v>2.77</v>
      </c>
      <c r="H39" s="15">
        <v>1.42</v>
      </c>
      <c r="I39" s="14"/>
      <c r="J39" s="15">
        <v>5.6</v>
      </c>
      <c r="K39" s="15">
        <v>8.3000000000000007</v>
      </c>
      <c r="L39" s="15">
        <v>12.67</v>
      </c>
      <c r="M39" s="54"/>
      <c r="N39" s="15">
        <v>92.764743253000006</v>
      </c>
      <c r="O39" s="15">
        <v>2.5078091905000002</v>
      </c>
      <c r="P39" s="15" t="s">
        <v>16</v>
      </c>
      <c r="Q39" s="16" t="s">
        <v>16</v>
      </c>
      <c r="R39" s="37" t="s">
        <v>531</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450</v>
      </c>
      <c r="D40" s="17" t="s">
        <v>452</v>
      </c>
      <c r="E40" s="17">
        <v>7</v>
      </c>
      <c r="F40" s="14">
        <v>2.15</v>
      </c>
      <c r="G40" s="14">
        <v>1.1399999999999999</v>
      </c>
      <c r="H40" s="14">
        <v>0.14000000000000001</v>
      </c>
      <c r="I40" s="14"/>
      <c r="J40" s="14">
        <v>4.4000000000000004</v>
      </c>
      <c r="K40" s="14">
        <v>6.4</v>
      </c>
      <c r="L40" s="14">
        <v>9.65</v>
      </c>
      <c r="M40" s="54"/>
      <c r="N40" s="14">
        <v>85.748050847000002</v>
      </c>
      <c r="O40" s="31">
        <v>4.7724160476000002</v>
      </c>
      <c r="P40" s="31" t="s">
        <v>13</v>
      </c>
      <c r="Q40" s="17" t="s">
        <v>16</v>
      </c>
      <c r="R40" s="38" t="s">
        <v>532</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533</v>
      </c>
      <c r="D41" s="16" t="s">
        <v>534</v>
      </c>
      <c r="E41" s="16">
        <v>7</v>
      </c>
      <c r="F41" s="15">
        <v>1.54</v>
      </c>
      <c r="G41" s="15">
        <v>0.1</v>
      </c>
      <c r="H41" s="15">
        <v>-1.33</v>
      </c>
      <c r="I41" s="14"/>
      <c r="J41" s="15">
        <v>5.7</v>
      </c>
      <c r="K41" s="15">
        <v>8.57</v>
      </c>
      <c r="L41" s="15">
        <v>13.22</v>
      </c>
      <c r="M41" s="54"/>
      <c r="N41" s="15">
        <v>72.861275340999995</v>
      </c>
      <c r="O41" s="15">
        <v>1.3456871905000001</v>
      </c>
      <c r="P41" s="15" t="s">
        <v>13</v>
      </c>
      <c r="Q41" s="16" t="s">
        <v>16</v>
      </c>
      <c r="R41" s="37" t="s">
        <v>535</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386</v>
      </c>
      <c r="D42" s="17" t="s">
        <v>387</v>
      </c>
      <c r="E42" s="17">
        <v>6</v>
      </c>
      <c r="F42" s="14">
        <v>22.01</v>
      </c>
      <c r="G42" s="14">
        <v>11.86</v>
      </c>
      <c r="H42" s="14">
        <v>1.72</v>
      </c>
      <c r="I42" s="14"/>
      <c r="J42" s="14">
        <v>53.41</v>
      </c>
      <c r="K42" s="14">
        <v>73.69</v>
      </c>
      <c r="L42" s="14">
        <v>106.5</v>
      </c>
      <c r="M42" s="54"/>
      <c r="N42" s="14">
        <v>56.367092526999997</v>
      </c>
      <c r="O42" s="31">
        <v>1.8603988571000001</v>
      </c>
      <c r="P42" s="31" t="s">
        <v>13</v>
      </c>
      <c r="Q42" s="17" t="s">
        <v>16</v>
      </c>
      <c r="R42" s="38" t="s">
        <v>536</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46</v>
      </c>
      <c r="D43" s="16" t="s">
        <v>47</v>
      </c>
      <c r="E43" s="16">
        <v>0</v>
      </c>
      <c r="F43" s="15">
        <v>15.86</v>
      </c>
      <c r="G43" s="15">
        <v>12.69</v>
      </c>
      <c r="H43" s="15">
        <v>9.5299999999999994</v>
      </c>
      <c r="I43" s="14"/>
      <c r="J43" s="15">
        <v>16.8</v>
      </c>
      <c r="K43" s="15">
        <v>23.12</v>
      </c>
      <c r="L43" s="15">
        <v>33.35</v>
      </c>
      <c r="M43" s="54"/>
      <c r="N43" s="15">
        <v>36.105728962999997</v>
      </c>
      <c r="O43" s="15">
        <v>33.037949999999995</v>
      </c>
      <c r="P43" s="15" t="s">
        <v>13</v>
      </c>
      <c r="Q43" s="16" t="s">
        <v>13</v>
      </c>
      <c r="R43" s="37" t="s">
        <v>537</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48</v>
      </c>
      <c r="D44" s="17" t="s">
        <v>49</v>
      </c>
      <c r="E44" s="17">
        <v>7</v>
      </c>
      <c r="F44" s="14">
        <v>15.44</v>
      </c>
      <c r="G44" s="14">
        <v>13.57</v>
      </c>
      <c r="H44" s="14">
        <v>11.71</v>
      </c>
      <c r="I44" s="14"/>
      <c r="J44" s="14">
        <v>20.02</v>
      </c>
      <c r="K44" s="14">
        <v>23.74</v>
      </c>
      <c r="L44" s="14">
        <v>29.77</v>
      </c>
      <c r="M44" s="54"/>
      <c r="N44" s="14">
        <v>53.683882208</v>
      </c>
      <c r="O44" s="31">
        <v>490.46802895000002</v>
      </c>
      <c r="P44" s="31" t="s">
        <v>16</v>
      </c>
      <c r="Q44" s="17" t="s">
        <v>16</v>
      </c>
      <c r="R44" s="38" t="s">
        <v>538</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50</v>
      </c>
      <c r="D45" s="16" t="s">
        <v>51</v>
      </c>
      <c r="E45" s="16">
        <v>10</v>
      </c>
      <c r="F45" s="15">
        <v>5.27</v>
      </c>
      <c r="G45" s="15">
        <v>4.9400000000000004</v>
      </c>
      <c r="H45" s="15">
        <v>4.62</v>
      </c>
      <c r="I45" s="14"/>
      <c r="J45" s="15">
        <v>5.82</v>
      </c>
      <c r="K45" s="15">
        <v>6.46</v>
      </c>
      <c r="L45" s="15">
        <v>7.5</v>
      </c>
      <c r="M45" s="54"/>
      <c r="N45" s="15">
        <v>60.161619653999999</v>
      </c>
      <c r="O45" s="15">
        <v>5.0689063809999997</v>
      </c>
      <c r="P45" s="15" t="s">
        <v>16</v>
      </c>
      <c r="Q45" s="16" t="s">
        <v>16</v>
      </c>
      <c r="R45" s="37" t="s">
        <v>539</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52</v>
      </c>
      <c r="D46" s="17" t="s">
        <v>53</v>
      </c>
      <c r="E46" s="17">
        <v>1</v>
      </c>
      <c r="F46" s="14">
        <v>13.92</v>
      </c>
      <c r="G46" s="14">
        <v>12.22</v>
      </c>
      <c r="H46" s="14">
        <v>10.53</v>
      </c>
      <c r="I46" s="14"/>
      <c r="J46" s="14">
        <v>14.26</v>
      </c>
      <c r="K46" s="14">
        <v>17.64</v>
      </c>
      <c r="L46" s="14">
        <v>23.11</v>
      </c>
      <c r="M46" s="54"/>
      <c r="N46" s="14">
        <v>48.306024557000001</v>
      </c>
      <c r="O46" s="31">
        <v>13.427524570999999</v>
      </c>
      <c r="P46" s="31" t="s">
        <v>13</v>
      </c>
      <c r="Q46" s="17" t="s">
        <v>13</v>
      </c>
      <c r="R46" s="38" t="s">
        <v>540</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54</v>
      </c>
      <c r="D47" s="16" t="s">
        <v>55</v>
      </c>
      <c r="E47" s="16">
        <v>10</v>
      </c>
      <c r="F47" s="15">
        <v>41.11</v>
      </c>
      <c r="G47" s="15">
        <v>38.24</v>
      </c>
      <c r="H47" s="15">
        <v>35.380000000000003</v>
      </c>
      <c r="I47" s="14"/>
      <c r="J47" s="15">
        <v>42.84</v>
      </c>
      <c r="K47" s="15">
        <v>48.56</v>
      </c>
      <c r="L47" s="15">
        <v>57.83</v>
      </c>
      <c r="M47" s="54"/>
      <c r="N47" s="15">
        <v>58.306616101000003</v>
      </c>
      <c r="O47" s="15">
        <v>194.69424038</v>
      </c>
      <c r="P47" s="15" t="s">
        <v>16</v>
      </c>
      <c r="Q47" s="16" t="s">
        <v>16</v>
      </c>
      <c r="R47" s="37" t="s">
        <v>541</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56</v>
      </c>
      <c r="D48" s="17" t="s">
        <v>57</v>
      </c>
      <c r="E48" s="17">
        <v>4</v>
      </c>
      <c r="F48" s="14">
        <v>23.26</v>
      </c>
      <c r="G48" s="14">
        <v>21.42</v>
      </c>
      <c r="H48" s="14">
        <v>19.59</v>
      </c>
      <c r="I48" s="14"/>
      <c r="J48" s="14">
        <v>28.41</v>
      </c>
      <c r="K48" s="14">
        <v>32.07</v>
      </c>
      <c r="L48" s="14">
        <v>38</v>
      </c>
      <c r="M48" s="54"/>
      <c r="N48" s="14">
        <v>50.355523032999997</v>
      </c>
      <c r="O48" s="31">
        <v>5.6115651429</v>
      </c>
      <c r="P48" s="31" t="s">
        <v>13</v>
      </c>
      <c r="Q48" s="17" t="s">
        <v>16</v>
      </c>
      <c r="R48" s="38" t="s">
        <v>542</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421</v>
      </c>
      <c r="D49" s="16" t="s">
        <v>422</v>
      </c>
      <c r="E49" s="16">
        <v>9</v>
      </c>
      <c r="F49" s="15">
        <v>130.09</v>
      </c>
      <c r="G49" s="15">
        <v>124.53</v>
      </c>
      <c r="H49" s="15">
        <v>118.97</v>
      </c>
      <c r="I49" s="14"/>
      <c r="J49" s="15">
        <v>132.13999999999999</v>
      </c>
      <c r="K49" s="15">
        <v>143.25</v>
      </c>
      <c r="L49" s="15">
        <v>161.24</v>
      </c>
      <c r="M49" s="54"/>
      <c r="N49" s="15">
        <v>72.855313029000001</v>
      </c>
      <c r="O49" s="15">
        <v>4.0428384881000001</v>
      </c>
      <c r="P49" s="15" t="s">
        <v>16</v>
      </c>
      <c r="Q49" s="16" t="s">
        <v>16</v>
      </c>
      <c r="R49" s="37" t="s">
        <v>543</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58</v>
      </c>
      <c r="D50" s="17" t="s">
        <v>59</v>
      </c>
      <c r="E50" s="17">
        <v>2</v>
      </c>
      <c r="F50" s="14">
        <v>8.56</v>
      </c>
      <c r="G50" s="14">
        <v>7.5</v>
      </c>
      <c r="H50" s="14">
        <v>6.45</v>
      </c>
      <c r="I50" s="14"/>
      <c r="J50" s="14">
        <v>8.85</v>
      </c>
      <c r="K50" s="14">
        <v>10.95</v>
      </c>
      <c r="L50" s="14">
        <v>14.35</v>
      </c>
      <c r="M50" s="54"/>
      <c r="N50" s="14">
        <v>26.746925017999999</v>
      </c>
      <c r="O50" s="31">
        <v>2.4382539047999998</v>
      </c>
      <c r="P50" s="31" t="s">
        <v>13</v>
      </c>
      <c r="Q50" s="17" t="s">
        <v>13</v>
      </c>
      <c r="R50" s="38" t="s">
        <v>544</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60</v>
      </c>
      <c r="D51" s="16" t="s">
        <v>61</v>
      </c>
      <c r="E51" s="16">
        <v>3</v>
      </c>
      <c r="F51" s="15">
        <v>5.43</v>
      </c>
      <c r="G51" s="15">
        <v>4.71</v>
      </c>
      <c r="H51" s="15">
        <v>3.99</v>
      </c>
      <c r="I51" s="14"/>
      <c r="J51" s="15">
        <v>5.59</v>
      </c>
      <c r="K51" s="15">
        <v>7.02</v>
      </c>
      <c r="L51" s="15">
        <v>9.35</v>
      </c>
      <c r="M51" s="54"/>
      <c r="N51" s="15">
        <v>40.852246977999997</v>
      </c>
      <c r="O51" s="15">
        <v>3.7809682856999998</v>
      </c>
      <c r="P51" s="15" t="s">
        <v>13</v>
      </c>
      <c r="Q51" s="16" t="s">
        <v>13</v>
      </c>
      <c r="R51" s="37" t="s">
        <v>545</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62</v>
      </c>
      <c r="D52" s="17" t="s">
        <v>63</v>
      </c>
      <c r="E52" s="17">
        <v>0</v>
      </c>
      <c r="F52" s="14">
        <v>14.35</v>
      </c>
      <c r="G52" s="14">
        <v>12.31</v>
      </c>
      <c r="H52" s="14">
        <v>10.28</v>
      </c>
      <c r="I52" s="14"/>
      <c r="J52" s="14">
        <v>14.69</v>
      </c>
      <c r="K52" s="14">
        <v>18.75</v>
      </c>
      <c r="L52" s="14">
        <v>25.34</v>
      </c>
      <c r="M52" s="54"/>
      <c r="N52" s="14">
        <v>42.754340094</v>
      </c>
      <c r="O52" s="31">
        <v>2.8882183810000002</v>
      </c>
      <c r="P52" s="31" t="s">
        <v>13</v>
      </c>
      <c r="Q52" s="17" t="s">
        <v>13</v>
      </c>
      <c r="R52" s="38" t="s">
        <v>546</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64</v>
      </c>
      <c r="D53" s="16" t="s">
        <v>65</v>
      </c>
      <c r="E53" s="16">
        <v>8</v>
      </c>
      <c r="F53" s="15">
        <v>15.98</v>
      </c>
      <c r="G53" s="15">
        <v>14.89</v>
      </c>
      <c r="H53" s="15">
        <v>13.8</v>
      </c>
      <c r="I53" s="14"/>
      <c r="J53" s="15">
        <v>18.170000000000002</v>
      </c>
      <c r="K53" s="15">
        <v>20.34</v>
      </c>
      <c r="L53" s="15">
        <v>23.85</v>
      </c>
      <c r="M53" s="54"/>
      <c r="N53" s="15">
        <v>54.667046597000002</v>
      </c>
      <c r="O53" s="15">
        <v>98.442855809999998</v>
      </c>
      <c r="P53" s="15" t="s">
        <v>16</v>
      </c>
      <c r="Q53" s="16" t="s">
        <v>16</v>
      </c>
      <c r="R53" s="37" t="s">
        <v>547</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64</v>
      </c>
      <c r="D54" s="17" t="s">
        <v>66</v>
      </c>
      <c r="E54" s="17">
        <v>9</v>
      </c>
      <c r="F54" s="14">
        <v>18.37</v>
      </c>
      <c r="G54" s="14">
        <v>17.04</v>
      </c>
      <c r="H54" s="14">
        <v>15.71</v>
      </c>
      <c r="I54" s="14"/>
      <c r="J54" s="14">
        <v>21.11</v>
      </c>
      <c r="K54" s="14">
        <v>23.76</v>
      </c>
      <c r="L54" s="14">
        <v>28.06</v>
      </c>
      <c r="M54" s="54"/>
      <c r="N54" s="14">
        <v>54.372363819</v>
      </c>
      <c r="O54" s="31">
        <v>512.07196019000003</v>
      </c>
      <c r="P54" s="31" t="s">
        <v>16</v>
      </c>
      <c r="Q54" s="17" t="s">
        <v>16</v>
      </c>
      <c r="R54" s="38" t="s">
        <v>548</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67</v>
      </c>
      <c r="D55" s="16" t="s">
        <v>68</v>
      </c>
      <c r="E55" s="16">
        <v>4</v>
      </c>
      <c r="F55" s="15">
        <v>21.36</v>
      </c>
      <c r="G55" s="15">
        <v>19.8</v>
      </c>
      <c r="H55" s="15">
        <v>18.25</v>
      </c>
      <c r="I55" s="14"/>
      <c r="J55" s="15">
        <v>21.97</v>
      </c>
      <c r="K55" s="15">
        <v>25.07</v>
      </c>
      <c r="L55" s="15">
        <v>30.09</v>
      </c>
      <c r="M55" s="54"/>
      <c r="N55" s="15">
        <v>46.018522965000003</v>
      </c>
      <c r="O55" s="15">
        <v>38.709284429</v>
      </c>
      <c r="P55" s="15" t="s">
        <v>16</v>
      </c>
      <c r="Q55" s="16" t="s">
        <v>13</v>
      </c>
      <c r="R55" s="37" t="s">
        <v>549</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359</v>
      </c>
      <c r="D56" s="17" t="s">
        <v>360</v>
      </c>
      <c r="E56" s="17">
        <v>10</v>
      </c>
      <c r="F56" s="14">
        <v>15.67</v>
      </c>
      <c r="G56" s="14">
        <v>14.4</v>
      </c>
      <c r="H56" s="14">
        <v>13.13</v>
      </c>
      <c r="I56" s="14"/>
      <c r="J56" s="14">
        <v>16.29</v>
      </c>
      <c r="K56" s="14">
        <v>18.82</v>
      </c>
      <c r="L56" s="14">
        <v>22.93</v>
      </c>
      <c r="M56" s="54"/>
      <c r="N56" s="14">
        <v>75.118334051000005</v>
      </c>
      <c r="O56" s="31">
        <v>43.403507286</v>
      </c>
      <c r="P56" s="31" t="s">
        <v>16</v>
      </c>
      <c r="Q56" s="17" t="s">
        <v>16</v>
      </c>
      <c r="R56" s="38" t="s">
        <v>550</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69</v>
      </c>
      <c r="D57" s="16" t="s">
        <v>70</v>
      </c>
      <c r="E57" s="16">
        <v>4</v>
      </c>
      <c r="F57" s="15">
        <v>21.17</v>
      </c>
      <c r="G57" s="15">
        <v>19.170000000000002</v>
      </c>
      <c r="H57" s="15">
        <v>17.18</v>
      </c>
      <c r="I57" s="14"/>
      <c r="J57" s="15">
        <v>25.31</v>
      </c>
      <c r="K57" s="15">
        <v>29.29</v>
      </c>
      <c r="L57" s="15">
        <v>35.729999999999997</v>
      </c>
      <c r="M57" s="54"/>
      <c r="N57" s="15">
        <v>63.430162944000003</v>
      </c>
      <c r="O57" s="15">
        <v>376.48797057000002</v>
      </c>
      <c r="P57" s="15" t="s">
        <v>13</v>
      </c>
      <c r="Q57" s="16" t="s">
        <v>16</v>
      </c>
      <c r="R57" s="37" t="s">
        <v>551</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458</v>
      </c>
      <c r="D58" s="17" t="s">
        <v>466</v>
      </c>
      <c r="E58" s="17">
        <v>1</v>
      </c>
      <c r="F58" s="14">
        <v>18.53</v>
      </c>
      <c r="G58" s="14">
        <v>17.36</v>
      </c>
      <c r="H58" s="14">
        <v>16.2</v>
      </c>
      <c r="I58" s="14"/>
      <c r="J58" s="14">
        <v>19.07</v>
      </c>
      <c r="K58" s="14">
        <v>21.39</v>
      </c>
      <c r="L58" s="14">
        <v>25.15</v>
      </c>
      <c r="M58" s="54"/>
      <c r="N58" s="14">
        <v>39.027096802000003</v>
      </c>
      <c r="O58" s="31">
        <v>1.7602128095</v>
      </c>
      <c r="P58" s="31" t="s">
        <v>13</v>
      </c>
      <c r="Q58" s="17" t="s">
        <v>13</v>
      </c>
      <c r="R58" s="38" t="s">
        <v>552</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71</v>
      </c>
      <c r="D59" s="16" t="s">
        <v>72</v>
      </c>
      <c r="E59" s="16">
        <v>0</v>
      </c>
      <c r="F59" s="15">
        <v>5.71</v>
      </c>
      <c r="G59" s="15">
        <v>3.3</v>
      </c>
      <c r="H59" s="15">
        <v>0.9</v>
      </c>
      <c r="I59" s="14"/>
      <c r="J59" s="15">
        <v>6.08</v>
      </c>
      <c r="K59" s="15">
        <v>10.88</v>
      </c>
      <c r="L59" s="15">
        <v>18.66</v>
      </c>
      <c r="M59" s="54"/>
      <c r="N59" s="15">
        <v>42.058519521000001</v>
      </c>
      <c r="O59" s="15">
        <v>37.756966048000002</v>
      </c>
      <c r="P59" s="15" t="s">
        <v>13</v>
      </c>
      <c r="Q59" s="16" t="s">
        <v>13</v>
      </c>
      <c r="R59" s="37" t="s">
        <v>553</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73</v>
      </c>
      <c r="D60" s="17" t="s">
        <v>74</v>
      </c>
      <c r="E60" s="17">
        <v>9</v>
      </c>
      <c r="F60" s="14">
        <v>18.100000000000001</v>
      </c>
      <c r="G60" s="14">
        <v>16.579999999999998</v>
      </c>
      <c r="H60" s="14">
        <v>15.06</v>
      </c>
      <c r="I60" s="14"/>
      <c r="J60" s="14">
        <v>22.14</v>
      </c>
      <c r="K60" s="14">
        <v>25.17</v>
      </c>
      <c r="L60" s="14">
        <v>30.07</v>
      </c>
      <c r="M60" s="54"/>
      <c r="N60" s="14">
        <v>44.878884695000004</v>
      </c>
      <c r="O60" s="31">
        <v>155.94105186000002</v>
      </c>
      <c r="P60" s="31" t="s">
        <v>16</v>
      </c>
      <c r="Q60" s="17" t="s">
        <v>16</v>
      </c>
      <c r="R60" s="38" t="s">
        <v>554</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423</v>
      </c>
      <c r="D61" s="16" t="s">
        <v>424</v>
      </c>
      <c r="E61" s="16">
        <v>10</v>
      </c>
      <c r="F61" s="15">
        <v>27.11</v>
      </c>
      <c r="G61" s="15">
        <v>22.92</v>
      </c>
      <c r="H61" s="15">
        <v>18.73</v>
      </c>
      <c r="I61" s="14"/>
      <c r="J61" s="15">
        <v>35.72</v>
      </c>
      <c r="K61" s="15">
        <v>44.09</v>
      </c>
      <c r="L61" s="15">
        <v>57.63</v>
      </c>
      <c r="M61" s="54"/>
      <c r="N61" s="15">
        <v>54.209435282999998</v>
      </c>
      <c r="O61" s="15">
        <v>5.6913812533000003</v>
      </c>
      <c r="P61" s="15" t="s">
        <v>16</v>
      </c>
      <c r="Q61" s="16" t="s">
        <v>16</v>
      </c>
      <c r="R61" s="37" t="s">
        <v>555</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75</v>
      </c>
      <c r="D62" s="17" t="s">
        <v>76</v>
      </c>
      <c r="E62" s="17">
        <v>9</v>
      </c>
      <c r="F62" s="14">
        <v>56.66</v>
      </c>
      <c r="G62" s="14">
        <v>51.47</v>
      </c>
      <c r="H62" s="14">
        <v>46.29</v>
      </c>
      <c r="I62" s="14"/>
      <c r="J62" s="14">
        <v>65.5</v>
      </c>
      <c r="K62" s="14">
        <v>75.86</v>
      </c>
      <c r="L62" s="14">
        <v>92.63</v>
      </c>
      <c r="M62" s="54"/>
      <c r="N62" s="14">
        <v>58.460443126000001</v>
      </c>
      <c r="O62" s="31">
        <v>418.22787251999995</v>
      </c>
      <c r="P62" s="31" t="s">
        <v>16</v>
      </c>
      <c r="Q62" s="17" t="s">
        <v>16</v>
      </c>
      <c r="R62" s="38" t="s">
        <v>556</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77</v>
      </c>
      <c r="D63" s="16" t="s">
        <v>78</v>
      </c>
      <c r="E63" s="16">
        <v>3</v>
      </c>
      <c r="F63" s="15">
        <v>19.7</v>
      </c>
      <c r="G63" s="15">
        <v>18.03</v>
      </c>
      <c r="H63" s="15">
        <v>16.36</v>
      </c>
      <c r="I63" s="14"/>
      <c r="J63" s="15">
        <v>20.440000000000001</v>
      </c>
      <c r="K63" s="15">
        <v>23.77</v>
      </c>
      <c r="L63" s="15">
        <v>29.15</v>
      </c>
      <c r="M63" s="54"/>
      <c r="N63" s="15">
        <v>27.263322702</v>
      </c>
      <c r="O63" s="15">
        <v>138.33545105000002</v>
      </c>
      <c r="P63" s="15" t="s">
        <v>16</v>
      </c>
      <c r="Q63" s="16" t="s">
        <v>13</v>
      </c>
      <c r="R63" s="37" t="s">
        <v>557</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79</v>
      </c>
      <c r="D64" s="17" t="s">
        <v>80</v>
      </c>
      <c r="E64" s="17">
        <v>6</v>
      </c>
      <c r="F64" s="14">
        <v>4.59</v>
      </c>
      <c r="G64" s="14">
        <v>3.59</v>
      </c>
      <c r="H64" s="14">
        <v>2.6</v>
      </c>
      <c r="I64" s="14"/>
      <c r="J64" s="14">
        <v>7.3</v>
      </c>
      <c r="K64" s="14">
        <v>9.2799999999999994</v>
      </c>
      <c r="L64" s="14">
        <v>12.48</v>
      </c>
      <c r="M64" s="54"/>
      <c r="N64" s="14">
        <v>56.711875667000001</v>
      </c>
      <c r="O64" s="31">
        <v>6.3797389524000003</v>
      </c>
      <c r="P64" s="31" t="s">
        <v>13</v>
      </c>
      <c r="Q64" s="17" t="s">
        <v>16</v>
      </c>
      <c r="R64" s="38" t="s">
        <v>558</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81</v>
      </c>
      <c r="D65" s="16" t="s">
        <v>82</v>
      </c>
      <c r="E65" s="16">
        <v>0</v>
      </c>
      <c r="F65" s="15">
        <v>0.76</v>
      </c>
      <c r="G65" s="15">
        <v>7.0000000000000007E-2</v>
      </c>
      <c r="H65" s="15">
        <v>-0.61</v>
      </c>
      <c r="I65" s="14"/>
      <c r="J65" s="15">
        <v>0.8</v>
      </c>
      <c r="K65" s="15">
        <v>2.17</v>
      </c>
      <c r="L65" s="15">
        <v>4.3899999999999997</v>
      </c>
      <c r="M65" s="54"/>
      <c r="N65" s="15">
        <v>23.598333829000001</v>
      </c>
      <c r="O65" s="15">
        <v>5.8279202380999999</v>
      </c>
      <c r="P65" s="15" t="s">
        <v>13</v>
      </c>
      <c r="Q65" s="16" t="s">
        <v>13</v>
      </c>
      <c r="R65" s="37" t="s">
        <v>559</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83</v>
      </c>
      <c r="D66" s="17" t="s">
        <v>84</v>
      </c>
      <c r="E66" s="17">
        <v>10</v>
      </c>
      <c r="F66" s="14">
        <v>11.05</v>
      </c>
      <c r="G66" s="14">
        <v>10.8</v>
      </c>
      <c r="H66" s="14">
        <v>10.55</v>
      </c>
      <c r="I66" s="14"/>
      <c r="J66" s="14">
        <v>11.12</v>
      </c>
      <c r="K66" s="14">
        <v>11.61</v>
      </c>
      <c r="L66" s="14">
        <v>12.4</v>
      </c>
      <c r="M66" s="54"/>
      <c r="N66" s="14">
        <v>87.943029210000006</v>
      </c>
      <c r="O66" s="31">
        <v>21.563814905000001</v>
      </c>
      <c r="P66" s="31" t="s">
        <v>16</v>
      </c>
      <c r="Q66" s="17" t="s">
        <v>16</v>
      </c>
      <c r="R66" s="38" t="s">
        <v>560</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85</v>
      </c>
      <c r="D67" s="16" t="s">
        <v>86</v>
      </c>
      <c r="E67" s="16">
        <v>3</v>
      </c>
      <c r="F67" s="15">
        <v>9.4700000000000006</v>
      </c>
      <c r="G67" s="15">
        <v>8.01</v>
      </c>
      <c r="H67" s="15">
        <v>6.55</v>
      </c>
      <c r="I67" s="14"/>
      <c r="J67" s="15">
        <v>9.8000000000000007</v>
      </c>
      <c r="K67" s="15">
        <v>12.71</v>
      </c>
      <c r="L67" s="15">
        <v>17.420000000000002</v>
      </c>
      <c r="M67" s="54"/>
      <c r="N67" s="15">
        <v>51.372688173</v>
      </c>
      <c r="O67" s="15">
        <v>58.019872190000001</v>
      </c>
      <c r="P67" s="15" t="s">
        <v>13</v>
      </c>
      <c r="Q67" s="16" t="s">
        <v>13</v>
      </c>
      <c r="R67" s="37" t="s">
        <v>561</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87</v>
      </c>
      <c r="D68" s="17" t="s">
        <v>467</v>
      </c>
      <c r="E68" s="17">
        <v>3</v>
      </c>
      <c r="F68" s="14">
        <v>16.149999999999999</v>
      </c>
      <c r="G68" s="14">
        <v>14.72</v>
      </c>
      <c r="H68" s="14">
        <v>13.29</v>
      </c>
      <c r="I68" s="14"/>
      <c r="J68" s="14">
        <v>16.64</v>
      </c>
      <c r="K68" s="14">
        <v>19.489999999999998</v>
      </c>
      <c r="L68" s="14">
        <v>24.1</v>
      </c>
      <c r="M68" s="54"/>
      <c r="N68" s="14">
        <v>49.061782557999997</v>
      </c>
      <c r="O68" s="31">
        <v>1.3032028571000001</v>
      </c>
      <c r="P68" s="31" t="s">
        <v>16</v>
      </c>
      <c r="Q68" s="17" t="s">
        <v>13</v>
      </c>
      <c r="R68" s="38" t="s">
        <v>562</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87</v>
      </c>
      <c r="D69" s="16" t="s">
        <v>88</v>
      </c>
      <c r="E69" s="16">
        <v>7</v>
      </c>
      <c r="F69" s="15">
        <v>11.12</v>
      </c>
      <c r="G69" s="15">
        <v>10.199999999999999</v>
      </c>
      <c r="H69" s="15">
        <v>9.2899999999999991</v>
      </c>
      <c r="I69" s="14"/>
      <c r="J69" s="15">
        <v>13.33</v>
      </c>
      <c r="K69" s="15">
        <v>15.15</v>
      </c>
      <c r="L69" s="15">
        <v>18.11</v>
      </c>
      <c r="M69" s="54"/>
      <c r="N69" s="15">
        <v>57.805870227</v>
      </c>
      <c r="O69" s="15">
        <v>115.06548633</v>
      </c>
      <c r="P69" s="15" t="s">
        <v>16</v>
      </c>
      <c r="Q69" s="16" t="s">
        <v>16</v>
      </c>
      <c r="R69" s="37" t="s">
        <v>563</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564</v>
      </c>
      <c r="D70" s="17" t="s">
        <v>565</v>
      </c>
      <c r="E70" s="17">
        <v>10</v>
      </c>
      <c r="F70" s="14">
        <v>78.41</v>
      </c>
      <c r="G70" s="14">
        <v>67.34</v>
      </c>
      <c r="H70" s="14">
        <v>56.28</v>
      </c>
      <c r="I70" s="14"/>
      <c r="J70" s="14">
        <v>81.8</v>
      </c>
      <c r="K70" s="14">
        <v>103.92</v>
      </c>
      <c r="L70" s="14">
        <v>139.72</v>
      </c>
      <c r="M70" s="54"/>
      <c r="N70" s="14">
        <v>66.325414868999999</v>
      </c>
      <c r="O70" s="31">
        <v>1.422102899</v>
      </c>
      <c r="P70" s="31" t="s">
        <v>16</v>
      </c>
      <c r="Q70" s="17" t="s">
        <v>16</v>
      </c>
      <c r="R70" s="38" t="s">
        <v>566</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478</v>
      </c>
      <c r="D71" s="16" t="s">
        <v>479</v>
      </c>
      <c r="E71" s="16">
        <v>7</v>
      </c>
      <c r="F71" s="15">
        <v>73.25</v>
      </c>
      <c r="G71" s="15">
        <v>68.28</v>
      </c>
      <c r="H71" s="15">
        <v>63.31</v>
      </c>
      <c r="I71" s="14"/>
      <c r="J71" s="15">
        <v>77.5</v>
      </c>
      <c r="K71" s="15">
        <v>87.43</v>
      </c>
      <c r="L71" s="15">
        <v>103.51</v>
      </c>
      <c r="M71" s="54"/>
      <c r="N71" s="15">
        <v>58.201998152999998</v>
      </c>
      <c r="O71" s="15">
        <v>2.2167665381000003</v>
      </c>
      <c r="P71" s="15" t="s">
        <v>16</v>
      </c>
      <c r="Q71" s="16" t="s">
        <v>16</v>
      </c>
      <c r="R71" s="37" t="s">
        <v>567</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89</v>
      </c>
      <c r="D72" s="17" t="s">
        <v>90</v>
      </c>
      <c r="E72" s="17">
        <v>7</v>
      </c>
      <c r="F72" s="14">
        <v>2.2799999999999998</v>
      </c>
      <c r="G72" s="14">
        <v>1.87</v>
      </c>
      <c r="H72" s="14">
        <v>1.46</v>
      </c>
      <c r="I72" s="14"/>
      <c r="J72" s="14">
        <v>3.38</v>
      </c>
      <c r="K72" s="14">
        <v>4.1900000000000004</v>
      </c>
      <c r="L72" s="14">
        <v>5.52</v>
      </c>
      <c r="M72" s="54"/>
      <c r="N72" s="14">
        <v>62.250432468</v>
      </c>
      <c r="O72" s="31">
        <v>50.840138048</v>
      </c>
      <c r="P72" s="31" t="s">
        <v>13</v>
      </c>
      <c r="Q72" s="17" t="s">
        <v>16</v>
      </c>
      <c r="R72" s="38" t="s">
        <v>568</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494</v>
      </c>
      <c r="D73" s="16" t="s">
        <v>495</v>
      </c>
      <c r="E73" s="16">
        <v>3</v>
      </c>
      <c r="F73" s="15">
        <v>28.65</v>
      </c>
      <c r="G73" s="15">
        <v>23.81</v>
      </c>
      <c r="H73" s="15">
        <v>18.97</v>
      </c>
      <c r="I73" s="14"/>
      <c r="J73" s="15">
        <v>31.15</v>
      </c>
      <c r="K73" s="15">
        <v>40.82</v>
      </c>
      <c r="L73" s="15">
        <v>56.47</v>
      </c>
      <c r="M73" s="54"/>
      <c r="N73" s="15">
        <v>41.761818196</v>
      </c>
      <c r="O73" s="15">
        <v>2.561084181</v>
      </c>
      <c r="P73" s="15" t="s">
        <v>13</v>
      </c>
      <c r="Q73" s="16" t="s">
        <v>13</v>
      </c>
      <c r="R73" s="37" t="s">
        <v>569</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382</v>
      </c>
      <c r="D74" s="17" t="s">
        <v>383</v>
      </c>
      <c r="E74" s="17">
        <v>6</v>
      </c>
      <c r="F74" s="14" t="s">
        <v>29</v>
      </c>
      <c r="G74" s="14" t="s">
        <v>29</v>
      </c>
      <c r="H74" s="14" t="s">
        <v>29</v>
      </c>
      <c r="I74" s="14"/>
      <c r="J74" s="14" t="s">
        <v>29</v>
      </c>
      <c r="K74" s="14" t="s">
        <v>29</v>
      </c>
      <c r="L74" s="14" t="s">
        <v>29</v>
      </c>
      <c r="M74" s="54"/>
      <c r="N74" s="14" t="s">
        <v>29</v>
      </c>
      <c r="O74" s="31" t="s">
        <v>29</v>
      </c>
      <c r="P74" s="31" t="s">
        <v>29</v>
      </c>
      <c r="Q74" s="17" t="s">
        <v>29</v>
      </c>
      <c r="R74" s="38" t="s">
        <v>30</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91</v>
      </c>
      <c r="D75" s="16" t="s">
        <v>92</v>
      </c>
      <c r="E75" s="16">
        <v>10</v>
      </c>
      <c r="F75" s="15">
        <v>63.4</v>
      </c>
      <c r="G75" s="15">
        <v>57.59</v>
      </c>
      <c r="H75" s="15">
        <v>51.79</v>
      </c>
      <c r="I75" s="14"/>
      <c r="J75" s="15">
        <v>67.819999999999993</v>
      </c>
      <c r="K75" s="15">
        <v>79.42</v>
      </c>
      <c r="L75" s="15">
        <v>98.19</v>
      </c>
      <c r="M75" s="54"/>
      <c r="N75" s="15">
        <v>55.589201623999998</v>
      </c>
      <c r="O75" s="15">
        <v>231.66037100000003</v>
      </c>
      <c r="P75" s="15" t="s">
        <v>16</v>
      </c>
      <c r="Q75" s="16" t="s">
        <v>16</v>
      </c>
      <c r="R75" s="37" t="s">
        <v>570</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93</v>
      </c>
      <c r="D76" s="17" t="s">
        <v>94</v>
      </c>
      <c r="E76" s="17">
        <v>6</v>
      </c>
      <c r="F76" s="14">
        <v>14.64</v>
      </c>
      <c r="G76" s="14">
        <v>13.79</v>
      </c>
      <c r="H76" s="14">
        <v>12.95</v>
      </c>
      <c r="I76" s="14"/>
      <c r="J76" s="14">
        <v>15</v>
      </c>
      <c r="K76" s="14">
        <v>16.68</v>
      </c>
      <c r="L76" s="14">
        <v>19.420000000000002</v>
      </c>
      <c r="M76" s="54"/>
      <c r="N76" s="14">
        <v>50.997985933999999</v>
      </c>
      <c r="O76" s="31">
        <v>218.25984162</v>
      </c>
      <c r="P76" s="31" t="s">
        <v>16</v>
      </c>
      <c r="Q76" s="17" t="s">
        <v>13</v>
      </c>
      <c r="R76" s="38" t="s">
        <v>571</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572</v>
      </c>
      <c r="D77" s="16" t="s">
        <v>573</v>
      </c>
      <c r="E77" s="16">
        <v>6</v>
      </c>
      <c r="F77" s="15">
        <v>696.5</v>
      </c>
      <c r="G77" s="15">
        <v>446.81</v>
      </c>
      <c r="H77" s="15">
        <v>197.12</v>
      </c>
      <c r="I77" s="14"/>
      <c r="J77" s="15">
        <v>753.9</v>
      </c>
      <c r="K77" s="15">
        <v>1253.27</v>
      </c>
      <c r="L77" s="15">
        <v>2061.3200000000002</v>
      </c>
      <c r="M77" s="54"/>
      <c r="N77" s="15">
        <v>45.012647518000001</v>
      </c>
      <c r="O77" s="15">
        <v>1.1912323389999999</v>
      </c>
      <c r="P77" s="15" t="s">
        <v>16</v>
      </c>
      <c r="Q77" s="16" t="s">
        <v>13</v>
      </c>
      <c r="R77" s="37" t="s">
        <v>574</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95</v>
      </c>
      <c r="D78" s="17" t="s">
        <v>96</v>
      </c>
      <c r="E78" s="17">
        <v>7</v>
      </c>
      <c r="F78" s="14">
        <v>4.01</v>
      </c>
      <c r="G78" s="14">
        <v>3.23</v>
      </c>
      <c r="H78" s="14">
        <v>2.4500000000000002</v>
      </c>
      <c r="I78" s="14"/>
      <c r="J78" s="14">
        <v>5.72</v>
      </c>
      <c r="K78" s="14">
        <v>7.27</v>
      </c>
      <c r="L78" s="14">
        <v>9.7899999999999991</v>
      </c>
      <c r="M78" s="54"/>
      <c r="N78" s="14">
        <v>64.685663985000005</v>
      </c>
      <c r="O78" s="31">
        <v>62.876645190000005</v>
      </c>
      <c r="P78" s="31" t="s">
        <v>13</v>
      </c>
      <c r="Q78" s="17" t="s">
        <v>16</v>
      </c>
      <c r="R78" s="38" t="s">
        <v>575</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97</v>
      </c>
      <c r="D79" s="16" t="s">
        <v>98</v>
      </c>
      <c r="E79" s="16">
        <v>4</v>
      </c>
      <c r="F79" s="15">
        <v>45.1</v>
      </c>
      <c r="G79" s="15">
        <v>41.76</v>
      </c>
      <c r="H79" s="15">
        <v>38.43</v>
      </c>
      <c r="I79" s="14"/>
      <c r="J79" s="15">
        <v>46.75</v>
      </c>
      <c r="K79" s="15">
        <v>53.41</v>
      </c>
      <c r="L79" s="15">
        <v>64.19</v>
      </c>
      <c r="M79" s="54"/>
      <c r="N79" s="15">
        <v>52.478627250999999</v>
      </c>
      <c r="O79" s="15">
        <v>53.490988189999996</v>
      </c>
      <c r="P79" s="15" t="s">
        <v>16</v>
      </c>
      <c r="Q79" s="16" t="s">
        <v>13</v>
      </c>
      <c r="R79" s="37" t="s">
        <v>576</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99</v>
      </c>
      <c r="D80" s="17" t="s">
        <v>100</v>
      </c>
      <c r="E80" s="17">
        <v>9</v>
      </c>
      <c r="F80" s="14">
        <v>5.6</v>
      </c>
      <c r="G80" s="14">
        <v>4.95</v>
      </c>
      <c r="H80" s="14">
        <v>4.3</v>
      </c>
      <c r="I80" s="14"/>
      <c r="J80" s="14">
        <v>6.17</v>
      </c>
      <c r="K80" s="14">
        <v>7.46</v>
      </c>
      <c r="L80" s="14">
        <v>9.5500000000000007</v>
      </c>
      <c r="M80" s="54"/>
      <c r="N80" s="14">
        <v>61.135594802999996</v>
      </c>
      <c r="O80" s="31">
        <v>57.993749952000002</v>
      </c>
      <c r="P80" s="31" t="s">
        <v>16</v>
      </c>
      <c r="Q80" s="17" t="s">
        <v>16</v>
      </c>
      <c r="R80" s="38" t="s">
        <v>577</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101</v>
      </c>
      <c r="D81" s="16" t="s">
        <v>102</v>
      </c>
      <c r="E81" s="16">
        <v>6</v>
      </c>
      <c r="F81" s="15">
        <v>30.4</v>
      </c>
      <c r="G81" s="15">
        <v>27.68</v>
      </c>
      <c r="H81" s="15">
        <v>24.96</v>
      </c>
      <c r="I81" s="14"/>
      <c r="J81" s="15">
        <v>37.24</v>
      </c>
      <c r="K81" s="15">
        <v>42.67</v>
      </c>
      <c r="L81" s="15">
        <v>51.45</v>
      </c>
      <c r="M81" s="54"/>
      <c r="N81" s="15">
        <v>54.094768354000003</v>
      </c>
      <c r="O81" s="15">
        <v>109.01328971</v>
      </c>
      <c r="P81" s="15" t="s">
        <v>13</v>
      </c>
      <c r="Q81" s="16" t="s">
        <v>16</v>
      </c>
      <c r="R81" s="37" t="s">
        <v>578</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103</v>
      </c>
      <c r="D82" s="17" t="s">
        <v>104</v>
      </c>
      <c r="E82" s="17">
        <v>7</v>
      </c>
      <c r="F82" s="14">
        <v>1.29</v>
      </c>
      <c r="G82" s="14">
        <v>0.82</v>
      </c>
      <c r="H82" s="14">
        <v>0.35</v>
      </c>
      <c r="I82" s="14"/>
      <c r="J82" s="14">
        <v>2.57</v>
      </c>
      <c r="K82" s="14">
        <v>3.5</v>
      </c>
      <c r="L82" s="14">
        <v>5.01</v>
      </c>
      <c r="M82" s="54"/>
      <c r="N82" s="14">
        <v>65.328687161000005</v>
      </c>
      <c r="O82" s="31">
        <v>16.844940381000001</v>
      </c>
      <c r="P82" s="31" t="s">
        <v>13</v>
      </c>
      <c r="Q82" s="17" t="s">
        <v>16</v>
      </c>
      <c r="R82" s="38" t="s">
        <v>579</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105</v>
      </c>
      <c r="D83" s="16" t="s">
        <v>106</v>
      </c>
      <c r="E83" s="16">
        <v>2</v>
      </c>
      <c r="F83" s="15">
        <v>21.26</v>
      </c>
      <c r="G83" s="15">
        <v>18.489999999999998</v>
      </c>
      <c r="H83" s="15">
        <v>15.72</v>
      </c>
      <c r="I83" s="14"/>
      <c r="J83" s="15">
        <v>22.11</v>
      </c>
      <c r="K83" s="15">
        <v>27.64</v>
      </c>
      <c r="L83" s="15">
        <v>36.6</v>
      </c>
      <c r="M83" s="54"/>
      <c r="N83" s="15">
        <v>49.729787725000001</v>
      </c>
      <c r="O83" s="15">
        <v>131.47055309999999</v>
      </c>
      <c r="P83" s="15" t="s">
        <v>13</v>
      </c>
      <c r="Q83" s="16" t="s">
        <v>13</v>
      </c>
      <c r="R83" s="37" t="s">
        <v>580</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105</v>
      </c>
      <c r="D84" s="17" t="s">
        <v>107</v>
      </c>
      <c r="E84" s="17">
        <v>7</v>
      </c>
      <c r="F84" s="14">
        <v>20.260000000000002</v>
      </c>
      <c r="G84" s="14">
        <v>17.670000000000002</v>
      </c>
      <c r="H84" s="14">
        <v>15.09</v>
      </c>
      <c r="I84" s="14"/>
      <c r="J84" s="14">
        <v>26.49</v>
      </c>
      <c r="K84" s="14">
        <v>31.65</v>
      </c>
      <c r="L84" s="14">
        <v>40</v>
      </c>
      <c r="M84" s="54"/>
      <c r="N84" s="14">
        <v>53.213175411000002</v>
      </c>
      <c r="O84" s="31">
        <v>7.7216566666999995</v>
      </c>
      <c r="P84" s="31" t="s">
        <v>13</v>
      </c>
      <c r="Q84" s="17" t="s">
        <v>16</v>
      </c>
      <c r="R84" s="38" t="s">
        <v>581</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108</v>
      </c>
      <c r="D85" s="16" t="s">
        <v>109</v>
      </c>
      <c r="E85" s="16">
        <v>2</v>
      </c>
      <c r="F85" s="15">
        <v>2.6</v>
      </c>
      <c r="G85" s="15">
        <v>2.23</v>
      </c>
      <c r="H85" s="15">
        <v>1.87</v>
      </c>
      <c r="I85" s="14"/>
      <c r="J85" s="15">
        <v>2.72</v>
      </c>
      <c r="K85" s="15">
        <v>3.44</v>
      </c>
      <c r="L85" s="15">
        <v>4.6100000000000003</v>
      </c>
      <c r="M85" s="54"/>
      <c r="N85" s="15">
        <v>46.224617586000001</v>
      </c>
      <c r="O85" s="15">
        <v>2.3901987143000003</v>
      </c>
      <c r="P85" s="15" t="s">
        <v>13</v>
      </c>
      <c r="Q85" s="16" t="s">
        <v>13</v>
      </c>
      <c r="R85" s="37" t="s">
        <v>582</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110</v>
      </c>
      <c r="D86" s="17" t="s">
        <v>111</v>
      </c>
      <c r="E86" s="17">
        <v>9</v>
      </c>
      <c r="F86" s="14">
        <v>18.59</v>
      </c>
      <c r="G86" s="14">
        <v>18.09</v>
      </c>
      <c r="H86" s="14">
        <v>17.600000000000001</v>
      </c>
      <c r="I86" s="14"/>
      <c r="J86" s="14">
        <v>18.75</v>
      </c>
      <c r="K86" s="14">
        <v>19.73</v>
      </c>
      <c r="L86" s="14">
        <v>21.33</v>
      </c>
      <c r="M86" s="54"/>
      <c r="N86" s="14">
        <v>85.656745512000001</v>
      </c>
      <c r="O86" s="31">
        <v>5.2544521905000003</v>
      </c>
      <c r="P86" s="31" t="s">
        <v>16</v>
      </c>
      <c r="Q86" s="17" t="s">
        <v>16</v>
      </c>
      <c r="R86" s="38" t="s">
        <v>583</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112</v>
      </c>
      <c r="D87" s="16" t="s">
        <v>113</v>
      </c>
      <c r="E87" s="16">
        <v>10</v>
      </c>
      <c r="F87" s="15">
        <v>5.03</v>
      </c>
      <c r="G87" s="15">
        <v>4.57</v>
      </c>
      <c r="H87" s="15">
        <v>4.1100000000000003</v>
      </c>
      <c r="I87" s="14"/>
      <c r="J87" s="15">
        <v>5.98</v>
      </c>
      <c r="K87" s="15">
        <v>6.89</v>
      </c>
      <c r="L87" s="15">
        <v>8.3699999999999992</v>
      </c>
      <c r="M87" s="54"/>
      <c r="N87" s="15">
        <v>65.934972724000005</v>
      </c>
      <c r="O87" s="15">
        <v>7.5385926190000001</v>
      </c>
      <c r="P87" s="15" t="s">
        <v>16</v>
      </c>
      <c r="Q87" s="16" t="s">
        <v>16</v>
      </c>
      <c r="R87" s="37" t="s">
        <v>584</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114</v>
      </c>
      <c r="D88" s="17" t="s">
        <v>115</v>
      </c>
      <c r="E88" s="17">
        <v>7</v>
      </c>
      <c r="F88" s="14">
        <v>11.72</v>
      </c>
      <c r="G88" s="14">
        <v>10.130000000000001</v>
      </c>
      <c r="H88" s="14">
        <v>8.5500000000000007</v>
      </c>
      <c r="I88" s="14"/>
      <c r="J88" s="14">
        <v>15.41</v>
      </c>
      <c r="K88" s="14">
        <v>18.57</v>
      </c>
      <c r="L88" s="14">
        <v>23.68</v>
      </c>
      <c r="M88" s="54"/>
      <c r="N88" s="14">
        <v>68.652416579999993</v>
      </c>
      <c r="O88" s="31">
        <v>7.9839903333000004</v>
      </c>
      <c r="P88" s="31" t="s">
        <v>13</v>
      </c>
      <c r="Q88" s="17" t="s">
        <v>16</v>
      </c>
      <c r="R88" s="38" t="s">
        <v>585</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116</v>
      </c>
      <c r="D89" s="16" t="s">
        <v>117</v>
      </c>
      <c r="E89" s="16">
        <v>2</v>
      </c>
      <c r="F89" s="15">
        <v>11.42</v>
      </c>
      <c r="G89" s="15">
        <v>10.16</v>
      </c>
      <c r="H89" s="15">
        <v>8.9</v>
      </c>
      <c r="I89" s="14"/>
      <c r="J89" s="15">
        <v>11.77</v>
      </c>
      <c r="K89" s="15">
        <v>14.28</v>
      </c>
      <c r="L89" s="15">
        <v>18.350000000000001</v>
      </c>
      <c r="M89" s="54"/>
      <c r="N89" s="15">
        <v>45.472723217999999</v>
      </c>
      <c r="O89" s="15">
        <v>98.943397524000005</v>
      </c>
      <c r="P89" s="15" t="s">
        <v>13</v>
      </c>
      <c r="Q89" s="16" t="s">
        <v>13</v>
      </c>
      <c r="R89" s="37" t="s">
        <v>586</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118</v>
      </c>
      <c r="D90" s="17" t="s">
        <v>119</v>
      </c>
      <c r="E90" s="17">
        <v>3</v>
      </c>
      <c r="F90" s="14">
        <v>6.85</v>
      </c>
      <c r="G90" s="14">
        <v>5.79</v>
      </c>
      <c r="H90" s="14">
        <v>4.7300000000000004</v>
      </c>
      <c r="I90" s="14"/>
      <c r="J90" s="14">
        <v>7.22</v>
      </c>
      <c r="K90" s="14">
        <v>9.33</v>
      </c>
      <c r="L90" s="14">
        <v>12.75</v>
      </c>
      <c r="M90" s="54"/>
      <c r="N90" s="14">
        <v>46.642149873000001</v>
      </c>
      <c r="O90" s="31">
        <v>31.525509237999998</v>
      </c>
      <c r="P90" s="31" t="s">
        <v>13</v>
      </c>
      <c r="Q90" s="17" t="s">
        <v>13</v>
      </c>
      <c r="R90" s="38" t="s">
        <v>587</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357</v>
      </c>
      <c r="D91" s="16" t="s">
        <v>358</v>
      </c>
      <c r="E91" s="16">
        <v>3</v>
      </c>
      <c r="F91" s="15">
        <v>187.85</v>
      </c>
      <c r="G91" s="15">
        <v>165.4</v>
      </c>
      <c r="H91" s="15">
        <v>142.96</v>
      </c>
      <c r="I91" s="14"/>
      <c r="J91" s="15">
        <v>195.86</v>
      </c>
      <c r="K91" s="15">
        <v>240.74</v>
      </c>
      <c r="L91" s="15">
        <v>313.37</v>
      </c>
      <c r="M91" s="54"/>
      <c r="N91" s="15">
        <v>34.629603238000001</v>
      </c>
      <c r="O91" s="15">
        <v>3.6339966299999999</v>
      </c>
      <c r="P91" s="15" t="s">
        <v>16</v>
      </c>
      <c r="Q91" s="16" t="s">
        <v>13</v>
      </c>
      <c r="R91" s="37" t="s">
        <v>588</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120</v>
      </c>
      <c r="D92" s="17" t="s">
        <v>121</v>
      </c>
      <c r="E92" s="17">
        <v>4</v>
      </c>
      <c r="F92" s="14">
        <v>150</v>
      </c>
      <c r="G92" s="14" t="s">
        <v>29</v>
      </c>
      <c r="H92" s="14" t="s">
        <v>29</v>
      </c>
      <c r="I92" s="14"/>
      <c r="J92" s="14" t="s">
        <v>29</v>
      </c>
      <c r="K92" s="14" t="s">
        <v>29</v>
      </c>
      <c r="L92" s="14" t="s">
        <v>29</v>
      </c>
      <c r="M92" s="54"/>
      <c r="N92" s="14">
        <v>94.064508982000007</v>
      </c>
      <c r="O92" s="31">
        <v>1.0764285713999999</v>
      </c>
      <c r="P92" s="31" t="s">
        <v>13</v>
      </c>
      <c r="Q92" s="17" t="s">
        <v>16</v>
      </c>
      <c r="R92" s="38" t="s">
        <v>29</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122</v>
      </c>
      <c r="D93" s="16" t="s">
        <v>123</v>
      </c>
      <c r="E93" s="16">
        <v>10</v>
      </c>
      <c r="F93" s="15">
        <v>87.92</v>
      </c>
      <c r="G93" s="15">
        <v>80.849999999999994</v>
      </c>
      <c r="H93" s="15">
        <v>73.78</v>
      </c>
      <c r="I93" s="14"/>
      <c r="J93" s="15">
        <v>90.71</v>
      </c>
      <c r="K93" s="15">
        <v>104.84</v>
      </c>
      <c r="L93" s="15">
        <v>127.71</v>
      </c>
      <c r="M93" s="54"/>
      <c r="N93" s="15">
        <v>69.233174769000001</v>
      </c>
      <c r="O93" s="15">
        <v>349.08112219000003</v>
      </c>
      <c r="P93" s="15" t="s">
        <v>16</v>
      </c>
      <c r="Q93" s="16" t="s">
        <v>16</v>
      </c>
      <c r="R93" s="37" t="s">
        <v>589</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124</v>
      </c>
      <c r="D94" s="17" t="s">
        <v>125</v>
      </c>
      <c r="E94" s="17">
        <v>10</v>
      </c>
      <c r="F94" s="14">
        <v>49.57</v>
      </c>
      <c r="G94" s="14">
        <v>45.24</v>
      </c>
      <c r="H94" s="14">
        <v>40.909999999999997</v>
      </c>
      <c r="I94" s="14"/>
      <c r="J94" s="14">
        <v>59.25</v>
      </c>
      <c r="K94" s="14">
        <v>67.900000000000006</v>
      </c>
      <c r="L94" s="14">
        <v>81.91</v>
      </c>
      <c r="M94" s="54"/>
      <c r="N94" s="14">
        <v>55.999960627</v>
      </c>
      <c r="O94" s="31">
        <v>137.73933305</v>
      </c>
      <c r="P94" s="31" t="s">
        <v>16</v>
      </c>
      <c r="Q94" s="17" t="s">
        <v>16</v>
      </c>
      <c r="R94" s="38" t="s">
        <v>590</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126</v>
      </c>
      <c r="D95" s="16" t="s">
        <v>127</v>
      </c>
      <c r="E95" s="16">
        <v>9</v>
      </c>
      <c r="F95" s="15">
        <v>26.2</v>
      </c>
      <c r="G95" s="15">
        <v>24.79</v>
      </c>
      <c r="H95" s="15">
        <v>23.38</v>
      </c>
      <c r="I95" s="14"/>
      <c r="J95" s="15">
        <v>28.12</v>
      </c>
      <c r="K95" s="15">
        <v>30.93</v>
      </c>
      <c r="L95" s="15">
        <v>35.49</v>
      </c>
      <c r="M95" s="54"/>
      <c r="N95" s="15">
        <v>62.087255302999999</v>
      </c>
      <c r="O95" s="15">
        <v>206.98679561999998</v>
      </c>
      <c r="P95" s="15" t="s">
        <v>16</v>
      </c>
      <c r="Q95" s="16" t="s">
        <v>16</v>
      </c>
      <c r="R95" s="37" t="s">
        <v>591</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128</v>
      </c>
      <c r="D96" s="17" t="s">
        <v>129</v>
      </c>
      <c r="E96" s="17">
        <v>2</v>
      </c>
      <c r="F96" s="14">
        <v>29.66</v>
      </c>
      <c r="G96" s="14">
        <v>26.68</v>
      </c>
      <c r="H96" s="14">
        <v>23.71</v>
      </c>
      <c r="I96" s="14"/>
      <c r="J96" s="14">
        <v>30.24</v>
      </c>
      <c r="K96" s="14">
        <v>36.18</v>
      </c>
      <c r="L96" s="14">
        <v>45.79</v>
      </c>
      <c r="M96" s="54"/>
      <c r="N96" s="14">
        <v>43.689714789999996</v>
      </c>
      <c r="O96" s="31">
        <v>127.44774828</v>
      </c>
      <c r="P96" s="31" t="s">
        <v>13</v>
      </c>
      <c r="Q96" s="17" t="s">
        <v>13</v>
      </c>
      <c r="R96" s="38" t="s">
        <v>592</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130</v>
      </c>
      <c r="D97" s="16" t="s">
        <v>131</v>
      </c>
      <c r="E97" s="16">
        <v>2</v>
      </c>
      <c r="F97" s="15">
        <v>38.479999999999997</v>
      </c>
      <c r="G97" s="15">
        <v>35.409999999999997</v>
      </c>
      <c r="H97" s="15">
        <v>32.340000000000003</v>
      </c>
      <c r="I97" s="14"/>
      <c r="J97" s="15">
        <v>39.17</v>
      </c>
      <c r="K97" s="15">
        <v>45.3</v>
      </c>
      <c r="L97" s="15">
        <v>55.23</v>
      </c>
      <c r="M97" s="54"/>
      <c r="N97" s="15">
        <v>49.356928515</v>
      </c>
      <c r="O97" s="15">
        <v>235.12619990000002</v>
      </c>
      <c r="P97" s="15" t="s">
        <v>13</v>
      </c>
      <c r="Q97" s="16" t="s">
        <v>13</v>
      </c>
      <c r="R97" s="37" t="s">
        <v>593</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594</v>
      </c>
      <c r="D98" s="17" t="s">
        <v>595</v>
      </c>
      <c r="E98" s="17">
        <v>9</v>
      </c>
      <c r="F98" s="14">
        <v>22.46</v>
      </c>
      <c r="G98" s="14">
        <v>20</v>
      </c>
      <c r="H98" s="14">
        <v>17.54</v>
      </c>
      <c r="I98" s="14"/>
      <c r="J98" s="14">
        <v>28.03</v>
      </c>
      <c r="K98" s="14">
        <v>32.94</v>
      </c>
      <c r="L98" s="14">
        <v>40.89</v>
      </c>
      <c r="M98" s="54"/>
      <c r="N98" s="14">
        <v>58.958704109000003</v>
      </c>
      <c r="O98" s="31">
        <v>1.5409724762000001</v>
      </c>
      <c r="P98" s="31" t="s">
        <v>16</v>
      </c>
      <c r="Q98" s="17" t="s">
        <v>16</v>
      </c>
      <c r="R98" s="38" t="s">
        <v>596</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132</v>
      </c>
      <c r="D99" s="16" t="s">
        <v>133</v>
      </c>
      <c r="E99" s="16">
        <v>3</v>
      </c>
      <c r="F99" s="15">
        <v>4.71</v>
      </c>
      <c r="G99" s="15">
        <v>3.93</v>
      </c>
      <c r="H99" s="15">
        <v>3.16</v>
      </c>
      <c r="I99" s="14"/>
      <c r="J99" s="15">
        <v>4.95</v>
      </c>
      <c r="K99" s="15">
        <v>6.49</v>
      </c>
      <c r="L99" s="15">
        <v>8.98</v>
      </c>
      <c r="M99" s="54"/>
      <c r="N99" s="15">
        <v>43.906584094000003</v>
      </c>
      <c r="O99" s="15">
        <v>3.9489549523999998</v>
      </c>
      <c r="P99" s="15" t="s">
        <v>13</v>
      </c>
      <c r="Q99" s="16" t="s">
        <v>13</v>
      </c>
      <c r="R99" s="37" t="s">
        <v>597</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134</v>
      </c>
      <c r="D100" s="17" t="s">
        <v>135</v>
      </c>
      <c r="E100" s="17">
        <v>3</v>
      </c>
      <c r="F100" s="14">
        <v>11.1</v>
      </c>
      <c r="G100" s="14">
        <v>9.51</v>
      </c>
      <c r="H100" s="14">
        <v>7.92</v>
      </c>
      <c r="I100" s="14"/>
      <c r="J100" s="14">
        <v>11.42</v>
      </c>
      <c r="K100" s="14">
        <v>14.59</v>
      </c>
      <c r="L100" s="14">
        <v>19.72</v>
      </c>
      <c r="M100" s="54"/>
      <c r="N100" s="14">
        <v>42.366271480000002</v>
      </c>
      <c r="O100" s="31">
        <v>19.156587094999999</v>
      </c>
      <c r="P100" s="31" t="s">
        <v>13</v>
      </c>
      <c r="Q100" s="17" t="s">
        <v>13</v>
      </c>
      <c r="R100" s="38" t="s">
        <v>598</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136</v>
      </c>
      <c r="D101" s="16" t="s">
        <v>137</v>
      </c>
      <c r="E101" s="16">
        <v>7</v>
      </c>
      <c r="F101" s="15">
        <v>5.97</v>
      </c>
      <c r="G101" s="15">
        <v>5.04</v>
      </c>
      <c r="H101" s="15">
        <v>4.12</v>
      </c>
      <c r="I101" s="14"/>
      <c r="J101" s="15">
        <v>8.68</v>
      </c>
      <c r="K101" s="15">
        <v>10.52</v>
      </c>
      <c r="L101" s="15">
        <v>13.51</v>
      </c>
      <c r="M101" s="54"/>
      <c r="N101" s="15">
        <v>58.644929974999997</v>
      </c>
      <c r="O101" s="15">
        <v>3.1789056667</v>
      </c>
      <c r="P101" s="15" t="s">
        <v>13</v>
      </c>
      <c r="Q101" s="16" t="s">
        <v>16</v>
      </c>
      <c r="R101" s="37" t="s">
        <v>599</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138</v>
      </c>
      <c r="D102" s="17" t="s">
        <v>139</v>
      </c>
      <c r="E102" s="17">
        <v>9</v>
      </c>
      <c r="F102" s="14">
        <v>17.13</v>
      </c>
      <c r="G102" s="14">
        <v>16.07</v>
      </c>
      <c r="H102" s="14">
        <v>15.02</v>
      </c>
      <c r="I102" s="14"/>
      <c r="J102" s="14">
        <v>17.72</v>
      </c>
      <c r="K102" s="14">
        <v>19.82</v>
      </c>
      <c r="L102" s="14">
        <v>23.23</v>
      </c>
      <c r="M102" s="54"/>
      <c r="N102" s="14">
        <v>71.100420345000003</v>
      </c>
      <c r="O102" s="31">
        <v>32.347769667000001</v>
      </c>
      <c r="P102" s="31" t="s">
        <v>16</v>
      </c>
      <c r="Q102" s="17" t="s">
        <v>16</v>
      </c>
      <c r="R102" s="38" t="s">
        <v>600</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140</v>
      </c>
      <c r="D103" s="16" t="s">
        <v>141</v>
      </c>
      <c r="E103" s="16">
        <v>1</v>
      </c>
      <c r="F103" s="15">
        <v>19.37</v>
      </c>
      <c r="G103" s="15">
        <v>18.12</v>
      </c>
      <c r="H103" s="15">
        <v>16.87</v>
      </c>
      <c r="I103" s="14"/>
      <c r="J103" s="15">
        <v>21.05</v>
      </c>
      <c r="K103" s="15">
        <v>23.54</v>
      </c>
      <c r="L103" s="15">
        <v>27.58</v>
      </c>
      <c r="M103" s="54"/>
      <c r="N103" s="15">
        <v>42.376333303000003</v>
      </c>
      <c r="O103" s="15">
        <v>6.1094117618999997</v>
      </c>
      <c r="P103" s="15" t="s">
        <v>13</v>
      </c>
      <c r="Q103" s="16" t="s">
        <v>13</v>
      </c>
      <c r="R103" s="37" t="s">
        <v>601</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602</v>
      </c>
      <c r="D104" s="17" t="s">
        <v>603</v>
      </c>
      <c r="E104" s="17">
        <v>0</v>
      </c>
      <c r="F104" s="14">
        <v>0.24</v>
      </c>
      <c r="G104" s="14">
        <v>-0.22</v>
      </c>
      <c r="H104" s="14">
        <v>-0.68</v>
      </c>
      <c r="I104" s="14"/>
      <c r="J104" s="14">
        <v>0.28000000000000003</v>
      </c>
      <c r="K104" s="14">
        <v>1.2</v>
      </c>
      <c r="L104" s="14">
        <v>2.69</v>
      </c>
      <c r="M104" s="54"/>
      <c r="N104" s="14">
        <v>9.0584556744999993</v>
      </c>
      <c r="O104" s="31">
        <v>2.7630705714000001</v>
      </c>
      <c r="P104" s="31" t="s">
        <v>13</v>
      </c>
      <c r="Q104" s="17" t="s">
        <v>13</v>
      </c>
      <c r="R104" s="38" t="s">
        <v>604</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142</v>
      </c>
      <c r="D105" s="16" t="s">
        <v>143</v>
      </c>
      <c r="E105" s="16">
        <v>9</v>
      </c>
      <c r="F105" s="15">
        <v>24.51</v>
      </c>
      <c r="G105" s="15">
        <v>22.25</v>
      </c>
      <c r="H105" s="15">
        <v>19.989999999999998</v>
      </c>
      <c r="I105" s="14"/>
      <c r="J105" s="15">
        <v>25.63</v>
      </c>
      <c r="K105" s="15">
        <v>30.14</v>
      </c>
      <c r="L105" s="15">
        <v>37.44</v>
      </c>
      <c r="M105" s="54"/>
      <c r="N105" s="15">
        <v>77.793963636000001</v>
      </c>
      <c r="O105" s="15">
        <v>194.68279967000001</v>
      </c>
      <c r="P105" s="15" t="s">
        <v>16</v>
      </c>
      <c r="Q105" s="16" t="s">
        <v>16</v>
      </c>
      <c r="R105" s="37" t="s">
        <v>605</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144</v>
      </c>
      <c r="D106" s="17" t="s">
        <v>145</v>
      </c>
      <c r="E106" s="17">
        <v>10</v>
      </c>
      <c r="F106" s="14">
        <v>10.68</v>
      </c>
      <c r="G106" s="14">
        <v>9.74</v>
      </c>
      <c r="H106" s="14">
        <v>8.8000000000000007</v>
      </c>
      <c r="I106" s="14"/>
      <c r="J106" s="14">
        <v>11.23</v>
      </c>
      <c r="K106" s="14">
        <v>13.1</v>
      </c>
      <c r="L106" s="14">
        <v>16.14</v>
      </c>
      <c r="M106" s="54"/>
      <c r="N106" s="14">
        <v>77.721698004999993</v>
      </c>
      <c r="O106" s="31">
        <v>53.266973286000002</v>
      </c>
      <c r="P106" s="31" t="s">
        <v>16</v>
      </c>
      <c r="Q106" s="17" t="s">
        <v>16</v>
      </c>
      <c r="R106" s="38" t="s">
        <v>606</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146</v>
      </c>
      <c r="D107" s="16" t="s">
        <v>147</v>
      </c>
      <c r="E107" s="16">
        <v>0</v>
      </c>
      <c r="F107" s="15">
        <v>11.61</v>
      </c>
      <c r="G107" s="15">
        <v>9.7799999999999994</v>
      </c>
      <c r="H107" s="15">
        <v>7.96</v>
      </c>
      <c r="I107" s="14"/>
      <c r="J107" s="15">
        <v>11.92</v>
      </c>
      <c r="K107" s="15">
        <v>15.56</v>
      </c>
      <c r="L107" s="15">
        <v>21.45</v>
      </c>
      <c r="M107" s="54"/>
      <c r="N107" s="15">
        <v>42.504522287999997</v>
      </c>
      <c r="O107" s="15">
        <v>38.397154</v>
      </c>
      <c r="P107" s="15" t="s">
        <v>13</v>
      </c>
      <c r="Q107" s="16" t="s">
        <v>13</v>
      </c>
      <c r="R107" s="37" t="s">
        <v>607</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148</v>
      </c>
      <c r="D108" s="17" t="s">
        <v>149</v>
      </c>
      <c r="E108" s="17">
        <v>0</v>
      </c>
      <c r="F108" s="14">
        <v>3.72</v>
      </c>
      <c r="G108" s="14">
        <v>3.36</v>
      </c>
      <c r="H108" s="14">
        <v>3.01</v>
      </c>
      <c r="I108" s="14"/>
      <c r="J108" s="14">
        <v>3.8</v>
      </c>
      <c r="K108" s="14">
        <v>4.5</v>
      </c>
      <c r="L108" s="14">
        <v>5.64</v>
      </c>
      <c r="M108" s="54"/>
      <c r="N108" s="14">
        <v>43.435523263</v>
      </c>
      <c r="O108" s="31">
        <v>7.1427698571000002</v>
      </c>
      <c r="P108" s="31" t="s">
        <v>13</v>
      </c>
      <c r="Q108" s="17" t="s">
        <v>13</v>
      </c>
      <c r="R108" s="38" t="s">
        <v>608</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150</v>
      </c>
      <c r="D109" s="16" t="s">
        <v>151</v>
      </c>
      <c r="E109" s="16">
        <v>4</v>
      </c>
      <c r="F109" s="15">
        <v>3.97</v>
      </c>
      <c r="G109" s="15">
        <v>3.5</v>
      </c>
      <c r="H109" s="15">
        <v>3.04</v>
      </c>
      <c r="I109" s="14"/>
      <c r="J109" s="15">
        <v>4.92</v>
      </c>
      <c r="K109" s="15">
        <v>5.84</v>
      </c>
      <c r="L109" s="15">
        <v>7.33</v>
      </c>
      <c r="M109" s="54"/>
      <c r="N109" s="15">
        <v>56.911139536</v>
      </c>
      <c r="O109" s="15">
        <v>16.566161143000002</v>
      </c>
      <c r="P109" s="15" t="s">
        <v>13</v>
      </c>
      <c r="Q109" s="16" t="s">
        <v>16</v>
      </c>
      <c r="R109" s="37" t="s">
        <v>609</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152</v>
      </c>
      <c r="D110" s="17" t="s">
        <v>153</v>
      </c>
      <c r="E110" s="17">
        <v>3</v>
      </c>
      <c r="F110" s="14">
        <v>9.41</v>
      </c>
      <c r="G110" s="14">
        <v>8.19</v>
      </c>
      <c r="H110" s="14">
        <v>6.97</v>
      </c>
      <c r="I110" s="14"/>
      <c r="J110" s="14">
        <v>9.65</v>
      </c>
      <c r="K110" s="14">
        <v>12.08</v>
      </c>
      <c r="L110" s="14">
        <v>16.010000000000002</v>
      </c>
      <c r="M110" s="54"/>
      <c r="N110" s="14">
        <v>48.805288500000003</v>
      </c>
      <c r="O110" s="31">
        <v>15.867041522999999</v>
      </c>
      <c r="P110" s="31" t="s">
        <v>13</v>
      </c>
      <c r="Q110" s="17" t="s">
        <v>13</v>
      </c>
      <c r="R110" s="38" t="s">
        <v>610</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364</v>
      </c>
      <c r="D111" s="16" t="s">
        <v>365</v>
      </c>
      <c r="E111" s="16">
        <v>7</v>
      </c>
      <c r="F111" s="15" t="s">
        <v>29</v>
      </c>
      <c r="G111" s="15" t="s">
        <v>29</v>
      </c>
      <c r="H111" s="15" t="s">
        <v>29</v>
      </c>
      <c r="I111" s="14"/>
      <c r="J111" s="15" t="s">
        <v>29</v>
      </c>
      <c r="K111" s="15" t="s">
        <v>29</v>
      </c>
      <c r="L111" s="15" t="s">
        <v>29</v>
      </c>
      <c r="M111" s="54"/>
      <c r="N111" s="15" t="s">
        <v>29</v>
      </c>
      <c r="O111" s="15" t="s">
        <v>29</v>
      </c>
      <c r="P111" s="15" t="s">
        <v>29</v>
      </c>
      <c r="Q111" s="16" t="s">
        <v>29</v>
      </c>
      <c r="R111" s="37" t="s">
        <v>30</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611</v>
      </c>
      <c r="D112" s="17" t="s">
        <v>612</v>
      </c>
      <c r="E112" s="17">
        <v>2</v>
      </c>
      <c r="F112" s="14">
        <v>2.02</v>
      </c>
      <c r="G112" s="14">
        <v>1.53</v>
      </c>
      <c r="H112" s="14">
        <v>1.04</v>
      </c>
      <c r="I112" s="14"/>
      <c r="J112" s="14">
        <v>2.15</v>
      </c>
      <c r="K112" s="14">
        <v>3.12</v>
      </c>
      <c r="L112" s="14">
        <v>4.6900000000000004</v>
      </c>
      <c r="M112" s="54"/>
      <c r="N112" s="14">
        <v>47.297249342999997</v>
      </c>
      <c r="O112" s="31">
        <v>1.8754274285999999</v>
      </c>
      <c r="P112" s="31" t="s">
        <v>13</v>
      </c>
      <c r="Q112" s="17" t="s">
        <v>13</v>
      </c>
      <c r="R112" s="38" t="s">
        <v>613</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614</v>
      </c>
      <c r="D113" s="16" t="s">
        <v>615</v>
      </c>
      <c r="E113" s="16">
        <v>5</v>
      </c>
      <c r="F113" s="15">
        <v>1.84</v>
      </c>
      <c r="G113" s="15">
        <v>1.56</v>
      </c>
      <c r="H113" s="15">
        <v>1.28</v>
      </c>
      <c r="I113" s="14"/>
      <c r="J113" s="15">
        <v>2.54</v>
      </c>
      <c r="K113" s="15">
        <v>3.09</v>
      </c>
      <c r="L113" s="15">
        <v>3.99</v>
      </c>
      <c r="M113" s="54"/>
      <c r="N113" s="15">
        <v>48.622239729</v>
      </c>
      <c r="O113" s="15">
        <v>3.3523675237999999</v>
      </c>
      <c r="P113" s="15" t="s">
        <v>13</v>
      </c>
      <c r="Q113" s="16" t="s">
        <v>16</v>
      </c>
      <c r="R113" s="37" t="s">
        <v>616</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154</v>
      </c>
      <c r="D114" s="17" t="s">
        <v>155</v>
      </c>
      <c r="E114" s="17">
        <v>3</v>
      </c>
      <c r="F114" s="14">
        <v>3.14</v>
      </c>
      <c r="G114" s="14">
        <v>2.74</v>
      </c>
      <c r="H114" s="14">
        <v>2.34</v>
      </c>
      <c r="I114" s="14"/>
      <c r="J114" s="14">
        <v>3.21</v>
      </c>
      <c r="K114" s="14">
        <v>4</v>
      </c>
      <c r="L114" s="14">
        <v>5.29</v>
      </c>
      <c r="M114" s="54"/>
      <c r="N114" s="14">
        <v>41.192558118999997</v>
      </c>
      <c r="O114" s="31">
        <v>3.8349452856999999</v>
      </c>
      <c r="P114" s="31" t="s">
        <v>13</v>
      </c>
      <c r="Q114" s="17" t="s">
        <v>13</v>
      </c>
      <c r="R114" s="38" t="s">
        <v>617</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156</v>
      </c>
      <c r="D115" s="16" t="s">
        <v>157</v>
      </c>
      <c r="E115" s="16">
        <v>7</v>
      </c>
      <c r="F115" s="15">
        <v>21.29</v>
      </c>
      <c r="G115" s="15">
        <v>19.920000000000002</v>
      </c>
      <c r="H115" s="15">
        <v>18.559999999999999</v>
      </c>
      <c r="I115" s="14"/>
      <c r="J115" s="15">
        <v>24.05</v>
      </c>
      <c r="K115" s="15">
        <v>26.77</v>
      </c>
      <c r="L115" s="15">
        <v>31.19</v>
      </c>
      <c r="M115" s="54"/>
      <c r="N115" s="15">
        <v>58.743684117999997</v>
      </c>
      <c r="O115" s="15">
        <v>60.185608095000006</v>
      </c>
      <c r="P115" s="15" t="s">
        <v>13</v>
      </c>
      <c r="Q115" s="16" t="s">
        <v>16</v>
      </c>
      <c r="R115" s="37" t="s">
        <v>618</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158</v>
      </c>
      <c r="D116" s="17" t="s">
        <v>159</v>
      </c>
      <c r="E116" s="17">
        <v>6</v>
      </c>
      <c r="F116" s="14">
        <v>24.81</v>
      </c>
      <c r="G116" s="14">
        <v>22.56</v>
      </c>
      <c r="H116" s="14">
        <v>20.32</v>
      </c>
      <c r="I116" s="14"/>
      <c r="J116" s="14">
        <v>30.42</v>
      </c>
      <c r="K116" s="14">
        <v>34.9</v>
      </c>
      <c r="L116" s="14">
        <v>42.15</v>
      </c>
      <c r="M116" s="54"/>
      <c r="N116" s="14">
        <v>53.205410098999998</v>
      </c>
      <c r="O116" s="31">
        <v>39.897834332999999</v>
      </c>
      <c r="P116" s="31" t="s">
        <v>13</v>
      </c>
      <c r="Q116" s="17" t="s">
        <v>16</v>
      </c>
      <c r="R116" s="38" t="s">
        <v>619</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160</v>
      </c>
      <c r="D117" s="16" t="s">
        <v>161</v>
      </c>
      <c r="E117" s="16">
        <v>5</v>
      </c>
      <c r="F117" s="15">
        <v>72.3</v>
      </c>
      <c r="G117" s="15">
        <v>45.55</v>
      </c>
      <c r="H117" s="15">
        <v>18.809999999999999</v>
      </c>
      <c r="I117" s="14"/>
      <c r="J117" s="15">
        <v>77.790000000000006</v>
      </c>
      <c r="K117" s="15">
        <v>131.27000000000001</v>
      </c>
      <c r="L117" s="15">
        <v>217.81</v>
      </c>
      <c r="M117" s="54"/>
      <c r="N117" s="15">
        <v>40.990497347999998</v>
      </c>
      <c r="O117" s="15">
        <v>53.955012783000001</v>
      </c>
      <c r="P117" s="15" t="s">
        <v>16</v>
      </c>
      <c r="Q117" s="16" t="s">
        <v>13</v>
      </c>
      <c r="R117" s="37" t="s">
        <v>620</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162</v>
      </c>
      <c r="D118" s="17" t="s">
        <v>163</v>
      </c>
      <c r="E118" s="17">
        <v>10</v>
      </c>
      <c r="F118" s="14">
        <v>14.46</v>
      </c>
      <c r="G118" s="14">
        <v>13.34</v>
      </c>
      <c r="H118" s="14">
        <v>12.22</v>
      </c>
      <c r="I118" s="14"/>
      <c r="J118" s="14">
        <v>15.97</v>
      </c>
      <c r="K118" s="14">
        <v>18.2</v>
      </c>
      <c r="L118" s="14">
        <v>21.81</v>
      </c>
      <c r="M118" s="54"/>
      <c r="N118" s="14">
        <v>74.951214680000007</v>
      </c>
      <c r="O118" s="31">
        <v>24.501263999999999</v>
      </c>
      <c r="P118" s="31" t="s">
        <v>16</v>
      </c>
      <c r="Q118" s="17" t="s">
        <v>16</v>
      </c>
      <c r="R118" s="38" t="s">
        <v>621</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164</v>
      </c>
      <c r="D119" s="16" t="s">
        <v>165</v>
      </c>
      <c r="E119" s="16">
        <v>2</v>
      </c>
      <c r="F119" s="15">
        <v>27.95</v>
      </c>
      <c r="G119" s="15">
        <v>22.81</v>
      </c>
      <c r="H119" s="15">
        <v>17.670000000000002</v>
      </c>
      <c r="I119" s="14"/>
      <c r="J119" s="15">
        <v>28.89</v>
      </c>
      <c r="K119" s="15">
        <v>39.159999999999997</v>
      </c>
      <c r="L119" s="15">
        <v>55.79</v>
      </c>
      <c r="M119" s="54"/>
      <c r="N119" s="15">
        <v>50.519254089</v>
      </c>
      <c r="O119" s="15">
        <v>49.883068987000001</v>
      </c>
      <c r="P119" s="15" t="s">
        <v>13</v>
      </c>
      <c r="Q119" s="16" t="s">
        <v>13</v>
      </c>
      <c r="R119" s="37" t="s">
        <v>622</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166</v>
      </c>
      <c r="D120" s="17" t="s">
        <v>167</v>
      </c>
      <c r="E120" s="17">
        <v>4</v>
      </c>
      <c r="F120" s="14">
        <v>9.5</v>
      </c>
      <c r="G120" s="14">
        <v>8.8699999999999992</v>
      </c>
      <c r="H120" s="14">
        <v>8.25</v>
      </c>
      <c r="I120" s="14"/>
      <c r="J120" s="14">
        <v>10.6</v>
      </c>
      <c r="K120" s="14">
        <v>11.84</v>
      </c>
      <c r="L120" s="14">
        <v>13.85</v>
      </c>
      <c r="M120" s="54"/>
      <c r="N120" s="14">
        <v>75.218978745000001</v>
      </c>
      <c r="O120" s="31">
        <v>6.7160835238000001</v>
      </c>
      <c r="P120" s="31" t="s">
        <v>13</v>
      </c>
      <c r="Q120" s="17" t="s">
        <v>16</v>
      </c>
      <c r="R120" s="38" t="s">
        <v>623</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168</v>
      </c>
      <c r="D121" s="16" t="s">
        <v>169</v>
      </c>
      <c r="E121" s="16">
        <v>10</v>
      </c>
      <c r="F121" s="15">
        <v>8.08</v>
      </c>
      <c r="G121" s="15">
        <v>7.48</v>
      </c>
      <c r="H121" s="15">
        <v>6.88</v>
      </c>
      <c r="I121" s="14"/>
      <c r="J121" s="15">
        <v>9.4700000000000006</v>
      </c>
      <c r="K121" s="15">
        <v>10.66</v>
      </c>
      <c r="L121" s="15">
        <v>12.58</v>
      </c>
      <c r="M121" s="54"/>
      <c r="N121" s="15">
        <v>71.750497424000002</v>
      </c>
      <c r="O121" s="15">
        <v>3.5441556667</v>
      </c>
      <c r="P121" s="15" t="s">
        <v>16</v>
      </c>
      <c r="Q121" s="16" t="s">
        <v>16</v>
      </c>
      <c r="R121" s="37" t="s">
        <v>624</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170</v>
      </c>
      <c r="D122" s="17" t="s">
        <v>171</v>
      </c>
      <c r="E122" s="17">
        <v>4</v>
      </c>
      <c r="F122" s="14">
        <v>54.99</v>
      </c>
      <c r="G122" s="14">
        <v>52.22</v>
      </c>
      <c r="H122" s="14">
        <v>49.45</v>
      </c>
      <c r="I122" s="14"/>
      <c r="J122" s="14">
        <v>56.58</v>
      </c>
      <c r="K122" s="14">
        <v>62.11</v>
      </c>
      <c r="L122" s="14">
        <v>71.05</v>
      </c>
      <c r="M122" s="54"/>
      <c r="N122" s="14">
        <v>52.811308619000002</v>
      </c>
      <c r="O122" s="31">
        <v>23.968132381</v>
      </c>
      <c r="P122" s="31" t="s">
        <v>16</v>
      </c>
      <c r="Q122" s="17" t="s">
        <v>13</v>
      </c>
      <c r="R122" s="38" t="s">
        <v>625</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172</v>
      </c>
      <c r="D123" s="16" t="s">
        <v>173</v>
      </c>
      <c r="E123" s="16">
        <v>0</v>
      </c>
      <c r="F123" s="15">
        <v>26.55</v>
      </c>
      <c r="G123" s="15">
        <v>24.7</v>
      </c>
      <c r="H123" s="15">
        <v>22.86</v>
      </c>
      <c r="I123" s="14"/>
      <c r="J123" s="15">
        <v>27.2</v>
      </c>
      <c r="K123" s="15">
        <v>30.88</v>
      </c>
      <c r="L123" s="15">
        <v>36.840000000000003</v>
      </c>
      <c r="M123" s="54"/>
      <c r="N123" s="15">
        <v>40.355146728000001</v>
      </c>
      <c r="O123" s="15">
        <v>100.8896859</v>
      </c>
      <c r="P123" s="15" t="s">
        <v>13</v>
      </c>
      <c r="Q123" s="16" t="s">
        <v>13</v>
      </c>
      <c r="R123" s="37" t="s">
        <v>626</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174</v>
      </c>
      <c r="D124" s="17" t="s">
        <v>627</v>
      </c>
      <c r="E124" s="17">
        <v>7</v>
      </c>
      <c r="F124" s="14">
        <v>13.8</v>
      </c>
      <c r="G124" s="14">
        <v>13.06</v>
      </c>
      <c r="H124" s="14">
        <v>12.32</v>
      </c>
      <c r="I124" s="14"/>
      <c r="J124" s="14">
        <v>14.8</v>
      </c>
      <c r="K124" s="14">
        <v>16.27</v>
      </c>
      <c r="L124" s="14">
        <v>18.66</v>
      </c>
      <c r="M124" s="54"/>
      <c r="N124" s="14">
        <v>57.968681461999999</v>
      </c>
      <c r="O124" s="31">
        <v>1.3906982857000001</v>
      </c>
      <c r="P124" s="31" t="s">
        <v>16</v>
      </c>
      <c r="Q124" s="17" t="s">
        <v>16</v>
      </c>
      <c r="R124" s="38" t="s">
        <v>628</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174</v>
      </c>
      <c r="D125" s="16" t="s">
        <v>175</v>
      </c>
      <c r="E125" s="16">
        <v>10</v>
      </c>
      <c r="F125" s="15">
        <v>13.77</v>
      </c>
      <c r="G125" s="15">
        <v>12.9</v>
      </c>
      <c r="H125" s="15">
        <v>12.03</v>
      </c>
      <c r="I125" s="14"/>
      <c r="J125" s="15">
        <v>15.05</v>
      </c>
      <c r="K125" s="15">
        <v>16.78</v>
      </c>
      <c r="L125" s="15">
        <v>19.579999999999998</v>
      </c>
      <c r="M125" s="54"/>
      <c r="N125" s="15">
        <v>58.250168191999997</v>
      </c>
      <c r="O125" s="15">
        <v>222.97810667000002</v>
      </c>
      <c r="P125" s="15" t="s">
        <v>16</v>
      </c>
      <c r="Q125" s="16" t="s">
        <v>16</v>
      </c>
      <c r="R125" s="37" t="s">
        <v>629</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176</v>
      </c>
      <c r="D126" s="17" t="s">
        <v>177</v>
      </c>
      <c r="E126" s="17">
        <v>9</v>
      </c>
      <c r="F126" s="14">
        <v>45.31</v>
      </c>
      <c r="G126" s="14">
        <v>42.69</v>
      </c>
      <c r="H126" s="14">
        <v>40.08</v>
      </c>
      <c r="I126" s="14"/>
      <c r="J126" s="14">
        <v>47.31</v>
      </c>
      <c r="K126" s="14">
        <v>52.53</v>
      </c>
      <c r="L126" s="14">
        <v>60.97</v>
      </c>
      <c r="M126" s="54"/>
      <c r="N126" s="14">
        <v>58.298136681000003</v>
      </c>
      <c r="O126" s="31">
        <v>81.45665095199999</v>
      </c>
      <c r="P126" s="31" t="s">
        <v>16</v>
      </c>
      <c r="Q126" s="17" t="s">
        <v>16</v>
      </c>
      <c r="R126" s="38" t="s">
        <v>630</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176</v>
      </c>
      <c r="D127" s="16" t="s">
        <v>178</v>
      </c>
      <c r="E127" s="16">
        <v>9</v>
      </c>
      <c r="F127" s="15">
        <v>42.83</v>
      </c>
      <c r="G127" s="15">
        <v>39.94</v>
      </c>
      <c r="H127" s="15">
        <v>37.06</v>
      </c>
      <c r="I127" s="14"/>
      <c r="J127" s="15">
        <v>47.38</v>
      </c>
      <c r="K127" s="15">
        <v>53.14</v>
      </c>
      <c r="L127" s="15">
        <v>62.48</v>
      </c>
      <c r="M127" s="54"/>
      <c r="N127" s="15">
        <v>58.017057471999998</v>
      </c>
      <c r="O127" s="15">
        <v>747.91634733000001</v>
      </c>
      <c r="P127" s="15" t="s">
        <v>16</v>
      </c>
      <c r="Q127" s="16" t="s">
        <v>16</v>
      </c>
      <c r="R127" s="37" t="s">
        <v>631</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366</v>
      </c>
      <c r="D128" s="17" t="s">
        <v>179</v>
      </c>
      <c r="E128" s="17">
        <v>4</v>
      </c>
      <c r="F128" s="14">
        <v>2.0099999999999998</v>
      </c>
      <c r="G128" s="14">
        <v>1.44</v>
      </c>
      <c r="H128" s="14">
        <v>0.88</v>
      </c>
      <c r="I128" s="14"/>
      <c r="J128" s="14">
        <v>3.77</v>
      </c>
      <c r="K128" s="14">
        <v>4.8899999999999997</v>
      </c>
      <c r="L128" s="14">
        <v>6.71</v>
      </c>
      <c r="M128" s="54"/>
      <c r="N128" s="14">
        <v>48.244929032000002</v>
      </c>
      <c r="O128" s="31">
        <v>2.4552710000000002</v>
      </c>
      <c r="P128" s="31" t="s">
        <v>13</v>
      </c>
      <c r="Q128" s="17" t="s">
        <v>16</v>
      </c>
      <c r="R128" s="38" t="s">
        <v>632</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180</v>
      </c>
      <c r="D129" s="16" t="s">
        <v>181</v>
      </c>
      <c r="E129" s="16">
        <v>4</v>
      </c>
      <c r="F129" s="15">
        <v>68.83</v>
      </c>
      <c r="G129" s="15">
        <v>59.94</v>
      </c>
      <c r="H129" s="15">
        <v>51.05</v>
      </c>
      <c r="I129" s="14"/>
      <c r="J129" s="15">
        <v>88.02</v>
      </c>
      <c r="K129" s="15">
        <v>105.79</v>
      </c>
      <c r="L129" s="15">
        <v>134.56</v>
      </c>
      <c r="M129" s="54"/>
      <c r="N129" s="15">
        <v>65.803830822999998</v>
      </c>
      <c r="O129" s="15">
        <v>62.822604566000003</v>
      </c>
      <c r="P129" s="15" t="s">
        <v>13</v>
      </c>
      <c r="Q129" s="16" t="s">
        <v>16</v>
      </c>
      <c r="R129" s="37" t="s">
        <v>633</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182</v>
      </c>
      <c r="D130" s="17" t="s">
        <v>183</v>
      </c>
      <c r="E130" s="17">
        <v>9</v>
      </c>
      <c r="F130" s="14">
        <v>10.98</v>
      </c>
      <c r="G130" s="14">
        <v>9.31</v>
      </c>
      <c r="H130" s="14">
        <v>7.65</v>
      </c>
      <c r="I130" s="14"/>
      <c r="J130" s="14">
        <v>14.15</v>
      </c>
      <c r="K130" s="14">
        <v>17.47</v>
      </c>
      <c r="L130" s="14">
        <v>22.85</v>
      </c>
      <c r="M130" s="54"/>
      <c r="N130" s="14">
        <v>56.003018664000003</v>
      </c>
      <c r="O130" s="31">
        <v>34.181298667</v>
      </c>
      <c r="P130" s="31" t="s">
        <v>16</v>
      </c>
      <c r="Q130" s="17" t="s">
        <v>16</v>
      </c>
      <c r="R130" s="38" t="s">
        <v>634</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367</v>
      </c>
      <c r="D131" s="16" t="s">
        <v>184</v>
      </c>
      <c r="E131" s="16">
        <v>7</v>
      </c>
      <c r="F131" s="15">
        <v>178.17</v>
      </c>
      <c r="G131" s="15">
        <v>165.86</v>
      </c>
      <c r="H131" s="15">
        <v>153.55000000000001</v>
      </c>
      <c r="I131" s="14"/>
      <c r="J131" s="15">
        <v>184.41</v>
      </c>
      <c r="K131" s="15">
        <v>209.02</v>
      </c>
      <c r="L131" s="15">
        <v>248.86</v>
      </c>
      <c r="M131" s="54"/>
      <c r="N131" s="15">
        <v>55.082116393</v>
      </c>
      <c r="O131" s="15">
        <v>8.3504120142999998</v>
      </c>
      <c r="P131" s="15" t="s">
        <v>16</v>
      </c>
      <c r="Q131" s="16" t="s">
        <v>16</v>
      </c>
      <c r="R131" s="37" t="s">
        <v>635</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185</v>
      </c>
      <c r="D132" s="17" t="s">
        <v>186</v>
      </c>
      <c r="E132" s="17">
        <v>6</v>
      </c>
      <c r="F132" s="14">
        <v>5.51</v>
      </c>
      <c r="G132" s="14">
        <v>4.42</v>
      </c>
      <c r="H132" s="14">
        <v>3.33</v>
      </c>
      <c r="I132" s="14"/>
      <c r="J132" s="14">
        <v>8.82</v>
      </c>
      <c r="K132" s="14">
        <v>10.99</v>
      </c>
      <c r="L132" s="14">
        <v>14.51</v>
      </c>
      <c r="M132" s="54"/>
      <c r="N132" s="14">
        <v>51.685795529000004</v>
      </c>
      <c r="O132" s="31">
        <v>3.9403530475999999</v>
      </c>
      <c r="P132" s="31" t="s">
        <v>13</v>
      </c>
      <c r="Q132" s="17" t="s">
        <v>16</v>
      </c>
      <c r="R132" s="38" t="s">
        <v>636</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187</v>
      </c>
      <c r="D133" s="16" t="s">
        <v>188</v>
      </c>
      <c r="E133" s="16">
        <v>0</v>
      </c>
      <c r="F133" s="15">
        <v>6.23</v>
      </c>
      <c r="G133" s="15">
        <v>5.52</v>
      </c>
      <c r="H133" s="15">
        <v>4.8099999999999996</v>
      </c>
      <c r="I133" s="14"/>
      <c r="J133" s="15">
        <v>6.45</v>
      </c>
      <c r="K133" s="15">
        <v>7.86</v>
      </c>
      <c r="L133" s="15">
        <v>10.15</v>
      </c>
      <c r="M133" s="54"/>
      <c r="N133" s="15">
        <v>42.430337770999998</v>
      </c>
      <c r="O133" s="15">
        <v>4.4385110000000001</v>
      </c>
      <c r="P133" s="15" t="s">
        <v>13</v>
      </c>
      <c r="Q133" s="16" t="s">
        <v>13</v>
      </c>
      <c r="R133" s="37" t="s">
        <v>637</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189</v>
      </c>
      <c r="D134" s="17" t="s">
        <v>468</v>
      </c>
      <c r="E134" s="17">
        <v>10</v>
      </c>
      <c r="F134" s="14">
        <v>3.65</v>
      </c>
      <c r="G134" s="14">
        <v>3.43</v>
      </c>
      <c r="H134" s="14">
        <v>3.21</v>
      </c>
      <c r="I134" s="14"/>
      <c r="J134" s="14">
        <v>3.93</v>
      </c>
      <c r="K134" s="14">
        <v>4.3600000000000003</v>
      </c>
      <c r="L134" s="14">
        <v>5.0599999999999996</v>
      </c>
      <c r="M134" s="54"/>
      <c r="N134" s="14">
        <v>72.905799087000005</v>
      </c>
      <c r="O134" s="31">
        <v>1.9430962857</v>
      </c>
      <c r="P134" s="31" t="s">
        <v>16</v>
      </c>
      <c r="Q134" s="17" t="s">
        <v>16</v>
      </c>
      <c r="R134" s="38" t="s">
        <v>638</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189</v>
      </c>
      <c r="D135" s="16" t="s">
        <v>190</v>
      </c>
      <c r="E135" s="16">
        <v>7</v>
      </c>
      <c r="F135" s="15">
        <v>3.61</v>
      </c>
      <c r="G135" s="15">
        <v>3.38</v>
      </c>
      <c r="H135" s="15">
        <v>3.16</v>
      </c>
      <c r="I135" s="14"/>
      <c r="J135" s="15">
        <v>3.96</v>
      </c>
      <c r="K135" s="15">
        <v>4.4000000000000004</v>
      </c>
      <c r="L135" s="15">
        <v>5.12</v>
      </c>
      <c r="M135" s="54"/>
      <c r="N135" s="15">
        <v>70.405336019999993</v>
      </c>
      <c r="O135" s="15">
        <v>11.592699619000001</v>
      </c>
      <c r="P135" s="15" t="s">
        <v>16</v>
      </c>
      <c r="Q135" s="16" t="s">
        <v>16</v>
      </c>
      <c r="R135" s="37" t="s">
        <v>639</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189</v>
      </c>
      <c r="D136" s="17" t="s">
        <v>191</v>
      </c>
      <c r="E136" s="17">
        <v>7</v>
      </c>
      <c r="F136" s="14">
        <v>18.12</v>
      </c>
      <c r="G136" s="14">
        <v>16.98</v>
      </c>
      <c r="H136" s="14">
        <v>15.85</v>
      </c>
      <c r="I136" s="14"/>
      <c r="J136" s="14">
        <v>19.760000000000002</v>
      </c>
      <c r="K136" s="14">
        <v>22.02</v>
      </c>
      <c r="L136" s="14">
        <v>25.68</v>
      </c>
      <c r="M136" s="54"/>
      <c r="N136" s="14">
        <v>72.299319088000004</v>
      </c>
      <c r="O136" s="31">
        <v>76.077865000000003</v>
      </c>
      <c r="P136" s="31" t="s">
        <v>16</v>
      </c>
      <c r="Q136" s="17" t="s">
        <v>16</v>
      </c>
      <c r="R136" s="38" t="s">
        <v>640</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501</v>
      </c>
      <c r="D137" s="16" t="s">
        <v>502</v>
      </c>
      <c r="E137" s="16">
        <v>3</v>
      </c>
      <c r="F137" s="15">
        <v>31.89</v>
      </c>
      <c r="G137" s="15">
        <v>23.39</v>
      </c>
      <c r="H137" s="15">
        <v>14.89</v>
      </c>
      <c r="I137" s="14"/>
      <c r="J137" s="15">
        <v>34.11</v>
      </c>
      <c r="K137" s="15">
        <v>51.1</v>
      </c>
      <c r="L137" s="15">
        <v>78.599999999999994</v>
      </c>
      <c r="M137" s="54"/>
      <c r="N137" s="15">
        <v>43.165638420000001</v>
      </c>
      <c r="O137" s="15">
        <v>2.6528287467</v>
      </c>
      <c r="P137" s="15" t="s">
        <v>16</v>
      </c>
      <c r="Q137" s="16" t="s">
        <v>13</v>
      </c>
      <c r="R137" s="37" t="s">
        <v>641</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192</v>
      </c>
      <c r="D138" s="17" t="s">
        <v>193</v>
      </c>
      <c r="E138" s="17">
        <v>2</v>
      </c>
      <c r="F138" s="14">
        <v>10.29</v>
      </c>
      <c r="G138" s="14">
        <v>8.48</v>
      </c>
      <c r="H138" s="14">
        <v>6.67</v>
      </c>
      <c r="I138" s="14"/>
      <c r="J138" s="14">
        <v>10.55</v>
      </c>
      <c r="K138" s="14">
        <v>14.16</v>
      </c>
      <c r="L138" s="14">
        <v>20.010000000000002</v>
      </c>
      <c r="M138" s="54"/>
      <c r="N138" s="14">
        <v>45.419605572999998</v>
      </c>
      <c r="O138" s="31">
        <v>5.0934840000000001</v>
      </c>
      <c r="P138" s="31" t="s">
        <v>13</v>
      </c>
      <c r="Q138" s="17" t="s">
        <v>13</v>
      </c>
      <c r="R138" s="38" t="s">
        <v>642</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194</v>
      </c>
      <c r="D139" s="16" t="s">
        <v>195</v>
      </c>
      <c r="E139" s="16">
        <v>1</v>
      </c>
      <c r="F139" s="15">
        <v>3.02</v>
      </c>
      <c r="G139" s="15">
        <v>1.94</v>
      </c>
      <c r="H139" s="15">
        <v>0.86</v>
      </c>
      <c r="I139" s="14"/>
      <c r="J139" s="15">
        <v>3.3</v>
      </c>
      <c r="K139" s="15">
        <v>5.45</v>
      </c>
      <c r="L139" s="15">
        <v>8.94</v>
      </c>
      <c r="M139" s="54"/>
      <c r="N139" s="15">
        <v>47.532976486000003</v>
      </c>
      <c r="O139" s="15">
        <v>7.9540499524000001</v>
      </c>
      <c r="P139" s="15" t="s">
        <v>13</v>
      </c>
      <c r="Q139" s="16" t="s">
        <v>13</v>
      </c>
      <c r="R139" s="37" t="s">
        <v>643</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196</v>
      </c>
      <c r="D140" s="17" t="s">
        <v>197</v>
      </c>
      <c r="E140" s="17">
        <v>2</v>
      </c>
      <c r="F140" s="14">
        <v>37.700000000000003</v>
      </c>
      <c r="G140" s="14">
        <v>32.549999999999997</v>
      </c>
      <c r="H140" s="14">
        <v>27.4</v>
      </c>
      <c r="I140" s="14"/>
      <c r="J140" s="14">
        <v>38.5</v>
      </c>
      <c r="K140" s="14">
        <v>48.79</v>
      </c>
      <c r="L140" s="14">
        <v>65.45</v>
      </c>
      <c r="M140" s="54"/>
      <c r="N140" s="14">
        <v>47.920967675</v>
      </c>
      <c r="O140" s="31">
        <v>264.16074918999999</v>
      </c>
      <c r="P140" s="31" t="s">
        <v>13</v>
      </c>
      <c r="Q140" s="17" t="s">
        <v>13</v>
      </c>
      <c r="R140" s="38" t="s">
        <v>644</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196</v>
      </c>
      <c r="D141" s="16" t="s">
        <v>391</v>
      </c>
      <c r="E141" s="16">
        <v>2</v>
      </c>
      <c r="F141" s="15">
        <v>36.549999999999997</v>
      </c>
      <c r="G141" s="15">
        <v>31.74</v>
      </c>
      <c r="H141" s="15">
        <v>26.94</v>
      </c>
      <c r="I141" s="14"/>
      <c r="J141" s="15">
        <v>37.14</v>
      </c>
      <c r="K141" s="15">
        <v>46.74</v>
      </c>
      <c r="L141" s="15">
        <v>62.27</v>
      </c>
      <c r="M141" s="54"/>
      <c r="N141" s="15">
        <v>48.626333270000003</v>
      </c>
      <c r="O141" s="15">
        <v>5.6768420476000001</v>
      </c>
      <c r="P141" s="15" t="s">
        <v>13</v>
      </c>
      <c r="Q141" s="16" t="s">
        <v>13</v>
      </c>
      <c r="R141" s="37" t="s">
        <v>645</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198</v>
      </c>
      <c r="D142" s="17" t="s">
        <v>199</v>
      </c>
      <c r="E142" s="17">
        <v>6</v>
      </c>
      <c r="F142" s="14">
        <v>25.46</v>
      </c>
      <c r="G142" s="14">
        <v>23.49</v>
      </c>
      <c r="H142" s="14">
        <v>21.52</v>
      </c>
      <c r="I142" s="14"/>
      <c r="J142" s="14">
        <v>25.81</v>
      </c>
      <c r="K142" s="14">
        <v>29.74</v>
      </c>
      <c r="L142" s="14">
        <v>36.1</v>
      </c>
      <c r="M142" s="54"/>
      <c r="N142" s="14">
        <v>43.772272997999998</v>
      </c>
      <c r="O142" s="31">
        <v>9.2242468571000007</v>
      </c>
      <c r="P142" s="31" t="s">
        <v>16</v>
      </c>
      <c r="Q142" s="17" t="s">
        <v>13</v>
      </c>
      <c r="R142" s="38" t="s">
        <v>646</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200</v>
      </c>
      <c r="D143" s="16" t="s">
        <v>201</v>
      </c>
      <c r="E143" s="16">
        <v>6</v>
      </c>
      <c r="F143" s="15">
        <v>13.62</v>
      </c>
      <c r="G143" s="15">
        <v>12.64</v>
      </c>
      <c r="H143" s="15">
        <v>11.67</v>
      </c>
      <c r="I143" s="14"/>
      <c r="J143" s="15">
        <v>15.96</v>
      </c>
      <c r="K143" s="15">
        <v>17.899999999999999</v>
      </c>
      <c r="L143" s="15">
        <v>21.04</v>
      </c>
      <c r="M143" s="54"/>
      <c r="N143" s="15">
        <v>53.026151904000002</v>
      </c>
      <c r="O143" s="15">
        <v>151.35820667000002</v>
      </c>
      <c r="P143" s="15" t="s">
        <v>13</v>
      </c>
      <c r="Q143" s="16" t="s">
        <v>16</v>
      </c>
      <c r="R143" s="37" t="s">
        <v>647</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202</v>
      </c>
      <c r="D144" s="17" t="s">
        <v>203</v>
      </c>
      <c r="E144" s="17">
        <v>2</v>
      </c>
      <c r="F144" s="14">
        <v>3.73</v>
      </c>
      <c r="G144" s="14">
        <v>3.48</v>
      </c>
      <c r="H144" s="14">
        <v>3.24</v>
      </c>
      <c r="I144" s="14"/>
      <c r="J144" s="14">
        <v>3.85</v>
      </c>
      <c r="K144" s="14">
        <v>4.33</v>
      </c>
      <c r="L144" s="14">
        <v>5.12</v>
      </c>
      <c r="M144" s="54"/>
      <c r="N144" s="14">
        <v>53.761634149000002</v>
      </c>
      <c r="O144" s="31">
        <v>9.4187697618999984</v>
      </c>
      <c r="P144" s="31" t="s">
        <v>13</v>
      </c>
      <c r="Q144" s="17" t="s">
        <v>13</v>
      </c>
      <c r="R144" s="38" t="s">
        <v>648</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204</v>
      </c>
      <c r="D145" s="16" t="s">
        <v>205</v>
      </c>
      <c r="E145" s="16">
        <v>5</v>
      </c>
      <c r="F145" s="15">
        <v>17.149999999999999</v>
      </c>
      <c r="G145" s="15">
        <v>14.76</v>
      </c>
      <c r="H145" s="15">
        <v>12.37</v>
      </c>
      <c r="I145" s="14"/>
      <c r="J145" s="15">
        <v>24.67</v>
      </c>
      <c r="K145" s="15">
        <v>29.44</v>
      </c>
      <c r="L145" s="15">
        <v>37.17</v>
      </c>
      <c r="M145" s="54"/>
      <c r="N145" s="15">
        <v>54.574354327999998</v>
      </c>
      <c r="O145" s="15">
        <v>8.9635227619000002</v>
      </c>
      <c r="P145" s="15" t="s">
        <v>13</v>
      </c>
      <c r="Q145" s="16" t="s">
        <v>16</v>
      </c>
      <c r="R145" s="37" t="s">
        <v>649</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206</v>
      </c>
      <c r="D146" s="17" t="s">
        <v>207</v>
      </c>
      <c r="E146" s="17">
        <v>7</v>
      </c>
      <c r="F146" s="14">
        <v>5.0199999999999996</v>
      </c>
      <c r="G146" s="14">
        <v>3.27</v>
      </c>
      <c r="H146" s="14">
        <v>1.53</v>
      </c>
      <c r="I146" s="14"/>
      <c r="J146" s="14">
        <v>9.66</v>
      </c>
      <c r="K146" s="14">
        <v>13.14</v>
      </c>
      <c r="L146" s="14">
        <v>18.78</v>
      </c>
      <c r="M146" s="54"/>
      <c r="N146" s="14">
        <v>65.357434147000006</v>
      </c>
      <c r="O146" s="31">
        <v>86.528112143000001</v>
      </c>
      <c r="P146" s="31" t="s">
        <v>13</v>
      </c>
      <c r="Q146" s="17" t="s">
        <v>16</v>
      </c>
      <c r="R146" s="38" t="s">
        <v>650</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208</v>
      </c>
      <c r="D147" s="16" t="s">
        <v>209</v>
      </c>
      <c r="E147" s="16">
        <v>3</v>
      </c>
      <c r="F147" s="15">
        <v>4.7699999999999996</v>
      </c>
      <c r="G147" s="15">
        <v>4.13</v>
      </c>
      <c r="H147" s="15">
        <v>3.49</v>
      </c>
      <c r="I147" s="14"/>
      <c r="J147" s="15">
        <v>4.99</v>
      </c>
      <c r="K147" s="15">
        <v>6.26</v>
      </c>
      <c r="L147" s="15">
        <v>8.32</v>
      </c>
      <c r="M147" s="54"/>
      <c r="N147" s="15">
        <v>49.183619956999998</v>
      </c>
      <c r="O147" s="15">
        <v>7.3074856190000004</v>
      </c>
      <c r="P147" s="15" t="s">
        <v>13</v>
      </c>
      <c r="Q147" s="16" t="s">
        <v>13</v>
      </c>
      <c r="R147" s="37" t="s">
        <v>651</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208</v>
      </c>
      <c r="D148" s="17" t="s">
        <v>210</v>
      </c>
      <c r="E148" s="17">
        <v>3</v>
      </c>
      <c r="F148" s="14">
        <v>5.15</v>
      </c>
      <c r="G148" s="14">
        <v>4.51</v>
      </c>
      <c r="H148" s="14">
        <v>3.88</v>
      </c>
      <c r="I148" s="14"/>
      <c r="J148" s="14">
        <v>5.37</v>
      </c>
      <c r="K148" s="14">
        <v>6.63</v>
      </c>
      <c r="L148" s="14">
        <v>8.68</v>
      </c>
      <c r="M148" s="54"/>
      <c r="N148" s="14">
        <v>48.060122466000003</v>
      </c>
      <c r="O148" s="31">
        <v>49.535472667000001</v>
      </c>
      <c r="P148" s="31" t="s">
        <v>13</v>
      </c>
      <c r="Q148" s="17" t="s">
        <v>13</v>
      </c>
      <c r="R148" s="38" t="s">
        <v>652</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211</v>
      </c>
      <c r="D149" s="16" t="s">
        <v>212</v>
      </c>
      <c r="E149" s="16">
        <v>7</v>
      </c>
      <c r="F149" s="15">
        <v>17.36</v>
      </c>
      <c r="G149" s="15">
        <v>14.78</v>
      </c>
      <c r="H149" s="15">
        <v>12.21</v>
      </c>
      <c r="I149" s="14"/>
      <c r="J149" s="15">
        <v>22.81</v>
      </c>
      <c r="K149" s="15">
        <v>27.95</v>
      </c>
      <c r="L149" s="15">
        <v>36.270000000000003</v>
      </c>
      <c r="M149" s="54"/>
      <c r="N149" s="15">
        <v>65.647188431000004</v>
      </c>
      <c r="O149" s="15">
        <v>119.03721822999999</v>
      </c>
      <c r="P149" s="15" t="s">
        <v>13</v>
      </c>
      <c r="Q149" s="16" t="s">
        <v>16</v>
      </c>
      <c r="R149" s="37" t="s">
        <v>653</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378</v>
      </c>
      <c r="D150" s="17" t="s">
        <v>379</v>
      </c>
      <c r="E150" s="17">
        <v>5</v>
      </c>
      <c r="F150" s="14">
        <v>90</v>
      </c>
      <c r="G150" s="14">
        <v>52.17</v>
      </c>
      <c r="H150" s="14">
        <v>14.35</v>
      </c>
      <c r="I150" s="14"/>
      <c r="J150" s="14">
        <v>99.05</v>
      </c>
      <c r="K150" s="14">
        <v>174.69</v>
      </c>
      <c r="L150" s="14">
        <v>297.10000000000002</v>
      </c>
      <c r="M150" s="54"/>
      <c r="N150" s="14">
        <v>44.770272229</v>
      </c>
      <c r="O150" s="31">
        <v>5.6592151138000002</v>
      </c>
      <c r="P150" s="31" t="s">
        <v>16</v>
      </c>
      <c r="Q150" s="17" t="s">
        <v>13</v>
      </c>
      <c r="R150" s="38" t="s">
        <v>654</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213</v>
      </c>
      <c r="D151" s="16" t="s">
        <v>214</v>
      </c>
      <c r="E151" s="16">
        <v>9</v>
      </c>
      <c r="F151" s="15">
        <v>4.5199999999999996</v>
      </c>
      <c r="G151" s="15">
        <v>4.08</v>
      </c>
      <c r="H151" s="15">
        <v>3.64</v>
      </c>
      <c r="I151" s="14"/>
      <c r="J151" s="15">
        <v>4.95</v>
      </c>
      <c r="K151" s="15">
        <v>5.82</v>
      </c>
      <c r="L151" s="15">
        <v>7.24</v>
      </c>
      <c r="M151" s="54"/>
      <c r="N151" s="15">
        <v>60.395790108999996</v>
      </c>
      <c r="O151" s="15">
        <v>9.6389567619000012</v>
      </c>
      <c r="P151" s="15" t="s">
        <v>16</v>
      </c>
      <c r="Q151" s="16" t="s">
        <v>16</v>
      </c>
      <c r="R151" s="37" t="s">
        <v>655</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656</v>
      </c>
      <c r="D152" s="17" t="s">
        <v>657</v>
      </c>
      <c r="E152" s="17">
        <v>2</v>
      </c>
      <c r="F152" s="14">
        <v>2.87</v>
      </c>
      <c r="G152" s="14">
        <v>2.64</v>
      </c>
      <c r="H152" s="14">
        <v>2.41</v>
      </c>
      <c r="I152" s="14"/>
      <c r="J152" s="14">
        <v>2.93</v>
      </c>
      <c r="K152" s="14">
        <v>3.38</v>
      </c>
      <c r="L152" s="14">
        <v>4.12</v>
      </c>
      <c r="M152" s="54"/>
      <c r="N152" s="14">
        <v>43.551056256000003</v>
      </c>
      <c r="O152" s="31">
        <v>1.1881230952000001</v>
      </c>
      <c r="P152" s="31" t="s">
        <v>13</v>
      </c>
      <c r="Q152" s="17" t="s">
        <v>13</v>
      </c>
      <c r="R152" s="38" t="s">
        <v>658</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215</v>
      </c>
      <c r="D153" s="16" t="s">
        <v>216</v>
      </c>
      <c r="E153" s="16">
        <v>7</v>
      </c>
      <c r="F153" s="15">
        <v>79.44</v>
      </c>
      <c r="G153" s="15">
        <v>73.319999999999993</v>
      </c>
      <c r="H153" s="15">
        <v>67.2</v>
      </c>
      <c r="I153" s="14"/>
      <c r="J153" s="15">
        <v>81.14</v>
      </c>
      <c r="K153" s="15">
        <v>93.37</v>
      </c>
      <c r="L153" s="15">
        <v>113.16</v>
      </c>
      <c r="M153" s="54"/>
      <c r="N153" s="15">
        <v>67.834804477999995</v>
      </c>
      <c r="O153" s="15">
        <v>32.788105340000001</v>
      </c>
      <c r="P153" s="15" t="s">
        <v>13</v>
      </c>
      <c r="Q153" s="16" t="s">
        <v>16</v>
      </c>
      <c r="R153" s="37" t="s">
        <v>659</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480</v>
      </c>
      <c r="D154" s="17" t="s">
        <v>481</v>
      </c>
      <c r="E154" s="17">
        <v>0</v>
      </c>
      <c r="F154" s="14">
        <v>57.3</v>
      </c>
      <c r="G154" s="14">
        <v>47.79</v>
      </c>
      <c r="H154" s="14">
        <v>38.29</v>
      </c>
      <c r="I154" s="14"/>
      <c r="J154" s="14">
        <v>58.7</v>
      </c>
      <c r="K154" s="14">
        <v>77.7</v>
      </c>
      <c r="L154" s="14">
        <v>108.45</v>
      </c>
      <c r="M154" s="54"/>
      <c r="N154" s="14">
        <v>41.271107278999999</v>
      </c>
      <c r="O154" s="31">
        <v>1.8326637619000001</v>
      </c>
      <c r="P154" s="31" t="s">
        <v>13</v>
      </c>
      <c r="Q154" s="17" t="s">
        <v>13</v>
      </c>
      <c r="R154" s="38" t="s">
        <v>660</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217</v>
      </c>
      <c r="D155" s="16" t="s">
        <v>218</v>
      </c>
      <c r="E155" s="16">
        <v>3</v>
      </c>
      <c r="F155" s="15">
        <v>101.36</v>
      </c>
      <c r="G155" s="15">
        <v>92.32</v>
      </c>
      <c r="H155" s="15">
        <v>83.28</v>
      </c>
      <c r="I155" s="14"/>
      <c r="J155" s="15">
        <v>108.41</v>
      </c>
      <c r="K155" s="15">
        <v>126.48</v>
      </c>
      <c r="L155" s="15">
        <v>155.72</v>
      </c>
      <c r="M155" s="54"/>
      <c r="N155" s="15">
        <v>46.454710865000003</v>
      </c>
      <c r="O155" s="15">
        <v>41.986641280999997</v>
      </c>
      <c r="P155" s="15" t="s">
        <v>13</v>
      </c>
      <c r="Q155" s="16" t="s">
        <v>13</v>
      </c>
      <c r="R155" s="37" t="s">
        <v>661</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219</v>
      </c>
      <c r="D156" s="17" t="s">
        <v>220</v>
      </c>
      <c r="E156" s="17">
        <v>10</v>
      </c>
      <c r="F156" s="14">
        <v>31.82</v>
      </c>
      <c r="G156" s="14">
        <v>30.25</v>
      </c>
      <c r="H156" s="14">
        <v>28.68</v>
      </c>
      <c r="I156" s="14"/>
      <c r="J156" s="14">
        <v>36.21</v>
      </c>
      <c r="K156" s="14">
        <v>39.340000000000003</v>
      </c>
      <c r="L156" s="14">
        <v>44.41</v>
      </c>
      <c r="M156" s="54"/>
      <c r="N156" s="14">
        <v>66.429602591000005</v>
      </c>
      <c r="O156" s="31">
        <v>7.3597860475999992</v>
      </c>
      <c r="P156" s="31" t="s">
        <v>16</v>
      </c>
      <c r="Q156" s="17" t="s">
        <v>16</v>
      </c>
      <c r="R156" s="38" t="s">
        <v>662</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368</v>
      </c>
      <c r="D157" s="16" t="s">
        <v>221</v>
      </c>
      <c r="E157" s="16">
        <v>6</v>
      </c>
      <c r="F157" s="15">
        <v>651</v>
      </c>
      <c r="G157" s="15">
        <v>400.32</v>
      </c>
      <c r="H157" s="15">
        <v>149.65</v>
      </c>
      <c r="I157" s="14"/>
      <c r="J157" s="15">
        <v>710</v>
      </c>
      <c r="K157" s="15">
        <v>1211.3399999999999</v>
      </c>
      <c r="L157" s="15">
        <v>2022.57</v>
      </c>
      <c r="M157" s="54"/>
      <c r="N157" s="15">
        <v>41.998942163999999</v>
      </c>
      <c r="O157" s="15">
        <v>125.11720792</v>
      </c>
      <c r="P157" s="15" t="s">
        <v>16</v>
      </c>
      <c r="Q157" s="16" t="s">
        <v>13</v>
      </c>
      <c r="R157" s="37" t="s">
        <v>663</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222</v>
      </c>
      <c r="D158" s="17" t="s">
        <v>223</v>
      </c>
      <c r="E158" s="17">
        <v>10</v>
      </c>
      <c r="F158" s="14">
        <v>99.48</v>
      </c>
      <c r="G158" s="14">
        <v>90.59</v>
      </c>
      <c r="H158" s="14">
        <v>81.709999999999994</v>
      </c>
      <c r="I158" s="14"/>
      <c r="J158" s="14">
        <v>104.14</v>
      </c>
      <c r="K158" s="14">
        <v>121.9</v>
      </c>
      <c r="L158" s="14">
        <v>150.63999999999999</v>
      </c>
      <c r="M158" s="54"/>
      <c r="N158" s="14">
        <v>86.069610167999997</v>
      </c>
      <c r="O158" s="31">
        <v>40.326005483000003</v>
      </c>
      <c r="P158" s="31" t="s">
        <v>16</v>
      </c>
      <c r="Q158" s="17" t="s">
        <v>16</v>
      </c>
      <c r="R158" s="38" t="s">
        <v>664</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224</v>
      </c>
      <c r="D159" s="16" t="s">
        <v>225</v>
      </c>
      <c r="E159" s="16">
        <v>10</v>
      </c>
      <c r="F159" s="15">
        <v>15.7</v>
      </c>
      <c r="G159" s="15">
        <v>14.63</v>
      </c>
      <c r="H159" s="15">
        <v>13.56</v>
      </c>
      <c r="I159" s="14"/>
      <c r="J159" s="15">
        <v>15.8</v>
      </c>
      <c r="K159" s="15">
        <v>17.93</v>
      </c>
      <c r="L159" s="15">
        <v>21.39</v>
      </c>
      <c r="M159" s="54"/>
      <c r="N159" s="15">
        <v>78.742826886000003</v>
      </c>
      <c r="O159" s="15">
        <v>12.703324047000001</v>
      </c>
      <c r="P159" s="15" t="s">
        <v>16</v>
      </c>
      <c r="Q159" s="16" t="s">
        <v>16</v>
      </c>
      <c r="R159" s="37" t="s">
        <v>665</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226</v>
      </c>
      <c r="D160" s="17" t="s">
        <v>227</v>
      </c>
      <c r="E160" s="17">
        <v>4</v>
      </c>
      <c r="F160" s="14">
        <v>3.64</v>
      </c>
      <c r="G160" s="14">
        <v>3.3</v>
      </c>
      <c r="H160" s="14">
        <v>2.97</v>
      </c>
      <c r="I160" s="14"/>
      <c r="J160" s="14">
        <v>4.46</v>
      </c>
      <c r="K160" s="14">
        <v>5.12</v>
      </c>
      <c r="L160" s="14">
        <v>6.19</v>
      </c>
      <c r="M160" s="54"/>
      <c r="N160" s="14">
        <v>57.541753339000003</v>
      </c>
      <c r="O160" s="31">
        <v>27.586135332999998</v>
      </c>
      <c r="P160" s="31" t="s">
        <v>13</v>
      </c>
      <c r="Q160" s="17" t="s">
        <v>16</v>
      </c>
      <c r="R160" s="38" t="s">
        <v>666</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482</v>
      </c>
      <c r="D161" s="16" t="s">
        <v>483</v>
      </c>
      <c r="E161" s="16">
        <v>2</v>
      </c>
      <c r="F161" s="15">
        <v>2.9</v>
      </c>
      <c r="G161" s="15">
        <v>2.56</v>
      </c>
      <c r="H161" s="15">
        <v>2.23</v>
      </c>
      <c r="I161" s="14"/>
      <c r="J161" s="15">
        <v>2.97</v>
      </c>
      <c r="K161" s="15">
        <v>3.63</v>
      </c>
      <c r="L161" s="15">
        <v>4.71</v>
      </c>
      <c r="M161" s="54"/>
      <c r="N161" s="15">
        <v>41.631181316999999</v>
      </c>
      <c r="O161" s="15">
        <v>2.4311730475999997</v>
      </c>
      <c r="P161" s="15" t="s">
        <v>13</v>
      </c>
      <c r="Q161" s="16" t="s">
        <v>13</v>
      </c>
      <c r="R161" s="37" t="s">
        <v>667</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228</v>
      </c>
      <c r="D162" s="17" t="s">
        <v>229</v>
      </c>
      <c r="E162" s="17">
        <v>7</v>
      </c>
      <c r="F162" s="14">
        <v>14.64</v>
      </c>
      <c r="G162" s="14">
        <v>13.33</v>
      </c>
      <c r="H162" s="14">
        <v>12.03</v>
      </c>
      <c r="I162" s="14"/>
      <c r="J162" s="14">
        <v>17.75</v>
      </c>
      <c r="K162" s="14">
        <v>20.350000000000001</v>
      </c>
      <c r="L162" s="14">
        <v>24.57</v>
      </c>
      <c r="M162" s="54"/>
      <c r="N162" s="14">
        <v>54.917715174000001</v>
      </c>
      <c r="O162" s="31">
        <v>98.921353333000013</v>
      </c>
      <c r="P162" s="31" t="s">
        <v>13</v>
      </c>
      <c r="Q162" s="17" t="s">
        <v>16</v>
      </c>
      <c r="R162" s="38" t="s">
        <v>668</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230</v>
      </c>
      <c r="D163" s="16" t="s">
        <v>231</v>
      </c>
      <c r="E163" s="16">
        <v>2</v>
      </c>
      <c r="F163" s="15">
        <v>24.5</v>
      </c>
      <c r="G163" s="15">
        <v>21.2</v>
      </c>
      <c r="H163" s="15">
        <v>17.91</v>
      </c>
      <c r="I163" s="14"/>
      <c r="J163" s="15">
        <v>25.26</v>
      </c>
      <c r="K163" s="15">
        <v>31.84</v>
      </c>
      <c r="L163" s="15">
        <v>42.5</v>
      </c>
      <c r="M163" s="54"/>
      <c r="N163" s="15">
        <v>46.325686392000001</v>
      </c>
      <c r="O163" s="15">
        <v>37.069261048000001</v>
      </c>
      <c r="P163" s="15" t="s">
        <v>13</v>
      </c>
      <c r="Q163" s="16" t="s">
        <v>13</v>
      </c>
      <c r="R163" s="37" t="s">
        <v>669</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232</v>
      </c>
      <c r="D164" s="17" t="s">
        <v>233</v>
      </c>
      <c r="E164" s="17">
        <v>0</v>
      </c>
      <c r="F164" s="14">
        <v>7.53</v>
      </c>
      <c r="G164" s="14">
        <v>5.31</v>
      </c>
      <c r="H164" s="14">
        <v>3.09</v>
      </c>
      <c r="I164" s="14"/>
      <c r="J164" s="14">
        <v>8.09</v>
      </c>
      <c r="K164" s="14">
        <v>12.52</v>
      </c>
      <c r="L164" s="14">
        <v>19.690000000000001</v>
      </c>
      <c r="M164" s="54"/>
      <c r="N164" s="14">
        <v>28.969263518000002</v>
      </c>
      <c r="O164" s="31">
        <v>36.040520666999996</v>
      </c>
      <c r="P164" s="31" t="s">
        <v>13</v>
      </c>
      <c r="Q164" s="17" t="s">
        <v>13</v>
      </c>
      <c r="R164" s="38" t="s">
        <v>670</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234</v>
      </c>
      <c r="D165" s="16" t="s">
        <v>235</v>
      </c>
      <c r="E165" s="16">
        <v>1</v>
      </c>
      <c r="F165" s="15">
        <v>4.68</v>
      </c>
      <c r="G165" s="15">
        <v>3.49</v>
      </c>
      <c r="H165" s="15">
        <v>2.2999999999999998</v>
      </c>
      <c r="I165" s="14"/>
      <c r="J165" s="15">
        <v>4.8899999999999997</v>
      </c>
      <c r="K165" s="15">
        <v>7.26</v>
      </c>
      <c r="L165" s="15">
        <v>11.11</v>
      </c>
      <c r="M165" s="54"/>
      <c r="N165" s="15">
        <v>46.722855121000002</v>
      </c>
      <c r="O165" s="15">
        <v>46.585558667000001</v>
      </c>
      <c r="P165" s="15" t="s">
        <v>13</v>
      </c>
      <c r="Q165" s="16" t="s">
        <v>13</v>
      </c>
      <c r="R165" s="37" t="s">
        <v>671</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389</v>
      </c>
      <c r="D166" s="17" t="s">
        <v>390</v>
      </c>
      <c r="E166" s="17">
        <v>9</v>
      </c>
      <c r="F166" s="14">
        <v>1.74</v>
      </c>
      <c r="G166" s="14">
        <v>1.54</v>
      </c>
      <c r="H166" s="14">
        <v>1.35</v>
      </c>
      <c r="I166" s="14"/>
      <c r="J166" s="14">
        <v>1.86</v>
      </c>
      <c r="K166" s="14">
        <v>2.2400000000000002</v>
      </c>
      <c r="L166" s="14">
        <v>2.87</v>
      </c>
      <c r="M166" s="54"/>
      <c r="N166" s="14">
        <v>62.821303774999997</v>
      </c>
      <c r="O166" s="31">
        <v>2.0663405714</v>
      </c>
      <c r="P166" s="31" t="s">
        <v>16</v>
      </c>
      <c r="Q166" s="17" t="s">
        <v>16</v>
      </c>
      <c r="R166" s="38" t="s">
        <v>503</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236</v>
      </c>
      <c r="D167" s="16" t="s">
        <v>237</v>
      </c>
      <c r="E167" s="16">
        <v>3</v>
      </c>
      <c r="F167" s="15">
        <v>28.06</v>
      </c>
      <c r="G167" s="15">
        <v>25.61</v>
      </c>
      <c r="H167" s="15">
        <v>23.17</v>
      </c>
      <c r="I167" s="14"/>
      <c r="J167" s="15">
        <v>28.72</v>
      </c>
      <c r="K167" s="15">
        <v>33.6</v>
      </c>
      <c r="L167" s="15">
        <v>41.52</v>
      </c>
      <c r="M167" s="54"/>
      <c r="N167" s="15">
        <v>52.011141928999997</v>
      </c>
      <c r="O167" s="15">
        <v>97.100545952000004</v>
      </c>
      <c r="P167" s="15" t="s">
        <v>13</v>
      </c>
      <c r="Q167" s="16" t="s">
        <v>13</v>
      </c>
      <c r="R167" s="37" t="s">
        <v>672</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238</v>
      </c>
      <c r="D168" s="17" t="s">
        <v>239</v>
      </c>
      <c r="E168" s="17">
        <v>5</v>
      </c>
      <c r="F168" s="14">
        <v>8.4</v>
      </c>
      <c r="G168" s="14">
        <v>7.22</v>
      </c>
      <c r="H168" s="14">
        <v>6.05</v>
      </c>
      <c r="I168" s="14"/>
      <c r="J168" s="14">
        <v>11.15</v>
      </c>
      <c r="K168" s="14">
        <v>13.49</v>
      </c>
      <c r="L168" s="14">
        <v>17.28</v>
      </c>
      <c r="M168" s="54"/>
      <c r="N168" s="14">
        <v>52.211644720999999</v>
      </c>
      <c r="O168" s="31">
        <v>65.064726000000007</v>
      </c>
      <c r="P168" s="31" t="s">
        <v>13</v>
      </c>
      <c r="Q168" s="17" t="s">
        <v>16</v>
      </c>
      <c r="R168" s="38" t="s">
        <v>673</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425</v>
      </c>
      <c r="D169" s="16" t="s">
        <v>426</v>
      </c>
      <c r="E169" s="16">
        <v>6</v>
      </c>
      <c r="F169" s="15">
        <v>7.31</v>
      </c>
      <c r="G169" s="15">
        <v>6</v>
      </c>
      <c r="H169" s="15">
        <v>4.7</v>
      </c>
      <c r="I169" s="14"/>
      <c r="J169" s="15">
        <v>10.89</v>
      </c>
      <c r="K169" s="15">
        <v>13.49</v>
      </c>
      <c r="L169" s="15">
        <v>17.7</v>
      </c>
      <c r="M169" s="54"/>
      <c r="N169" s="15">
        <v>52.786220725</v>
      </c>
      <c r="O169" s="15">
        <v>4.7337567332999999</v>
      </c>
      <c r="P169" s="15" t="s">
        <v>13</v>
      </c>
      <c r="Q169" s="16" t="s">
        <v>16</v>
      </c>
      <c r="R169" s="37" t="s">
        <v>674</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240</v>
      </c>
      <c r="D170" s="17" t="s">
        <v>241</v>
      </c>
      <c r="E170" s="17">
        <v>6</v>
      </c>
      <c r="F170" s="14">
        <v>12.05</v>
      </c>
      <c r="G170" s="14">
        <v>10.89</v>
      </c>
      <c r="H170" s="14">
        <v>9.73</v>
      </c>
      <c r="I170" s="14"/>
      <c r="J170" s="14">
        <v>13.22</v>
      </c>
      <c r="K170" s="14">
        <v>15.53</v>
      </c>
      <c r="L170" s="14">
        <v>19.28</v>
      </c>
      <c r="M170" s="54"/>
      <c r="N170" s="14">
        <v>56.329185590000002</v>
      </c>
      <c r="O170" s="31">
        <v>66.721665680000001</v>
      </c>
      <c r="P170" s="31" t="s">
        <v>13</v>
      </c>
      <c r="Q170" s="17" t="s">
        <v>16</v>
      </c>
      <c r="R170" s="38" t="s">
        <v>675</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242</v>
      </c>
      <c r="D171" s="16" t="s">
        <v>243</v>
      </c>
      <c r="E171" s="16">
        <v>9</v>
      </c>
      <c r="F171" s="15">
        <v>20.75</v>
      </c>
      <c r="G171" s="15">
        <v>18.78</v>
      </c>
      <c r="H171" s="15">
        <v>16.809999999999999</v>
      </c>
      <c r="I171" s="14"/>
      <c r="J171" s="15">
        <v>24.54</v>
      </c>
      <c r="K171" s="15">
        <v>28.47</v>
      </c>
      <c r="L171" s="15">
        <v>34.85</v>
      </c>
      <c r="M171" s="54"/>
      <c r="N171" s="15">
        <v>58.018787375999999</v>
      </c>
      <c r="O171" s="15">
        <v>107.04927598</v>
      </c>
      <c r="P171" s="15" t="s">
        <v>16</v>
      </c>
      <c r="Q171" s="16" t="s">
        <v>16</v>
      </c>
      <c r="R171" s="37" t="s">
        <v>676</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244</v>
      </c>
      <c r="D172" s="17" t="s">
        <v>245</v>
      </c>
      <c r="E172" s="17">
        <v>6</v>
      </c>
      <c r="F172" s="14">
        <v>10.45</v>
      </c>
      <c r="G172" s="14">
        <v>9.64</v>
      </c>
      <c r="H172" s="14">
        <v>8.83</v>
      </c>
      <c r="I172" s="14"/>
      <c r="J172" s="14">
        <v>10.93</v>
      </c>
      <c r="K172" s="14">
        <v>12.54</v>
      </c>
      <c r="L172" s="14">
        <v>15.15</v>
      </c>
      <c r="M172" s="54"/>
      <c r="N172" s="14">
        <v>52.977734507999998</v>
      </c>
      <c r="O172" s="31">
        <v>7.0062694762</v>
      </c>
      <c r="P172" s="31" t="s">
        <v>16</v>
      </c>
      <c r="Q172" s="17" t="s">
        <v>13</v>
      </c>
      <c r="R172" s="38" t="s">
        <v>677</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246</v>
      </c>
      <c r="D173" s="16" t="s">
        <v>247</v>
      </c>
      <c r="E173" s="16">
        <v>2</v>
      </c>
      <c r="F173" s="15">
        <v>0.54</v>
      </c>
      <c r="G173" s="15">
        <v>7.0000000000000007E-2</v>
      </c>
      <c r="H173" s="15">
        <v>-0.39</v>
      </c>
      <c r="I173" s="14"/>
      <c r="J173" s="15">
        <v>0.62</v>
      </c>
      <c r="K173" s="15">
        <v>1.55</v>
      </c>
      <c r="L173" s="15">
        <v>3.06</v>
      </c>
      <c r="M173" s="54"/>
      <c r="N173" s="15">
        <v>35.989935293000002</v>
      </c>
      <c r="O173" s="15">
        <v>10.669780047</v>
      </c>
      <c r="P173" s="15" t="s">
        <v>13</v>
      </c>
      <c r="Q173" s="16" t="s">
        <v>13</v>
      </c>
      <c r="R173" s="37" t="s">
        <v>678</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427</v>
      </c>
      <c r="D174" s="17" t="s">
        <v>428</v>
      </c>
      <c r="E174" s="17">
        <v>7</v>
      </c>
      <c r="F174" s="14">
        <v>109.99</v>
      </c>
      <c r="G174" s="14">
        <v>75.62</v>
      </c>
      <c r="H174" s="14">
        <v>41.25</v>
      </c>
      <c r="I174" s="14"/>
      <c r="J174" s="14">
        <v>208.57</v>
      </c>
      <c r="K174" s="14">
        <v>277.3</v>
      </c>
      <c r="L174" s="14">
        <v>388.53</v>
      </c>
      <c r="M174" s="54"/>
      <c r="N174" s="14">
        <v>62.498342221999998</v>
      </c>
      <c r="O174" s="31">
        <v>15.816934524000001</v>
      </c>
      <c r="P174" s="31" t="s">
        <v>13</v>
      </c>
      <c r="Q174" s="17" t="s">
        <v>16</v>
      </c>
      <c r="R174" s="38" t="s">
        <v>679</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680</v>
      </c>
      <c r="D175" s="16" t="s">
        <v>681</v>
      </c>
      <c r="E175" s="16">
        <v>1</v>
      </c>
      <c r="F175" s="15">
        <v>6.07</v>
      </c>
      <c r="G175" s="15">
        <v>5.42</v>
      </c>
      <c r="H175" s="15">
        <v>4.78</v>
      </c>
      <c r="I175" s="14"/>
      <c r="J175" s="15">
        <v>6.29</v>
      </c>
      <c r="K175" s="15">
        <v>7.57</v>
      </c>
      <c r="L175" s="15">
        <v>9.65</v>
      </c>
      <c r="M175" s="54"/>
      <c r="N175" s="15">
        <v>46.586970182000002</v>
      </c>
      <c r="O175" s="15">
        <v>1.1986211429</v>
      </c>
      <c r="P175" s="15" t="s">
        <v>13</v>
      </c>
      <c r="Q175" s="16" t="s">
        <v>13</v>
      </c>
      <c r="R175" s="37" t="s">
        <v>682</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248</v>
      </c>
      <c r="D176" s="17" t="s">
        <v>249</v>
      </c>
      <c r="E176" s="17">
        <v>5</v>
      </c>
      <c r="F176" s="14">
        <v>70.05</v>
      </c>
      <c r="G176" s="14">
        <v>64.59</v>
      </c>
      <c r="H176" s="14">
        <v>59.14</v>
      </c>
      <c r="I176" s="14"/>
      <c r="J176" s="14">
        <v>71.55</v>
      </c>
      <c r="K176" s="14">
        <v>82.45</v>
      </c>
      <c r="L176" s="14">
        <v>100.09</v>
      </c>
      <c r="M176" s="54"/>
      <c r="N176" s="14">
        <v>42.415120967</v>
      </c>
      <c r="O176" s="31">
        <v>42.709428714000005</v>
      </c>
      <c r="P176" s="31" t="s">
        <v>16</v>
      </c>
      <c r="Q176" s="17" t="s">
        <v>13</v>
      </c>
      <c r="R176" s="38" t="s">
        <v>683</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250</v>
      </c>
      <c r="D177" s="16" t="s">
        <v>251</v>
      </c>
      <c r="E177" s="16">
        <v>6</v>
      </c>
      <c r="F177" s="15">
        <v>2.6</v>
      </c>
      <c r="G177" s="15">
        <v>2.09</v>
      </c>
      <c r="H177" s="15">
        <v>1.59</v>
      </c>
      <c r="I177" s="14"/>
      <c r="J177" s="15">
        <v>3.02</v>
      </c>
      <c r="K177" s="15">
        <v>4.0199999999999996</v>
      </c>
      <c r="L177" s="15">
        <v>5.64</v>
      </c>
      <c r="M177" s="54"/>
      <c r="N177" s="15">
        <v>56.273985306</v>
      </c>
      <c r="O177" s="15">
        <v>9.8131747618999992</v>
      </c>
      <c r="P177" s="15" t="s">
        <v>13</v>
      </c>
      <c r="Q177" s="16" t="s">
        <v>16</v>
      </c>
      <c r="R177" s="37" t="s">
        <v>684</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252</v>
      </c>
      <c r="D178" s="17" t="s">
        <v>253</v>
      </c>
      <c r="E178" s="17">
        <v>3</v>
      </c>
      <c r="F178" s="14">
        <v>3.12</v>
      </c>
      <c r="G178" s="14">
        <v>2.12</v>
      </c>
      <c r="H178" s="14">
        <v>1.1299999999999999</v>
      </c>
      <c r="I178" s="14"/>
      <c r="J178" s="14">
        <v>3.28</v>
      </c>
      <c r="K178" s="14">
        <v>5.26</v>
      </c>
      <c r="L178" s="14">
        <v>8.4700000000000006</v>
      </c>
      <c r="M178" s="54"/>
      <c r="N178" s="14">
        <v>37.925398671000004</v>
      </c>
      <c r="O178" s="31">
        <v>14.433541666</v>
      </c>
      <c r="P178" s="31" t="s">
        <v>13</v>
      </c>
      <c r="Q178" s="17" t="s">
        <v>13</v>
      </c>
      <c r="R178" s="38" t="s">
        <v>685</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429</v>
      </c>
      <c r="D179" s="16" t="s">
        <v>430</v>
      </c>
      <c r="E179" s="16">
        <v>3</v>
      </c>
      <c r="F179" s="15">
        <v>209.19</v>
      </c>
      <c r="G179" s="15">
        <v>181.48</v>
      </c>
      <c r="H179" s="15">
        <v>153.78</v>
      </c>
      <c r="I179" s="14"/>
      <c r="J179" s="15">
        <v>215.18</v>
      </c>
      <c r="K179" s="15">
        <v>270.58</v>
      </c>
      <c r="L179" s="15">
        <v>360.23</v>
      </c>
      <c r="M179" s="54"/>
      <c r="N179" s="15">
        <v>49.633843280000001</v>
      </c>
      <c r="O179" s="15">
        <v>5.7558396267000003</v>
      </c>
      <c r="P179" s="15" t="s">
        <v>13</v>
      </c>
      <c r="Q179" s="16" t="s">
        <v>13</v>
      </c>
      <c r="R179" s="37" t="s">
        <v>686</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484</v>
      </c>
      <c r="D180" s="17" t="s">
        <v>485</v>
      </c>
      <c r="E180" s="17">
        <v>0</v>
      </c>
      <c r="F180" s="14">
        <v>0.21</v>
      </c>
      <c r="G180" s="14">
        <v>7.0000000000000007E-2</v>
      </c>
      <c r="H180" s="14">
        <v>-0.06</v>
      </c>
      <c r="I180" s="14"/>
      <c r="J180" s="14">
        <v>0.25</v>
      </c>
      <c r="K180" s="14">
        <v>0.52</v>
      </c>
      <c r="L180" s="14">
        <v>0.97</v>
      </c>
      <c r="M180" s="54"/>
      <c r="N180" s="14">
        <v>28.884152697000001</v>
      </c>
      <c r="O180" s="31">
        <v>1.8535339524000001</v>
      </c>
      <c r="P180" s="31" t="s">
        <v>13</v>
      </c>
      <c r="Q180" s="17" t="s">
        <v>13</v>
      </c>
      <c r="R180" s="38" t="s">
        <v>687</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254</v>
      </c>
      <c r="D181" s="16" t="s">
        <v>255</v>
      </c>
      <c r="E181" s="16">
        <v>7</v>
      </c>
      <c r="F181" s="15">
        <v>47.99</v>
      </c>
      <c r="G181" s="15">
        <v>43.95</v>
      </c>
      <c r="H181" s="15">
        <v>39.92</v>
      </c>
      <c r="I181" s="14"/>
      <c r="J181" s="15">
        <v>54.37</v>
      </c>
      <c r="K181" s="15">
        <v>62.43</v>
      </c>
      <c r="L181" s="15">
        <v>75.48</v>
      </c>
      <c r="M181" s="54"/>
      <c r="N181" s="15">
        <v>64.781435829000003</v>
      </c>
      <c r="O181" s="15">
        <v>418.36087728999996</v>
      </c>
      <c r="P181" s="15" t="s">
        <v>16</v>
      </c>
      <c r="Q181" s="16" t="s">
        <v>16</v>
      </c>
      <c r="R181" s="37" t="s">
        <v>688</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254</v>
      </c>
      <c r="D182" s="17" t="s">
        <v>257</v>
      </c>
      <c r="E182" s="17">
        <v>7</v>
      </c>
      <c r="F182" s="14">
        <v>42.35</v>
      </c>
      <c r="G182" s="14">
        <v>38.75</v>
      </c>
      <c r="H182" s="14">
        <v>35.159999999999997</v>
      </c>
      <c r="I182" s="14"/>
      <c r="J182" s="14">
        <v>49.03</v>
      </c>
      <c r="K182" s="14">
        <v>56.21</v>
      </c>
      <c r="L182" s="14">
        <v>67.849999999999994</v>
      </c>
      <c r="M182" s="54"/>
      <c r="N182" s="14">
        <v>65.272871355000007</v>
      </c>
      <c r="O182" s="31">
        <v>1251.5167961</v>
      </c>
      <c r="P182" s="31" t="s">
        <v>16</v>
      </c>
      <c r="Q182" s="17" t="s">
        <v>16</v>
      </c>
      <c r="R182" s="38" t="s">
        <v>689</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258</v>
      </c>
      <c r="D183" s="16" t="s">
        <v>259</v>
      </c>
      <c r="E183" s="16">
        <v>4</v>
      </c>
      <c r="F183" s="15">
        <v>10.210000000000001</v>
      </c>
      <c r="G183" s="15">
        <v>8.7100000000000009</v>
      </c>
      <c r="H183" s="15">
        <v>7.21</v>
      </c>
      <c r="I183" s="14"/>
      <c r="J183" s="15">
        <v>14.24</v>
      </c>
      <c r="K183" s="15">
        <v>17.23</v>
      </c>
      <c r="L183" s="15">
        <v>22.08</v>
      </c>
      <c r="M183" s="54"/>
      <c r="N183" s="15">
        <v>48.375563917999997</v>
      </c>
      <c r="O183" s="15">
        <v>20.233867332999999</v>
      </c>
      <c r="P183" s="15" t="s">
        <v>13</v>
      </c>
      <c r="Q183" s="16" t="s">
        <v>16</v>
      </c>
      <c r="R183" s="37" t="s">
        <v>690</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352</v>
      </c>
      <c r="D184" s="17" t="s">
        <v>260</v>
      </c>
      <c r="E184" s="17">
        <v>7</v>
      </c>
      <c r="F184" s="14">
        <v>58.44</v>
      </c>
      <c r="G184" s="14">
        <v>51.75</v>
      </c>
      <c r="H184" s="14">
        <v>45.07</v>
      </c>
      <c r="I184" s="14"/>
      <c r="J184" s="14">
        <v>72.98</v>
      </c>
      <c r="K184" s="14">
        <v>86.34</v>
      </c>
      <c r="L184" s="14">
        <v>107.96</v>
      </c>
      <c r="M184" s="54"/>
      <c r="N184" s="14">
        <v>51.906016133000001</v>
      </c>
      <c r="O184" s="31">
        <v>399.16330975999995</v>
      </c>
      <c r="P184" s="31" t="s">
        <v>16</v>
      </c>
      <c r="Q184" s="17" t="s">
        <v>16</v>
      </c>
      <c r="R184" s="38" t="s">
        <v>691</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375</v>
      </c>
      <c r="D185" s="16" t="s">
        <v>261</v>
      </c>
      <c r="E185" s="16">
        <v>10</v>
      </c>
      <c r="F185" s="15">
        <v>3.49</v>
      </c>
      <c r="G185" s="15">
        <v>3.18</v>
      </c>
      <c r="H185" s="15">
        <v>2.88</v>
      </c>
      <c r="I185" s="14"/>
      <c r="J185" s="15">
        <v>4.03</v>
      </c>
      <c r="K185" s="15">
        <v>4.63</v>
      </c>
      <c r="L185" s="15">
        <v>5.62</v>
      </c>
      <c r="M185" s="54"/>
      <c r="N185" s="15">
        <v>81.778402264999997</v>
      </c>
      <c r="O185" s="15">
        <v>8.6061610476000006</v>
      </c>
      <c r="P185" s="15" t="s">
        <v>16</v>
      </c>
      <c r="Q185" s="16" t="s">
        <v>16</v>
      </c>
      <c r="R185" s="37" t="s">
        <v>692</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361</v>
      </c>
      <c r="D186" s="17" t="s">
        <v>262</v>
      </c>
      <c r="E186" s="17">
        <v>10</v>
      </c>
      <c r="F186" s="14">
        <v>12.87</v>
      </c>
      <c r="G186" s="14">
        <v>11.22</v>
      </c>
      <c r="H186" s="14">
        <v>9.58</v>
      </c>
      <c r="I186" s="14"/>
      <c r="J186" s="14">
        <v>16.170000000000002</v>
      </c>
      <c r="K186" s="14">
        <v>19.45</v>
      </c>
      <c r="L186" s="14">
        <v>24.77</v>
      </c>
      <c r="M186" s="54"/>
      <c r="N186" s="14">
        <v>62.424546104999997</v>
      </c>
      <c r="O186" s="31">
        <v>12.036271809</v>
      </c>
      <c r="P186" s="31" t="s">
        <v>16</v>
      </c>
      <c r="Q186" s="17" t="s">
        <v>16</v>
      </c>
      <c r="R186" s="38" t="s">
        <v>693</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381</v>
      </c>
      <c r="D187" s="16" t="s">
        <v>263</v>
      </c>
      <c r="E187" s="16">
        <v>0</v>
      </c>
      <c r="F187" s="15">
        <v>6.89</v>
      </c>
      <c r="G187" s="15">
        <v>4.5999999999999996</v>
      </c>
      <c r="H187" s="15">
        <v>2.31</v>
      </c>
      <c r="I187" s="14"/>
      <c r="J187" s="15">
        <v>7.56</v>
      </c>
      <c r="K187" s="15">
        <v>12.13</v>
      </c>
      <c r="L187" s="15">
        <v>19.54</v>
      </c>
      <c r="M187" s="54"/>
      <c r="N187" s="15">
        <v>34.870202650000003</v>
      </c>
      <c r="O187" s="15">
        <v>15.92233019</v>
      </c>
      <c r="P187" s="15" t="s">
        <v>13</v>
      </c>
      <c r="Q187" s="16" t="s">
        <v>13</v>
      </c>
      <c r="R187" s="37" t="s">
        <v>694</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380</v>
      </c>
      <c r="D188" s="17" t="s">
        <v>264</v>
      </c>
      <c r="E188" s="17">
        <v>4</v>
      </c>
      <c r="F188" s="14">
        <v>54</v>
      </c>
      <c r="G188" s="14">
        <v>51.35</v>
      </c>
      <c r="H188" s="14">
        <v>48.71</v>
      </c>
      <c r="I188" s="14"/>
      <c r="J188" s="14">
        <v>55.23</v>
      </c>
      <c r="K188" s="14">
        <v>60.51</v>
      </c>
      <c r="L188" s="14">
        <v>69.069999999999993</v>
      </c>
      <c r="M188" s="54"/>
      <c r="N188" s="14">
        <v>48.186940982000003</v>
      </c>
      <c r="O188" s="31">
        <v>70.884874475999993</v>
      </c>
      <c r="P188" s="31" t="s">
        <v>16</v>
      </c>
      <c r="Q188" s="17" t="s">
        <v>13</v>
      </c>
      <c r="R188" s="38" t="s">
        <v>695</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354</v>
      </c>
      <c r="D189" s="16" t="s">
        <v>265</v>
      </c>
      <c r="E189" s="16">
        <v>0</v>
      </c>
      <c r="F189" s="15">
        <v>3.47</v>
      </c>
      <c r="G189" s="15">
        <v>3</v>
      </c>
      <c r="H189" s="15">
        <v>2.54</v>
      </c>
      <c r="I189" s="14"/>
      <c r="J189" s="15">
        <v>3.61</v>
      </c>
      <c r="K189" s="15">
        <v>4.53</v>
      </c>
      <c r="L189" s="15">
        <v>6.03</v>
      </c>
      <c r="M189" s="54"/>
      <c r="N189" s="15">
        <v>31.244857512999999</v>
      </c>
      <c r="O189" s="15">
        <v>1.9564107143</v>
      </c>
      <c r="P189" s="15" t="s">
        <v>13</v>
      </c>
      <c r="Q189" s="16" t="s">
        <v>13</v>
      </c>
      <c r="R189" s="37" t="s">
        <v>696</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377</v>
      </c>
      <c r="D190" s="17" t="s">
        <v>266</v>
      </c>
      <c r="E190" s="17">
        <v>7</v>
      </c>
      <c r="F190" s="14">
        <v>19.36</v>
      </c>
      <c r="G190" s="14">
        <v>17.86</v>
      </c>
      <c r="H190" s="14">
        <v>16.37</v>
      </c>
      <c r="I190" s="14"/>
      <c r="J190" s="14">
        <v>21.95</v>
      </c>
      <c r="K190" s="14">
        <v>24.93</v>
      </c>
      <c r="L190" s="14">
        <v>29.76</v>
      </c>
      <c r="M190" s="54"/>
      <c r="N190" s="14">
        <v>67.614872622999997</v>
      </c>
      <c r="O190" s="31">
        <v>6.1879736190000001</v>
      </c>
      <c r="P190" s="31" t="s">
        <v>16</v>
      </c>
      <c r="Q190" s="17" t="s">
        <v>16</v>
      </c>
      <c r="R190" s="38" t="s">
        <v>697</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486</v>
      </c>
      <c r="D191" s="16" t="s">
        <v>487</v>
      </c>
      <c r="E191" s="16">
        <v>3</v>
      </c>
      <c r="F191" s="15">
        <v>60.4</v>
      </c>
      <c r="G191" s="15">
        <v>42.73</v>
      </c>
      <c r="H191" s="15">
        <v>25.07</v>
      </c>
      <c r="I191" s="14"/>
      <c r="J191" s="15">
        <v>64.19</v>
      </c>
      <c r="K191" s="15">
        <v>99.51</v>
      </c>
      <c r="L191" s="15">
        <v>156.66</v>
      </c>
      <c r="M191" s="54"/>
      <c r="N191" s="15">
        <v>27.132973013000001</v>
      </c>
      <c r="O191" s="15">
        <v>1.4353784181</v>
      </c>
      <c r="P191" s="15" t="s">
        <v>13</v>
      </c>
      <c r="Q191" s="16" t="s">
        <v>13</v>
      </c>
      <c r="R191" s="37" t="s">
        <v>698</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256</v>
      </c>
      <c r="D192" s="17" t="s">
        <v>267</v>
      </c>
      <c r="E192" s="17">
        <v>6</v>
      </c>
      <c r="F192" s="14">
        <v>1.53</v>
      </c>
      <c r="G192" s="14">
        <v>1.2</v>
      </c>
      <c r="H192" s="14">
        <v>0.88</v>
      </c>
      <c r="I192" s="14"/>
      <c r="J192" s="14">
        <v>2.4</v>
      </c>
      <c r="K192" s="14">
        <v>3.04</v>
      </c>
      <c r="L192" s="14">
        <v>4.07</v>
      </c>
      <c r="M192" s="54"/>
      <c r="N192" s="14">
        <v>58.139814278000003</v>
      </c>
      <c r="O192" s="31">
        <v>4.3373873809999992</v>
      </c>
      <c r="P192" s="31" t="s">
        <v>13</v>
      </c>
      <c r="Q192" s="17" t="s">
        <v>16</v>
      </c>
      <c r="R192" s="38" t="s">
        <v>699</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392</v>
      </c>
      <c r="D193" s="16" t="s">
        <v>268</v>
      </c>
      <c r="E193" s="16">
        <v>7</v>
      </c>
      <c r="F193" s="15">
        <v>1.25</v>
      </c>
      <c r="G193" s="15">
        <v>0.89</v>
      </c>
      <c r="H193" s="15">
        <v>0.54</v>
      </c>
      <c r="I193" s="14"/>
      <c r="J193" s="15">
        <v>2.2599999999999998</v>
      </c>
      <c r="K193" s="15">
        <v>2.96</v>
      </c>
      <c r="L193" s="15">
        <v>4.0999999999999996</v>
      </c>
      <c r="M193" s="54"/>
      <c r="N193" s="15">
        <v>67.763721039000004</v>
      </c>
      <c r="O193" s="15">
        <v>2.2921460000000002</v>
      </c>
      <c r="P193" s="15" t="s">
        <v>13</v>
      </c>
      <c r="Q193" s="16" t="s">
        <v>16</v>
      </c>
      <c r="R193" s="37" t="s">
        <v>700</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496</v>
      </c>
      <c r="D194" s="17" t="s">
        <v>269</v>
      </c>
      <c r="E194" s="17">
        <v>7</v>
      </c>
      <c r="F194" s="14">
        <v>18.41</v>
      </c>
      <c r="G194" s="14">
        <v>15.85</v>
      </c>
      <c r="H194" s="14">
        <v>13.29</v>
      </c>
      <c r="I194" s="14"/>
      <c r="J194" s="14">
        <v>24.38</v>
      </c>
      <c r="K194" s="14">
        <v>29.49</v>
      </c>
      <c r="L194" s="14">
        <v>37.78</v>
      </c>
      <c r="M194" s="54"/>
      <c r="N194" s="14">
        <v>64.385387644999994</v>
      </c>
      <c r="O194" s="31">
        <v>166.04209338000001</v>
      </c>
      <c r="P194" s="31" t="s">
        <v>13</v>
      </c>
      <c r="Q194" s="17" t="s">
        <v>16</v>
      </c>
      <c r="R194" s="38" t="s">
        <v>701</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388</v>
      </c>
      <c r="D195" s="16" t="s">
        <v>270</v>
      </c>
      <c r="E195" s="16">
        <v>0</v>
      </c>
      <c r="F195" s="15">
        <v>0.25</v>
      </c>
      <c r="G195" s="15">
        <v>0.13</v>
      </c>
      <c r="H195" s="15">
        <v>0.02</v>
      </c>
      <c r="I195" s="14"/>
      <c r="J195" s="15">
        <v>0.27</v>
      </c>
      <c r="K195" s="15">
        <v>0.49</v>
      </c>
      <c r="L195" s="15">
        <v>0.85</v>
      </c>
      <c r="M195" s="54"/>
      <c r="N195" s="15">
        <v>21.649836774000001</v>
      </c>
      <c r="O195" s="15">
        <v>4.2008459523999999</v>
      </c>
      <c r="P195" s="15" t="s">
        <v>13</v>
      </c>
      <c r="Q195" s="16" t="s">
        <v>13</v>
      </c>
      <c r="R195" s="37" t="s">
        <v>702</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504</v>
      </c>
      <c r="D196" s="17" t="s">
        <v>271</v>
      </c>
      <c r="E196" s="17">
        <v>7</v>
      </c>
      <c r="F196" s="14">
        <v>5.07</v>
      </c>
      <c r="G196" s="14">
        <v>4.57</v>
      </c>
      <c r="H196" s="14">
        <v>4.08</v>
      </c>
      <c r="I196" s="14"/>
      <c r="J196" s="14">
        <v>5.77</v>
      </c>
      <c r="K196" s="14">
        <v>6.75</v>
      </c>
      <c r="L196" s="14">
        <v>8.34</v>
      </c>
      <c r="M196" s="54"/>
      <c r="N196" s="14">
        <v>72.751147208000006</v>
      </c>
      <c r="O196" s="31">
        <v>9.1515570000000004</v>
      </c>
      <c r="P196" s="31" t="s">
        <v>13</v>
      </c>
      <c r="Q196" s="17" t="s">
        <v>16</v>
      </c>
      <c r="R196" s="38" t="s">
        <v>703</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431</v>
      </c>
      <c r="D197" s="16" t="s">
        <v>432</v>
      </c>
      <c r="E197" s="16">
        <v>7</v>
      </c>
      <c r="F197" s="15">
        <v>0.73</v>
      </c>
      <c r="G197" s="15">
        <v>0.53</v>
      </c>
      <c r="H197" s="15">
        <v>0.34</v>
      </c>
      <c r="I197" s="14"/>
      <c r="J197" s="15">
        <v>1.03</v>
      </c>
      <c r="K197" s="15">
        <v>1.41</v>
      </c>
      <c r="L197" s="15">
        <v>2.0299999999999998</v>
      </c>
      <c r="M197" s="54"/>
      <c r="N197" s="15">
        <v>91.742731786999997</v>
      </c>
      <c r="O197" s="15">
        <v>2.6167220476000002</v>
      </c>
      <c r="P197" s="15" t="s">
        <v>13</v>
      </c>
      <c r="Q197" s="16" t="s">
        <v>16</v>
      </c>
      <c r="R197" s="37" t="s">
        <v>704</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446</v>
      </c>
      <c r="D198" s="17" t="s">
        <v>272</v>
      </c>
      <c r="E198" s="17">
        <v>1</v>
      </c>
      <c r="F198" s="14">
        <v>33.94</v>
      </c>
      <c r="G198" s="14">
        <v>30.54</v>
      </c>
      <c r="H198" s="14">
        <v>27.14</v>
      </c>
      <c r="I198" s="14"/>
      <c r="J198" s="14">
        <v>35.06</v>
      </c>
      <c r="K198" s="14">
        <v>41.85</v>
      </c>
      <c r="L198" s="14">
        <v>52.84</v>
      </c>
      <c r="M198" s="54"/>
      <c r="N198" s="14">
        <v>45.100455369000002</v>
      </c>
      <c r="O198" s="31">
        <v>166.155068</v>
      </c>
      <c r="P198" s="31" t="s">
        <v>13</v>
      </c>
      <c r="Q198" s="17" t="s">
        <v>13</v>
      </c>
      <c r="R198" s="38" t="s">
        <v>705</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706</v>
      </c>
      <c r="D199" s="16" t="s">
        <v>273</v>
      </c>
      <c r="E199" s="16">
        <v>3</v>
      </c>
      <c r="F199" s="15">
        <v>7.94</v>
      </c>
      <c r="G199" s="15">
        <v>6.93</v>
      </c>
      <c r="H199" s="15">
        <v>5.92</v>
      </c>
      <c r="I199" s="14"/>
      <c r="J199" s="15">
        <v>8.15</v>
      </c>
      <c r="K199" s="15">
        <v>10.16</v>
      </c>
      <c r="L199" s="15">
        <v>13.42</v>
      </c>
      <c r="M199" s="54"/>
      <c r="N199" s="15">
        <v>49.254775424000002</v>
      </c>
      <c r="O199" s="15">
        <v>10.051441237999999</v>
      </c>
      <c r="P199" s="15" t="s">
        <v>13</v>
      </c>
      <c r="Q199" s="16" t="s">
        <v>13</v>
      </c>
      <c r="R199" s="37" t="s">
        <v>707</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356</v>
      </c>
      <c r="D200" s="17" t="s">
        <v>274</v>
      </c>
      <c r="E200" s="17">
        <v>4</v>
      </c>
      <c r="F200" s="14">
        <v>14.06</v>
      </c>
      <c r="G200" s="14">
        <v>12.49</v>
      </c>
      <c r="H200" s="14">
        <v>10.93</v>
      </c>
      <c r="I200" s="14"/>
      <c r="J200" s="14">
        <v>17.21</v>
      </c>
      <c r="K200" s="14">
        <v>20.329999999999998</v>
      </c>
      <c r="L200" s="14">
        <v>25.39</v>
      </c>
      <c r="M200" s="54"/>
      <c r="N200" s="14">
        <v>56.203001985999997</v>
      </c>
      <c r="O200" s="31">
        <v>130.35842375999999</v>
      </c>
      <c r="P200" s="31" t="s">
        <v>13</v>
      </c>
      <c r="Q200" s="17" t="s">
        <v>16</v>
      </c>
      <c r="R200" s="38" t="s">
        <v>708</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275</v>
      </c>
      <c r="D201" s="16" t="s">
        <v>276</v>
      </c>
      <c r="E201" s="16">
        <v>0</v>
      </c>
      <c r="F201" s="15">
        <v>27.08</v>
      </c>
      <c r="G201" s="15">
        <v>24.38</v>
      </c>
      <c r="H201" s="15">
        <v>21.69</v>
      </c>
      <c r="I201" s="14"/>
      <c r="J201" s="15">
        <v>28.15</v>
      </c>
      <c r="K201" s="15">
        <v>33.53</v>
      </c>
      <c r="L201" s="15">
        <v>42.23</v>
      </c>
      <c r="M201" s="54"/>
      <c r="N201" s="15">
        <v>39.745895849999997</v>
      </c>
      <c r="O201" s="15">
        <v>351.63014380999999</v>
      </c>
      <c r="P201" s="15" t="s">
        <v>13</v>
      </c>
      <c r="Q201" s="16" t="s">
        <v>13</v>
      </c>
      <c r="R201" s="37" t="s">
        <v>709</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277</v>
      </c>
      <c r="D202" s="17" t="s">
        <v>278</v>
      </c>
      <c r="E202" s="17">
        <v>0</v>
      </c>
      <c r="F202" s="14">
        <v>6.92</v>
      </c>
      <c r="G202" s="14">
        <v>6.26</v>
      </c>
      <c r="H202" s="14">
        <v>5.6</v>
      </c>
      <c r="I202" s="14"/>
      <c r="J202" s="14">
        <v>7.18</v>
      </c>
      <c r="K202" s="14">
        <v>8.49</v>
      </c>
      <c r="L202" s="14">
        <v>10.61</v>
      </c>
      <c r="M202" s="54"/>
      <c r="N202" s="14">
        <v>39.291094430999998</v>
      </c>
      <c r="O202" s="31">
        <v>6.3982793332999996</v>
      </c>
      <c r="P202" s="31" t="s">
        <v>13</v>
      </c>
      <c r="Q202" s="17" t="s">
        <v>13</v>
      </c>
      <c r="R202" s="38" t="s">
        <v>710</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277</v>
      </c>
      <c r="D203" s="16" t="s">
        <v>279</v>
      </c>
      <c r="E203" s="16">
        <v>0</v>
      </c>
      <c r="F203" s="15">
        <v>35.409999999999997</v>
      </c>
      <c r="G203" s="15">
        <v>31.8</v>
      </c>
      <c r="H203" s="15">
        <v>28.2</v>
      </c>
      <c r="I203" s="14"/>
      <c r="J203" s="15">
        <v>36.76</v>
      </c>
      <c r="K203" s="15">
        <v>43.96</v>
      </c>
      <c r="L203" s="15">
        <v>55.62</v>
      </c>
      <c r="M203" s="54"/>
      <c r="N203" s="15">
        <v>39.382266803999997</v>
      </c>
      <c r="O203" s="15">
        <v>31.695765619000003</v>
      </c>
      <c r="P203" s="15" t="s">
        <v>13</v>
      </c>
      <c r="Q203" s="16" t="s">
        <v>13</v>
      </c>
      <c r="R203" s="37" t="s">
        <v>711</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280</v>
      </c>
      <c r="D204" s="17" t="s">
        <v>447</v>
      </c>
      <c r="E204" s="17">
        <v>4</v>
      </c>
      <c r="F204" s="14">
        <v>14.02</v>
      </c>
      <c r="G204" s="14">
        <v>12.8</v>
      </c>
      <c r="H204" s="14">
        <v>11.59</v>
      </c>
      <c r="I204" s="14"/>
      <c r="J204" s="14">
        <v>15.93</v>
      </c>
      <c r="K204" s="14">
        <v>18.350000000000001</v>
      </c>
      <c r="L204" s="14">
        <v>22.28</v>
      </c>
      <c r="M204" s="54"/>
      <c r="N204" s="14">
        <v>65.627674862999996</v>
      </c>
      <c r="O204" s="31">
        <v>6.5413211429000002</v>
      </c>
      <c r="P204" s="31" t="s">
        <v>13</v>
      </c>
      <c r="Q204" s="17" t="s">
        <v>16</v>
      </c>
      <c r="R204" s="38" t="s">
        <v>712</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280</v>
      </c>
      <c r="D205" s="16" t="s">
        <v>394</v>
      </c>
      <c r="E205" s="16">
        <v>7</v>
      </c>
      <c r="F205" s="15">
        <v>14.01</v>
      </c>
      <c r="G205" s="15">
        <v>13.03</v>
      </c>
      <c r="H205" s="15">
        <v>12.06</v>
      </c>
      <c r="I205" s="14"/>
      <c r="J205" s="15">
        <v>15.99</v>
      </c>
      <c r="K205" s="15">
        <v>17.93</v>
      </c>
      <c r="L205" s="15">
        <v>21.08</v>
      </c>
      <c r="M205" s="54"/>
      <c r="N205" s="15">
        <v>62.823311036</v>
      </c>
      <c r="O205" s="15">
        <v>6.3984134762</v>
      </c>
      <c r="P205" s="15" t="s">
        <v>13</v>
      </c>
      <c r="Q205" s="16" t="s">
        <v>16</v>
      </c>
      <c r="R205" s="37" t="s">
        <v>713</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280</v>
      </c>
      <c r="D206" s="17" t="s">
        <v>281</v>
      </c>
      <c r="E206" s="17">
        <v>7</v>
      </c>
      <c r="F206" s="14">
        <v>28.38</v>
      </c>
      <c r="G206" s="14">
        <v>26.39</v>
      </c>
      <c r="H206" s="14">
        <v>24.41</v>
      </c>
      <c r="I206" s="14"/>
      <c r="J206" s="14">
        <v>31.38</v>
      </c>
      <c r="K206" s="14">
        <v>35.340000000000003</v>
      </c>
      <c r="L206" s="14">
        <v>41.75</v>
      </c>
      <c r="M206" s="54"/>
      <c r="N206" s="14">
        <v>65.985380638999999</v>
      </c>
      <c r="O206" s="31">
        <v>168.09240742999998</v>
      </c>
      <c r="P206" s="31" t="s">
        <v>13</v>
      </c>
      <c r="Q206" s="17" t="s">
        <v>16</v>
      </c>
      <c r="R206" s="38" t="s">
        <v>714</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282</v>
      </c>
      <c r="D207" s="16" t="s">
        <v>283</v>
      </c>
      <c r="E207" s="16">
        <v>0</v>
      </c>
      <c r="F207" s="15">
        <v>14.15</v>
      </c>
      <c r="G207" s="15">
        <v>11.87</v>
      </c>
      <c r="H207" s="15">
        <v>9.6</v>
      </c>
      <c r="I207" s="14"/>
      <c r="J207" s="15">
        <v>14.69</v>
      </c>
      <c r="K207" s="15">
        <v>19.23</v>
      </c>
      <c r="L207" s="15">
        <v>26.57</v>
      </c>
      <c r="M207" s="54"/>
      <c r="N207" s="15">
        <v>34.494759940000002</v>
      </c>
      <c r="O207" s="15">
        <v>21.841076571000002</v>
      </c>
      <c r="P207" s="15" t="s">
        <v>13</v>
      </c>
      <c r="Q207" s="16" t="s">
        <v>13</v>
      </c>
      <c r="R207" s="37" t="s">
        <v>715</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453</v>
      </c>
      <c r="D208" s="17" t="s">
        <v>454</v>
      </c>
      <c r="E208" s="17">
        <v>5</v>
      </c>
      <c r="F208" s="14">
        <v>4.49</v>
      </c>
      <c r="G208" s="14">
        <v>4.16</v>
      </c>
      <c r="H208" s="14">
        <v>3.84</v>
      </c>
      <c r="I208" s="14"/>
      <c r="J208" s="14">
        <v>5.47</v>
      </c>
      <c r="K208" s="14">
        <v>6.11</v>
      </c>
      <c r="L208" s="14">
        <v>7.16</v>
      </c>
      <c r="M208" s="54"/>
      <c r="N208" s="14">
        <v>49.556151970999998</v>
      </c>
      <c r="O208" s="31">
        <v>2.3333943333000002</v>
      </c>
      <c r="P208" s="31" t="s">
        <v>13</v>
      </c>
      <c r="Q208" s="17" t="s">
        <v>16</v>
      </c>
      <c r="R208" s="38" t="s">
        <v>716</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433</v>
      </c>
      <c r="D209" s="16" t="s">
        <v>434</v>
      </c>
      <c r="E209" s="16">
        <v>4</v>
      </c>
      <c r="F209" s="15">
        <v>3991.67</v>
      </c>
      <c r="G209" s="15">
        <v>2748.7</v>
      </c>
      <c r="H209" s="15">
        <v>1505.74</v>
      </c>
      <c r="I209" s="14"/>
      <c r="J209" s="15">
        <v>4260</v>
      </c>
      <c r="K209" s="15">
        <v>6745.92</v>
      </c>
      <c r="L209" s="15">
        <v>10768.46</v>
      </c>
      <c r="M209" s="54"/>
      <c r="N209" s="15">
        <v>46.936987999999999</v>
      </c>
      <c r="O209" s="15">
        <v>3.6762292594999999</v>
      </c>
      <c r="P209" s="15" t="s">
        <v>16</v>
      </c>
      <c r="Q209" s="16" t="s">
        <v>13</v>
      </c>
      <c r="R209" s="37" t="s">
        <v>717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284</v>
      </c>
      <c r="D210" s="17" t="s">
        <v>285</v>
      </c>
      <c r="E210" s="17">
        <v>10</v>
      </c>
      <c r="F210" s="14">
        <v>11.97</v>
      </c>
      <c r="G210" s="14">
        <v>10.85</v>
      </c>
      <c r="H210" s="14">
        <v>9.73</v>
      </c>
      <c r="I210" s="14"/>
      <c r="J210" s="14">
        <v>14.14</v>
      </c>
      <c r="K210" s="14">
        <v>16.37</v>
      </c>
      <c r="L210" s="14">
        <v>19.989999999999998</v>
      </c>
      <c r="M210" s="54"/>
      <c r="N210" s="14">
        <v>65.647984794999999</v>
      </c>
      <c r="O210" s="31">
        <v>7.4619195237999998</v>
      </c>
      <c r="P210" s="31" t="s">
        <v>16</v>
      </c>
      <c r="Q210" s="17" t="s">
        <v>16</v>
      </c>
      <c r="R210" s="38" t="s">
        <v>718</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719</v>
      </c>
      <c r="D211" s="16" t="s">
        <v>720</v>
      </c>
      <c r="E211" s="16">
        <v>7</v>
      </c>
      <c r="F211" s="15">
        <v>11.42</v>
      </c>
      <c r="G211" s="15">
        <v>9.61</v>
      </c>
      <c r="H211" s="15">
        <v>7.8</v>
      </c>
      <c r="I211" s="14"/>
      <c r="J211" s="15">
        <v>14.03</v>
      </c>
      <c r="K211" s="15">
        <v>17.64</v>
      </c>
      <c r="L211" s="15">
        <v>23.49</v>
      </c>
      <c r="M211" s="54"/>
      <c r="N211" s="15">
        <v>60.697669150000003</v>
      </c>
      <c r="O211" s="15">
        <v>1.0209703508999999</v>
      </c>
      <c r="P211" s="15" t="s">
        <v>13</v>
      </c>
      <c r="Q211" s="16" t="s">
        <v>16</v>
      </c>
      <c r="R211" s="37" t="s">
        <v>721</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286</v>
      </c>
      <c r="D212" s="17" t="s">
        <v>287</v>
      </c>
      <c r="E212" s="17">
        <v>0</v>
      </c>
      <c r="F212" s="14">
        <v>4.3600000000000003</v>
      </c>
      <c r="G212" s="14">
        <v>3.45</v>
      </c>
      <c r="H212" s="14">
        <v>2.54</v>
      </c>
      <c r="I212" s="14"/>
      <c r="J212" s="14">
        <v>4.84</v>
      </c>
      <c r="K212" s="14">
        <v>6.65</v>
      </c>
      <c r="L212" s="14">
        <v>9.59</v>
      </c>
      <c r="M212" s="54"/>
      <c r="N212" s="14">
        <v>29.502159626000001</v>
      </c>
      <c r="O212" s="31">
        <v>65.355067238000004</v>
      </c>
      <c r="P212" s="31" t="s">
        <v>13</v>
      </c>
      <c r="Q212" s="17" t="s">
        <v>13</v>
      </c>
      <c r="R212" s="38" t="s">
        <v>722</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288</v>
      </c>
      <c r="D213" s="16" t="s">
        <v>289</v>
      </c>
      <c r="E213" s="16">
        <v>1</v>
      </c>
      <c r="F213" s="15">
        <v>7.43</v>
      </c>
      <c r="G213" s="15">
        <v>5.72</v>
      </c>
      <c r="H213" s="15">
        <v>4.0199999999999996</v>
      </c>
      <c r="I213" s="14"/>
      <c r="J213" s="15">
        <v>7.9</v>
      </c>
      <c r="K213" s="15">
        <v>11.3</v>
      </c>
      <c r="L213" s="15">
        <v>16.809999999999999</v>
      </c>
      <c r="M213" s="54"/>
      <c r="N213" s="15">
        <v>45.996968961999997</v>
      </c>
      <c r="O213" s="15">
        <v>16.655050714000001</v>
      </c>
      <c r="P213" s="15" t="s">
        <v>13</v>
      </c>
      <c r="Q213" s="16" t="s">
        <v>13</v>
      </c>
      <c r="R213" s="37" t="s">
        <v>723</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435</v>
      </c>
      <c r="D214" s="17" t="s">
        <v>290</v>
      </c>
      <c r="E214" s="17">
        <v>0</v>
      </c>
      <c r="F214" s="14">
        <v>13.21</v>
      </c>
      <c r="G214" s="14">
        <v>11.07</v>
      </c>
      <c r="H214" s="14">
        <v>8.94</v>
      </c>
      <c r="I214" s="14"/>
      <c r="J214" s="14">
        <v>13.56</v>
      </c>
      <c r="K214" s="14">
        <v>17.82</v>
      </c>
      <c r="L214" s="14">
        <v>24.72</v>
      </c>
      <c r="M214" s="54"/>
      <c r="N214" s="14">
        <v>45.661159396999999</v>
      </c>
      <c r="O214" s="31">
        <v>37.490607142999998</v>
      </c>
      <c r="P214" s="31" t="s">
        <v>13</v>
      </c>
      <c r="Q214" s="17" t="s">
        <v>13</v>
      </c>
      <c r="R214" s="38" t="s">
        <v>724</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291</v>
      </c>
      <c r="D215" s="16" t="s">
        <v>292</v>
      </c>
      <c r="E215" s="16">
        <v>0</v>
      </c>
      <c r="F215" s="15">
        <v>19.420000000000002</v>
      </c>
      <c r="G215" s="15">
        <v>17.899999999999999</v>
      </c>
      <c r="H215" s="15">
        <v>16.39</v>
      </c>
      <c r="I215" s="14"/>
      <c r="J215" s="15">
        <v>20.059999999999999</v>
      </c>
      <c r="K215" s="15">
        <v>23.08</v>
      </c>
      <c r="L215" s="15">
        <v>27.97</v>
      </c>
      <c r="M215" s="54"/>
      <c r="N215" s="15">
        <v>43.649100265999998</v>
      </c>
      <c r="O215" s="15">
        <v>94.736787618999998</v>
      </c>
      <c r="P215" s="15" t="s">
        <v>13</v>
      </c>
      <c r="Q215" s="16" t="s">
        <v>13</v>
      </c>
      <c r="R215" s="37" t="s">
        <v>725</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726</v>
      </c>
      <c r="D216" s="17" t="s">
        <v>727</v>
      </c>
      <c r="E216" s="17">
        <v>9</v>
      </c>
      <c r="F216" s="14">
        <v>37.619999999999997</v>
      </c>
      <c r="G216" s="14">
        <v>29.82</v>
      </c>
      <c r="H216" s="14">
        <v>22.03</v>
      </c>
      <c r="I216" s="14"/>
      <c r="J216" s="14">
        <v>40.1</v>
      </c>
      <c r="K216" s="14">
        <v>55.68</v>
      </c>
      <c r="L216" s="14">
        <v>80.900000000000006</v>
      </c>
      <c r="M216" s="54"/>
      <c r="N216" s="14">
        <v>79.795850927999993</v>
      </c>
      <c r="O216" s="31">
        <v>1.1275358352</v>
      </c>
      <c r="P216" s="31" t="s">
        <v>16</v>
      </c>
      <c r="Q216" s="17" t="s">
        <v>16</v>
      </c>
      <c r="R216" s="38" t="s">
        <v>728</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455</v>
      </c>
      <c r="D217" s="16" t="s">
        <v>456</v>
      </c>
      <c r="E217" s="16">
        <v>2</v>
      </c>
      <c r="F217" s="15">
        <v>35.49</v>
      </c>
      <c r="G217" s="15">
        <v>23.12</v>
      </c>
      <c r="H217" s="15">
        <v>10.75</v>
      </c>
      <c r="I217" s="14"/>
      <c r="J217" s="15">
        <v>38.51</v>
      </c>
      <c r="K217" s="15">
        <v>63.24</v>
      </c>
      <c r="L217" s="15">
        <v>103.26</v>
      </c>
      <c r="M217" s="54"/>
      <c r="N217" s="15">
        <v>36.651424011000003</v>
      </c>
      <c r="O217" s="15">
        <v>62.304900899000003</v>
      </c>
      <c r="P217" s="15" t="s">
        <v>13</v>
      </c>
      <c r="Q217" s="16" t="s">
        <v>13</v>
      </c>
      <c r="R217" s="37" t="s">
        <v>729</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436</v>
      </c>
      <c r="D218" s="17" t="s">
        <v>437</v>
      </c>
      <c r="E218" s="17">
        <v>4</v>
      </c>
      <c r="F218" s="14">
        <v>56.7</v>
      </c>
      <c r="G218" s="14">
        <v>49.99</v>
      </c>
      <c r="H218" s="14">
        <v>43.29</v>
      </c>
      <c r="I218" s="14"/>
      <c r="J218" s="14">
        <v>69.260000000000005</v>
      </c>
      <c r="K218" s="14">
        <v>82.66</v>
      </c>
      <c r="L218" s="14">
        <v>104.35</v>
      </c>
      <c r="M218" s="54"/>
      <c r="N218" s="14">
        <v>51.853213433000001</v>
      </c>
      <c r="O218" s="31">
        <v>5.0215015875999995</v>
      </c>
      <c r="P218" s="31" t="s">
        <v>13</v>
      </c>
      <c r="Q218" s="17" t="s">
        <v>16</v>
      </c>
      <c r="R218" s="38" t="s">
        <v>730</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369</v>
      </c>
      <c r="D219" s="16" t="s">
        <v>293</v>
      </c>
      <c r="E219" s="16">
        <v>3</v>
      </c>
      <c r="F219" s="15">
        <v>6.59</v>
      </c>
      <c r="G219" s="15">
        <v>4.2</v>
      </c>
      <c r="H219" s="15">
        <v>1.81</v>
      </c>
      <c r="I219" s="14"/>
      <c r="J219" s="15">
        <v>6.98</v>
      </c>
      <c r="K219" s="15">
        <v>11.75</v>
      </c>
      <c r="L219" s="15">
        <v>19.47</v>
      </c>
      <c r="M219" s="54"/>
      <c r="N219" s="15">
        <v>44.186949667</v>
      </c>
      <c r="O219" s="15">
        <v>19.534652080000001</v>
      </c>
      <c r="P219" s="15" t="s">
        <v>13</v>
      </c>
      <c r="Q219" s="16" t="s">
        <v>13</v>
      </c>
      <c r="R219" s="37" t="s">
        <v>731</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294</v>
      </c>
      <c r="D220" s="17" t="s">
        <v>295</v>
      </c>
      <c r="E220" s="17">
        <v>4</v>
      </c>
      <c r="F220" s="14">
        <v>43</v>
      </c>
      <c r="G220" s="14">
        <v>38.93</v>
      </c>
      <c r="H220" s="14">
        <v>34.869999999999997</v>
      </c>
      <c r="I220" s="14"/>
      <c r="J220" s="14">
        <v>52.32</v>
      </c>
      <c r="K220" s="14">
        <v>60.44</v>
      </c>
      <c r="L220" s="14">
        <v>73.599999999999994</v>
      </c>
      <c r="M220" s="54"/>
      <c r="N220" s="14">
        <v>61.773657780000001</v>
      </c>
      <c r="O220" s="31">
        <v>203.77632814</v>
      </c>
      <c r="P220" s="31" t="s">
        <v>13</v>
      </c>
      <c r="Q220" s="17" t="s">
        <v>16</v>
      </c>
      <c r="R220" s="38" t="s">
        <v>732</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733</v>
      </c>
      <c r="D221" s="16" t="s">
        <v>734</v>
      </c>
      <c r="E221" s="16">
        <v>1</v>
      </c>
      <c r="F221" s="15">
        <v>3.99</v>
      </c>
      <c r="G221" s="15">
        <v>3.69</v>
      </c>
      <c r="H221" s="15">
        <v>3.4</v>
      </c>
      <c r="I221" s="14"/>
      <c r="J221" s="15">
        <v>4.08</v>
      </c>
      <c r="K221" s="15">
        <v>4.66</v>
      </c>
      <c r="L221" s="15">
        <v>5.61</v>
      </c>
      <c r="M221" s="54"/>
      <c r="N221" s="15">
        <v>51.7347538</v>
      </c>
      <c r="O221" s="15">
        <v>1.0916289048000001</v>
      </c>
      <c r="P221" s="15" t="s">
        <v>13</v>
      </c>
      <c r="Q221" s="16" t="s">
        <v>13</v>
      </c>
      <c r="R221" s="37" t="s">
        <v>735</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736</v>
      </c>
      <c r="D222" s="17" t="s">
        <v>737</v>
      </c>
      <c r="E222" s="17">
        <v>3</v>
      </c>
      <c r="F222" s="14">
        <v>49.64</v>
      </c>
      <c r="G222" s="14">
        <v>43.27</v>
      </c>
      <c r="H222" s="14">
        <v>36.909999999999997</v>
      </c>
      <c r="I222" s="14"/>
      <c r="J222" s="14">
        <v>50.05</v>
      </c>
      <c r="K222" s="14">
        <v>62.77</v>
      </c>
      <c r="L222" s="14">
        <v>83.37</v>
      </c>
      <c r="M222" s="54"/>
      <c r="N222" s="14">
        <v>48.285946932999998</v>
      </c>
      <c r="O222" s="31">
        <v>1.3422155924000001</v>
      </c>
      <c r="P222" s="31" t="s">
        <v>13</v>
      </c>
      <c r="Q222" s="17" t="s">
        <v>13</v>
      </c>
      <c r="R222" s="38" t="s">
        <v>738</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296</v>
      </c>
      <c r="D223" s="16" t="s">
        <v>457</v>
      </c>
      <c r="E223" s="16">
        <v>0</v>
      </c>
      <c r="F223" s="15">
        <v>13.05</v>
      </c>
      <c r="G223" s="15">
        <v>12.43</v>
      </c>
      <c r="H223" s="15">
        <v>11.81</v>
      </c>
      <c r="I223" s="14"/>
      <c r="J223" s="15">
        <v>13.6</v>
      </c>
      <c r="K223" s="15">
        <v>14.83</v>
      </c>
      <c r="L223" s="15">
        <v>16.84</v>
      </c>
      <c r="M223" s="54"/>
      <c r="N223" s="15">
        <v>39.823267309000002</v>
      </c>
      <c r="O223" s="15">
        <v>1.1302822381000002</v>
      </c>
      <c r="P223" s="15" t="s">
        <v>13</v>
      </c>
      <c r="Q223" s="16" t="s">
        <v>13</v>
      </c>
      <c r="R223" s="37" t="s">
        <v>739</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296</v>
      </c>
      <c r="D224" s="17" t="s">
        <v>297</v>
      </c>
      <c r="E224" s="17">
        <v>0</v>
      </c>
      <c r="F224" s="14">
        <v>13.31</v>
      </c>
      <c r="G224" s="14">
        <v>12.62</v>
      </c>
      <c r="H224" s="14">
        <v>11.93</v>
      </c>
      <c r="I224" s="14"/>
      <c r="J224" s="14">
        <v>13.52</v>
      </c>
      <c r="K224" s="14">
        <v>14.89</v>
      </c>
      <c r="L224" s="14">
        <v>17.100000000000001</v>
      </c>
      <c r="M224" s="54"/>
      <c r="N224" s="14">
        <v>40.581553210999999</v>
      </c>
      <c r="O224" s="31">
        <v>2.3466466189999999</v>
      </c>
      <c r="P224" s="31" t="s">
        <v>13</v>
      </c>
      <c r="Q224" s="17" t="s">
        <v>13</v>
      </c>
      <c r="R224" s="38" t="s">
        <v>740</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296</v>
      </c>
      <c r="D225" s="16" t="s">
        <v>298</v>
      </c>
      <c r="E225" s="16">
        <v>2</v>
      </c>
      <c r="F225" s="15">
        <v>39.64</v>
      </c>
      <c r="G225" s="15">
        <v>37.6</v>
      </c>
      <c r="H225" s="15">
        <v>35.57</v>
      </c>
      <c r="I225" s="14"/>
      <c r="J225" s="15">
        <v>40.15</v>
      </c>
      <c r="K225" s="15">
        <v>44.21</v>
      </c>
      <c r="L225" s="15">
        <v>50.79</v>
      </c>
      <c r="M225" s="54"/>
      <c r="N225" s="15">
        <v>46.205085238000002</v>
      </c>
      <c r="O225" s="15">
        <v>71.335200190000009</v>
      </c>
      <c r="P225" s="15" t="s">
        <v>13</v>
      </c>
      <c r="Q225" s="16" t="s">
        <v>13</v>
      </c>
      <c r="R225" s="37" t="s">
        <v>741</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299</v>
      </c>
      <c r="D226" s="17" t="s">
        <v>300</v>
      </c>
      <c r="E226" s="17">
        <v>6</v>
      </c>
      <c r="F226" s="14">
        <v>252.22</v>
      </c>
      <c r="G226" s="14">
        <v>221.52</v>
      </c>
      <c r="H226" s="14">
        <v>190.83</v>
      </c>
      <c r="I226" s="14"/>
      <c r="J226" s="14">
        <v>260</v>
      </c>
      <c r="K226" s="14">
        <v>321.38</v>
      </c>
      <c r="L226" s="14">
        <v>420.7</v>
      </c>
      <c r="M226" s="54"/>
      <c r="N226" s="14">
        <v>47.796220042000002</v>
      </c>
      <c r="O226" s="31">
        <v>34.828387612999997</v>
      </c>
      <c r="P226" s="31" t="s">
        <v>16</v>
      </c>
      <c r="Q226" s="17" t="s">
        <v>13</v>
      </c>
      <c r="R226" s="38" t="s">
        <v>742</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301</v>
      </c>
      <c r="D227" s="16" t="s">
        <v>302</v>
      </c>
      <c r="E227" s="16">
        <v>6</v>
      </c>
      <c r="F227" s="15">
        <v>29.85</v>
      </c>
      <c r="G227" s="15">
        <v>27.96</v>
      </c>
      <c r="H227" s="15">
        <v>26.08</v>
      </c>
      <c r="I227" s="14"/>
      <c r="J227" s="15">
        <v>35.5</v>
      </c>
      <c r="K227" s="15">
        <v>39.26</v>
      </c>
      <c r="L227" s="15">
        <v>45.35</v>
      </c>
      <c r="M227" s="54"/>
      <c r="N227" s="15">
        <v>49.820428458000002</v>
      </c>
      <c r="O227" s="15">
        <v>6.4052207618999999</v>
      </c>
      <c r="P227" s="15" t="s">
        <v>13</v>
      </c>
      <c r="Q227" s="16" t="s">
        <v>16</v>
      </c>
      <c r="R227" s="37" t="s">
        <v>743</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303</v>
      </c>
      <c r="D228" s="17" t="s">
        <v>304</v>
      </c>
      <c r="E228" s="17">
        <v>0</v>
      </c>
      <c r="F228" s="14">
        <v>32.24</v>
      </c>
      <c r="G228" s="14">
        <v>29.44</v>
      </c>
      <c r="H228" s="14">
        <v>26.64</v>
      </c>
      <c r="I228" s="14"/>
      <c r="J228" s="14">
        <v>33.01</v>
      </c>
      <c r="K228" s="14">
        <v>38.6</v>
      </c>
      <c r="L228" s="14">
        <v>47.65</v>
      </c>
      <c r="M228" s="54"/>
      <c r="N228" s="14">
        <v>30.332375012</v>
      </c>
      <c r="O228" s="31">
        <v>169.13121118999999</v>
      </c>
      <c r="P228" s="31" t="s">
        <v>13</v>
      </c>
      <c r="Q228" s="17" t="s">
        <v>13</v>
      </c>
      <c r="R228" s="38" t="s">
        <v>744</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305</v>
      </c>
      <c r="D229" s="16" t="s">
        <v>306</v>
      </c>
      <c r="E229" s="16">
        <v>6</v>
      </c>
      <c r="F229" s="15">
        <v>30.57</v>
      </c>
      <c r="G229" s="15">
        <v>27.26</v>
      </c>
      <c r="H229" s="15">
        <v>23.95</v>
      </c>
      <c r="I229" s="14"/>
      <c r="J229" s="15">
        <v>32.19</v>
      </c>
      <c r="K229" s="15">
        <v>38.799999999999997</v>
      </c>
      <c r="L229" s="15">
        <v>49.5</v>
      </c>
      <c r="M229" s="54"/>
      <c r="N229" s="15">
        <v>52.984093027</v>
      </c>
      <c r="O229" s="15">
        <v>77.279441380999998</v>
      </c>
      <c r="P229" s="15" t="s">
        <v>16</v>
      </c>
      <c r="Q229" s="16" t="s">
        <v>13</v>
      </c>
      <c r="R229" s="37" t="s">
        <v>745</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746</v>
      </c>
      <c r="D230" s="17" t="s">
        <v>747</v>
      </c>
      <c r="E230" s="17">
        <v>9</v>
      </c>
      <c r="F230" s="14">
        <v>9.2100000000000009</v>
      </c>
      <c r="G230" s="14">
        <v>8.4499999999999993</v>
      </c>
      <c r="H230" s="14">
        <v>7.7</v>
      </c>
      <c r="I230" s="14"/>
      <c r="J230" s="14">
        <v>9.68</v>
      </c>
      <c r="K230" s="14">
        <v>11.18</v>
      </c>
      <c r="L230" s="14">
        <v>13.61</v>
      </c>
      <c r="M230" s="54"/>
      <c r="N230" s="14">
        <v>78.600967928000003</v>
      </c>
      <c r="O230" s="31">
        <v>1.9317204762</v>
      </c>
      <c r="P230" s="31" t="s">
        <v>16</v>
      </c>
      <c r="Q230" s="17" t="s">
        <v>16</v>
      </c>
      <c r="R230" s="38" t="s">
        <v>748</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307</v>
      </c>
      <c r="D231" s="16" t="s">
        <v>308</v>
      </c>
      <c r="E231" s="16">
        <v>2</v>
      </c>
      <c r="F231" s="15">
        <v>48.96</v>
      </c>
      <c r="G231" s="15">
        <v>41.82</v>
      </c>
      <c r="H231" s="15">
        <v>34.68</v>
      </c>
      <c r="I231" s="14"/>
      <c r="J231" s="15">
        <v>51.61</v>
      </c>
      <c r="K231" s="15">
        <v>65.88</v>
      </c>
      <c r="L231" s="15">
        <v>88.98</v>
      </c>
      <c r="M231" s="54"/>
      <c r="N231" s="15">
        <v>38.157501807000003</v>
      </c>
      <c r="O231" s="15">
        <v>65.73577354199999</v>
      </c>
      <c r="P231" s="15" t="s">
        <v>13</v>
      </c>
      <c r="Q231" s="16" t="s">
        <v>13</v>
      </c>
      <c r="R231" s="37" t="s">
        <v>749</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384</v>
      </c>
      <c r="D232" s="17" t="s">
        <v>385</v>
      </c>
      <c r="E232" s="17">
        <v>6</v>
      </c>
      <c r="F232" s="14">
        <v>170</v>
      </c>
      <c r="G232" s="14">
        <v>153.07</v>
      </c>
      <c r="H232" s="14">
        <v>136.15</v>
      </c>
      <c r="I232" s="14"/>
      <c r="J232" s="14">
        <v>174.59</v>
      </c>
      <c r="K232" s="14">
        <v>208.43</v>
      </c>
      <c r="L232" s="14">
        <v>263.19</v>
      </c>
      <c r="M232" s="54"/>
      <c r="N232" s="14">
        <v>44.729249912</v>
      </c>
      <c r="O232" s="31">
        <v>11.141971686000002</v>
      </c>
      <c r="P232" s="31" t="s">
        <v>16</v>
      </c>
      <c r="Q232" s="17" t="s">
        <v>13</v>
      </c>
      <c r="R232" s="38" t="s">
        <v>750</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309</v>
      </c>
      <c r="D233" s="16" t="s">
        <v>310</v>
      </c>
      <c r="E233" s="16">
        <v>0</v>
      </c>
      <c r="F233" s="15">
        <v>19.04</v>
      </c>
      <c r="G233" s="15">
        <v>16.25</v>
      </c>
      <c r="H233" s="15">
        <v>13.46</v>
      </c>
      <c r="I233" s="14"/>
      <c r="J233" s="15">
        <v>19.64</v>
      </c>
      <c r="K233" s="15">
        <v>25.21</v>
      </c>
      <c r="L233" s="15">
        <v>34.22</v>
      </c>
      <c r="M233" s="54"/>
      <c r="N233" s="15">
        <v>20.603920598999999</v>
      </c>
      <c r="O233" s="15">
        <v>165.71368509999999</v>
      </c>
      <c r="P233" s="15" t="s">
        <v>13</v>
      </c>
      <c r="Q233" s="16" t="s">
        <v>13</v>
      </c>
      <c r="R233" s="37" t="s">
        <v>751</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311</v>
      </c>
      <c r="D234" s="17" t="s">
        <v>312</v>
      </c>
      <c r="E234" s="17">
        <v>6</v>
      </c>
      <c r="F234" s="14">
        <v>30.86</v>
      </c>
      <c r="G234" s="14">
        <v>27.71</v>
      </c>
      <c r="H234" s="14">
        <v>24.56</v>
      </c>
      <c r="I234" s="14"/>
      <c r="J234" s="14">
        <v>36.94</v>
      </c>
      <c r="K234" s="14">
        <v>43.23</v>
      </c>
      <c r="L234" s="14">
        <v>53.41</v>
      </c>
      <c r="M234" s="54"/>
      <c r="N234" s="14">
        <v>68.354102372</v>
      </c>
      <c r="O234" s="31">
        <v>120.37918133000001</v>
      </c>
      <c r="P234" s="31" t="s">
        <v>13</v>
      </c>
      <c r="Q234" s="17" t="s">
        <v>16</v>
      </c>
      <c r="R234" s="38" t="s">
        <v>752</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313</v>
      </c>
      <c r="D235" s="16" t="s">
        <v>314</v>
      </c>
      <c r="E235" s="16">
        <v>7</v>
      </c>
      <c r="F235" s="15">
        <v>14.64</v>
      </c>
      <c r="G235" s="15">
        <v>13.73</v>
      </c>
      <c r="H235" s="15">
        <v>12.83</v>
      </c>
      <c r="I235" s="14"/>
      <c r="J235" s="15">
        <v>16.63</v>
      </c>
      <c r="K235" s="15">
        <v>18.43</v>
      </c>
      <c r="L235" s="15">
        <v>21.34</v>
      </c>
      <c r="M235" s="54"/>
      <c r="N235" s="15">
        <v>63.243728202</v>
      </c>
      <c r="O235" s="15">
        <v>6.7356952380999999</v>
      </c>
      <c r="P235" s="15" t="s">
        <v>13</v>
      </c>
      <c r="Q235" s="16" t="s">
        <v>16</v>
      </c>
      <c r="R235" s="37" t="s">
        <v>753</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315</v>
      </c>
      <c r="D236" s="17" t="s">
        <v>316</v>
      </c>
      <c r="E236" s="17">
        <v>10</v>
      </c>
      <c r="F236" s="14">
        <v>15.55</v>
      </c>
      <c r="G236" s="14">
        <v>14.25</v>
      </c>
      <c r="H236" s="14">
        <v>12.96</v>
      </c>
      <c r="I236" s="14"/>
      <c r="J236" s="14">
        <v>16.5</v>
      </c>
      <c r="K236" s="14">
        <v>19.079999999999998</v>
      </c>
      <c r="L236" s="14">
        <v>23.26</v>
      </c>
      <c r="M236" s="54"/>
      <c r="N236" s="14">
        <v>57.113629707999998</v>
      </c>
      <c r="O236" s="31">
        <v>10.040260428</v>
      </c>
      <c r="P236" s="31" t="s">
        <v>16</v>
      </c>
      <c r="Q236" s="17" t="s">
        <v>16</v>
      </c>
      <c r="R236" s="38" t="s">
        <v>754</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317</v>
      </c>
      <c r="D237" s="16" t="s">
        <v>318</v>
      </c>
      <c r="E237" s="16">
        <v>9</v>
      </c>
      <c r="F237" s="15">
        <v>32.5</v>
      </c>
      <c r="G237" s="15">
        <v>29.44</v>
      </c>
      <c r="H237" s="15">
        <v>26.39</v>
      </c>
      <c r="I237" s="14"/>
      <c r="J237" s="15">
        <v>33.39</v>
      </c>
      <c r="K237" s="15">
        <v>39.49</v>
      </c>
      <c r="L237" s="15">
        <v>49.37</v>
      </c>
      <c r="M237" s="54"/>
      <c r="N237" s="15">
        <v>68.626444253000003</v>
      </c>
      <c r="O237" s="15">
        <v>332.51681028999997</v>
      </c>
      <c r="P237" s="15" t="s">
        <v>16</v>
      </c>
      <c r="Q237" s="16" t="s">
        <v>16</v>
      </c>
      <c r="R237" s="37" t="s">
        <v>755</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319</v>
      </c>
      <c r="D238" s="17" t="s">
        <v>320</v>
      </c>
      <c r="E238" s="17">
        <v>6</v>
      </c>
      <c r="F238" s="14">
        <v>5.37</v>
      </c>
      <c r="G238" s="14">
        <v>4.62</v>
      </c>
      <c r="H238" s="14">
        <v>3.87</v>
      </c>
      <c r="I238" s="14"/>
      <c r="J238" s="14">
        <v>5.47</v>
      </c>
      <c r="K238" s="14">
        <v>6.96</v>
      </c>
      <c r="L238" s="14">
        <v>9.3800000000000008</v>
      </c>
      <c r="M238" s="54"/>
      <c r="N238" s="14">
        <v>43.849094371</v>
      </c>
      <c r="O238" s="31">
        <v>4.9670344762000003</v>
      </c>
      <c r="P238" s="31" t="s">
        <v>16</v>
      </c>
      <c r="Q238" s="17" t="s">
        <v>13</v>
      </c>
      <c r="R238" s="38" t="s">
        <v>756</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321</v>
      </c>
      <c r="D239" s="16" t="s">
        <v>322</v>
      </c>
      <c r="E239" s="16">
        <v>10</v>
      </c>
      <c r="F239" s="15">
        <v>62.54</v>
      </c>
      <c r="G239" s="15">
        <v>59.74</v>
      </c>
      <c r="H239" s="15">
        <v>56.95</v>
      </c>
      <c r="I239" s="14"/>
      <c r="J239" s="15">
        <v>67.23</v>
      </c>
      <c r="K239" s="15">
        <v>72.81</v>
      </c>
      <c r="L239" s="15">
        <v>81.849999999999994</v>
      </c>
      <c r="M239" s="54"/>
      <c r="N239" s="15">
        <v>65.332722681999996</v>
      </c>
      <c r="O239" s="15">
        <v>7.0280870475999997</v>
      </c>
      <c r="P239" s="15" t="s">
        <v>16</v>
      </c>
      <c r="Q239" s="16" t="s">
        <v>16</v>
      </c>
      <c r="R239" s="37" t="s">
        <v>757</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323</v>
      </c>
      <c r="D240" s="17" t="s">
        <v>353</v>
      </c>
      <c r="E240" s="17">
        <v>3</v>
      </c>
      <c r="F240" s="14">
        <v>6.42</v>
      </c>
      <c r="G240" s="14">
        <v>5.01</v>
      </c>
      <c r="H240" s="14">
        <v>3.61</v>
      </c>
      <c r="I240" s="14"/>
      <c r="J240" s="14">
        <v>6.7</v>
      </c>
      <c r="K240" s="14">
        <v>9.5</v>
      </c>
      <c r="L240" s="14">
        <v>14.04</v>
      </c>
      <c r="M240" s="54"/>
      <c r="N240" s="14">
        <v>31.160900076000001</v>
      </c>
      <c r="O240" s="31">
        <v>3.4236693810000003</v>
      </c>
      <c r="P240" s="31" t="s">
        <v>13</v>
      </c>
      <c r="Q240" s="17" t="s">
        <v>13</v>
      </c>
      <c r="R240" s="38" t="s">
        <v>758</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323</v>
      </c>
      <c r="D241" s="16" t="s">
        <v>324</v>
      </c>
      <c r="E241" s="16">
        <v>6</v>
      </c>
      <c r="F241" s="15">
        <v>7.31</v>
      </c>
      <c r="G241" s="15">
        <v>5.57</v>
      </c>
      <c r="H241" s="15">
        <v>3.84</v>
      </c>
      <c r="I241" s="14"/>
      <c r="J241" s="15">
        <v>7.6</v>
      </c>
      <c r="K241" s="15">
        <v>11.06</v>
      </c>
      <c r="L241" s="15">
        <v>16.66</v>
      </c>
      <c r="M241" s="54"/>
      <c r="N241" s="15">
        <v>32.218959542999997</v>
      </c>
      <c r="O241" s="15">
        <v>87.47463914299999</v>
      </c>
      <c r="P241" s="15" t="s">
        <v>16</v>
      </c>
      <c r="Q241" s="16" t="s">
        <v>13</v>
      </c>
      <c r="R241" s="37" t="s">
        <v>759</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325</v>
      </c>
      <c r="D242" s="17" t="s">
        <v>326</v>
      </c>
      <c r="E242" s="17">
        <v>4</v>
      </c>
      <c r="F242" s="14">
        <v>73.95</v>
      </c>
      <c r="G242" s="14">
        <v>68.33</v>
      </c>
      <c r="H242" s="14">
        <v>62.71</v>
      </c>
      <c r="I242" s="14"/>
      <c r="J242" s="14">
        <v>89.75</v>
      </c>
      <c r="K242" s="14">
        <v>100.98</v>
      </c>
      <c r="L242" s="14">
        <v>119.16</v>
      </c>
      <c r="M242" s="54"/>
      <c r="N242" s="14">
        <v>45.514678388</v>
      </c>
      <c r="O242" s="31">
        <v>1180.1622396</v>
      </c>
      <c r="P242" s="31" t="s">
        <v>13</v>
      </c>
      <c r="Q242" s="17" t="s">
        <v>16</v>
      </c>
      <c r="R242" s="38" t="s">
        <v>760</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327</v>
      </c>
      <c r="D243" s="16" t="s">
        <v>328</v>
      </c>
      <c r="E243" s="16">
        <v>7</v>
      </c>
      <c r="F243" s="15">
        <v>18.059999999999999</v>
      </c>
      <c r="G243" s="15">
        <v>16.690000000000001</v>
      </c>
      <c r="H243" s="15">
        <v>15.32</v>
      </c>
      <c r="I243" s="14"/>
      <c r="J243" s="15">
        <v>20.94</v>
      </c>
      <c r="K243" s="15">
        <v>23.67</v>
      </c>
      <c r="L243" s="15">
        <v>28.09</v>
      </c>
      <c r="M243" s="54"/>
      <c r="N243" s="15">
        <v>68.906029673000006</v>
      </c>
      <c r="O243" s="15">
        <v>3.4341317143000003</v>
      </c>
      <c r="P243" s="15" t="s">
        <v>13</v>
      </c>
      <c r="Q243" s="16" t="s">
        <v>16</v>
      </c>
      <c r="R243" s="37" t="s">
        <v>761</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329</v>
      </c>
      <c r="D244" s="17" t="s">
        <v>330</v>
      </c>
      <c r="E244" s="17">
        <v>4</v>
      </c>
      <c r="F244" s="14">
        <v>3.26</v>
      </c>
      <c r="G244" s="14">
        <v>2.65</v>
      </c>
      <c r="H244" s="14">
        <v>2.04</v>
      </c>
      <c r="I244" s="14"/>
      <c r="J244" s="14">
        <v>4.6399999999999997</v>
      </c>
      <c r="K244" s="14">
        <v>5.85</v>
      </c>
      <c r="L244" s="14">
        <v>7.81</v>
      </c>
      <c r="M244" s="54"/>
      <c r="N244" s="14">
        <v>56.346933639</v>
      </c>
      <c r="O244" s="31">
        <v>32.008645905000002</v>
      </c>
      <c r="P244" s="31" t="s">
        <v>13</v>
      </c>
      <c r="Q244" s="17" t="s">
        <v>16</v>
      </c>
      <c r="R244" s="38" t="s">
        <v>762</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331</v>
      </c>
      <c r="D245" s="16" t="s">
        <v>332</v>
      </c>
      <c r="E245" s="16">
        <v>9</v>
      </c>
      <c r="F245" s="15">
        <v>35.56</v>
      </c>
      <c r="G245" s="15">
        <v>32.68</v>
      </c>
      <c r="H245" s="15">
        <v>29.81</v>
      </c>
      <c r="I245" s="14"/>
      <c r="J245" s="15">
        <v>36.44</v>
      </c>
      <c r="K245" s="15">
        <v>42.18</v>
      </c>
      <c r="L245" s="15">
        <v>51.48</v>
      </c>
      <c r="M245" s="54"/>
      <c r="N245" s="15">
        <v>70.572584352999996</v>
      </c>
      <c r="O245" s="15">
        <v>301.52118143000001</v>
      </c>
      <c r="P245" s="15" t="s">
        <v>16</v>
      </c>
      <c r="Q245" s="16" t="s">
        <v>16</v>
      </c>
      <c r="R245" s="37" t="s">
        <v>763</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333</v>
      </c>
      <c r="D246" s="17" t="s">
        <v>334</v>
      </c>
      <c r="E246" s="17">
        <v>7</v>
      </c>
      <c r="F246" s="14">
        <v>12.97</v>
      </c>
      <c r="G246" s="14">
        <v>11.79</v>
      </c>
      <c r="H246" s="14">
        <v>10.61</v>
      </c>
      <c r="I246" s="14"/>
      <c r="J246" s="14">
        <v>15.56</v>
      </c>
      <c r="K246" s="14">
        <v>17.91</v>
      </c>
      <c r="L246" s="14">
        <v>21.72</v>
      </c>
      <c r="M246" s="54"/>
      <c r="N246" s="14">
        <v>64.905088684000006</v>
      </c>
      <c r="O246" s="31">
        <v>5.176437</v>
      </c>
      <c r="P246" s="31" t="s">
        <v>13</v>
      </c>
      <c r="Q246" s="17" t="s">
        <v>16</v>
      </c>
      <c r="R246" s="38" t="s">
        <v>764</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335</v>
      </c>
      <c r="D247" s="16" t="s">
        <v>336</v>
      </c>
      <c r="E247" s="16">
        <v>6</v>
      </c>
      <c r="F247" s="15">
        <v>22.13</v>
      </c>
      <c r="G247" s="15">
        <v>19.420000000000002</v>
      </c>
      <c r="H247" s="15">
        <v>16.72</v>
      </c>
      <c r="I247" s="14"/>
      <c r="J247" s="15">
        <v>28.79</v>
      </c>
      <c r="K247" s="15">
        <v>34.19</v>
      </c>
      <c r="L247" s="15">
        <v>42.94</v>
      </c>
      <c r="M247" s="54"/>
      <c r="N247" s="15">
        <v>59.534084366000002</v>
      </c>
      <c r="O247" s="15">
        <v>62.719501904999994</v>
      </c>
      <c r="P247" s="15" t="s">
        <v>13</v>
      </c>
      <c r="Q247" s="16" t="s">
        <v>16</v>
      </c>
      <c r="R247" s="37" t="s">
        <v>765</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337</v>
      </c>
      <c r="D248" s="17" t="s">
        <v>338</v>
      </c>
      <c r="E248" s="17">
        <v>6</v>
      </c>
      <c r="F248" s="14">
        <v>13.84</v>
      </c>
      <c r="G248" s="14">
        <v>12.5</v>
      </c>
      <c r="H248" s="14">
        <v>11.16</v>
      </c>
      <c r="I248" s="14"/>
      <c r="J248" s="14">
        <v>17.87</v>
      </c>
      <c r="K248" s="14">
        <v>20.54</v>
      </c>
      <c r="L248" s="14">
        <v>24.87</v>
      </c>
      <c r="M248" s="54"/>
      <c r="N248" s="14">
        <v>52.019051417999997</v>
      </c>
      <c r="O248" s="31">
        <v>12.595765857</v>
      </c>
      <c r="P248" s="31" t="s">
        <v>13</v>
      </c>
      <c r="Q248" s="17" t="s">
        <v>16</v>
      </c>
      <c r="R248" s="38" t="s">
        <v>766</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339</v>
      </c>
      <c r="D249" s="16" t="s">
        <v>340</v>
      </c>
      <c r="E249" s="16">
        <v>9</v>
      </c>
      <c r="F249" s="15">
        <v>47.27</v>
      </c>
      <c r="G249" s="15">
        <v>43.55</v>
      </c>
      <c r="H249" s="15">
        <v>39.840000000000003</v>
      </c>
      <c r="I249" s="14"/>
      <c r="J249" s="15">
        <v>53.21</v>
      </c>
      <c r="K249" s="15">
        <v>60.63</v>
      </c>
      <c r="L249" s="15">
        <v>72.66</v>
      </c>
      <c r="M249" s="54"/>
      <c r="N249" s="15">
        <v>67.064428844999995</v>
      </c>
      <c r="O249" s="15">
        <v>389.26098480999997</v>
      </c>
      <c r="P249" s="15" t="s">
        <v>16</v>
      </c>
      <c r="Q249" s="16" t="s">
        <v>16</v>
      </c>
      <c r="R249" s="37" t="s">
        <v>767</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438</v>
      </c>
      <c r="D250" s="17" t="s">
        <v>439</v>
      </c>
      <c r="E250" s="17">
        <v>7</v>
      </c>
      <c r="F250" s="14">
        <v>2558</v>
      </c>
      <c r="G250" s="14">
        <v>1698.29</v>
      </c>
      <c r="H250" s="14">
        <v>838.58</v>
      </c>
      <c r="I250" s="14"/>
      <c r="J250" s="14">
        <v>4120</v>
      </c>
      <c r="K250" s="14">
        <v>5839.41</v>
      </c>
      <c r="L250" s="14">
        <v>8621.64</v>
      </c>
      <c r="M250" s="54"/>
      <c r="N250" s="14">
        <v>50.444387407999997</v>
      </c>
      <c r="O250" s="31">
        <v>6.0821857743000001</v>
      </c>
      <c r="P250" s="31" t="s">
        <v>16</v>
      </c>
      <c r="Q250" s="17" t="s">
        <v>16</v>
      </c>
      <c r="R250" s="38" t="s">
        <v>768</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341</v>
      </c>
      <c r="D251" s="16" t="s">
        <v>342</v>
      </c>
      <c r="E251" s="16">
        <v>1</v>
      </c>
      <c r="F251" s="15">
        <v>8.14</v>
      </c>
      <c r="G251" s="15">
        <v>7.51</v>
      </c>
      <c r="H251" s="15">
        <v>6.88</v>
      </c>
      <c r="I251" s="14"/>
      <c r="J251" s="15">
        <v>8.49</v>
      </c>
      <c r="K251" s="15">
        <v>9.74</v>
      </c>
      <c r="L251" s="15">
        <v>11.78</v>
      </c>
      <c r="M251" s="54"/>
      <c r="N251" s="15">
        <v>49.513154350999997</v>
      </c>
      <c r="O251" s="15">
        <v>2.0392074286000001</v>
      </c>
      <c r="P251" s="15" t="s">
        <v>13</v>
      </c>
      <c r="Q251" s="16" t="s">
        <v>13</v>
      </c>
      <c r="R251" s="37" t="s">
        <v>769</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343</v>
      </c>
      <c r="D252" s="17" t="s">
        <v>344</v>
      </c>
      <c r="E252" s="17">
        <v>6</v>
      </c>
      <c r="F252" s="14" t="s">
        <v>29</v>
      </c>
      <c r="G252" s="14" t="s">
        <v>29</v>
      </c>
      <c r="H252" s="14" t="s">
        <v>29</v>
      </c>
      <c r="I252" s="14"/>
      <c r="J252" s="14" t="s">
        <v>29</v>
      </c>
      <c r="K252" s="14" t="s">
        <v>29</v>
      </c>
      <c r="L252" s="14" t="s">
        <v>29</v>
      </c>
      <c r="M252" s="54"/>
      <c r="N252" s="14" t="s">
        <v>29</v>
      </c>
      <c r="O252" s="31" t="s">
        <v>29</v>
      </c>
      <c r="P252" s="31" t="s">
        <v>29</v>
      </c>
      <c r="Q252" s="17" t="s">
        <v>29</v>
      </c>
      <c r="R252" s="38" t="s">
        <v>30</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345</v>
      </c>
      <c r="D253" s="16" t="s">
        <v>346</v>
      </c>
      <c r="E253" s="16">
        <v>6</v>
      </c>
      <c r="F253" s="15">
        <v>8.1</v>
      </c>
      <c r="G253" s="15">
        <v>6.47</v>
      </c>
      <c r="H253" s="15">
        <v>4.84</v>
      </c>
      <c r="I253" s="14"/>
      <c r="J253" s="15">
        <v>12.67</v>
      </c>
      <c r="K253" s="15">
        <v>15.92</v>
      </c>
      <c r="L253" s="15">
        <v>21.18</v>
      </c>
      <c r="M253" s="54"/>
      <c r="N253" s="15">
        <v>53.590830758000003</v>
      </c>
      <c r="O253" s="15">
        <v>29.744505524000001</v>
      </c>
      <c r="P253" s="15" t="s">
        <v>13</v>
      </c>
      <c r="Q253" s="16" t="s">
        <v>16</v>
      </c>
      <c r="R253" s="37" t="s">
        <v>770</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488</v>
      </c>
      <c r="D254" s="17" t="s">
        <v>489</v>
      </c>
      <c r="E254" s="17">
        <v>9</v>
      </c>
      <c r="F254" s="14">
        <v>181.38</v>
      </c>
      <c r="G254" s="14">
        <v>171.44</v>
      </c>
      <c r="H254" s="14">
        <v>161.51</v>
      </c>
      <c r="I254" s="14"/>
      <c r="J254" s="14">
        <v>203.69</v>
      </c>
      <c r="K254" s="14">
        <v>223.55</v>
      </c>
      <c r="L254" s="14">
        <v>255.7</v>
      </c>
      <c r="M254" s="54"/>
      <c r="N254" s="14">
        <v>60.816245162000001</v>
      </c>
      <c r="O254" s="31">
        <v>11.862615739999999</v>
      </c>
      <c r="P254" s="31" t="s">
        <v>16</v>
      </c>
      <c r="Q254" s="17" t="s">
        <v>16</v>
      </c>
      <c r="R254" s="38" t="s">
        <v>771</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772</v>
      </c>
      <c r="D255" s="16" t="s">
        <v>773</v>
      </c>
      <c r="E255" s="16">
        <v>2</v>
      </c>
      <c r="F255" s="15">
        <v>37.409999999999997</v>
      </c>
      <c r="G255" s="15">
        <v>33.94</v>
      </c>
      <c r="H255" s="15">
        <v>30.47</v>
      </c>
      <c r="I255" s="14"/>
      <c r="J255" s="15">
        <v>38.25</v>
      </c>
      <c r="K255" s="15">
        <v>45.18</v>
      </c>
      <c r="L255" s="15">
        <v>56.41</v>
      </c>
      <c r="M255" s="54"/>
      <c r="N255" s="15">
        <v>47.326644189</v>
      </c>
      <c r="O255" s="15">
        <v>1.8754361786</v>
      </c>
      <c r="P255" s="15" t="s">
        <v>13</v>
      </c>
      <c r="Q255" s="16" t="s">
        <v>13</v>
      </c>
      <c r="R255" s="37" t="s">
        <v>774</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775</v>
      </c>
      <c r="D256" s="17" t="s">
        <v>776</v>
      </c>
      <c r="E256" s="17">
        <v>9</v>
      </c>
      <c r="F256" s="14">
        <v>105.8</v>
      </c>
      <c r="G256" s="14">
        <v>101.94</v>
      </c>
      <c r="H256" s="14">
        <v>98.08</v>
      </c>
      <c r="I256" s="14"/>
      <c r="J256" s="14">
        <v>108.66</v>
      </c>
      <c r="K256" s="14">
        <v>116.37</v>
      </c>
      <c r="L256" s="14">
        <v>128.84</v>
      </c>
      <c r="M256" s="54"/>
      <c r="N256" s="14">
        <v>61.378214767999999</v>
      </c>
      <c r="O256" s="31">
        <v>1.1373775618999999</v>
      </c>
      <c r="P256" s="31" t="s">
        <v>16</v>
      </c>
      <c r="Q256" s="17" t="s">
        <v>16</v>
      </c>
      <c r="R256" s="38" t="s">
        <v>777</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778</v>
      </c>
      <c r="D257" s="16" t="s">
        <v>779</v>
      </c>
      <c r="E257" s="16">
        <v>6</v>
      </c>
      <c r="F257" s="15">
        <v>91.95</v>
      </c>
      <c r="G257" s="15">
        <v>86.88</v>
      </c>
      <c r="H257" s="15">
        <v>81.81</v>
      </c>
      <c r="I257" s="14"/>
      <c r="J257" s="15">
        <v>93.89</v>
      </c>
      <c r="K257" s="15">
        <v>104.02</v>
      </c>
      <c r="L257" s="15">
        <v>120.42</v>
      </c>
      <c r="M257" s="54"/>
      <c r="N257" s="15">
        <v>52.105359075999999</v>
      </c>
      <c r="O257" s="15">
        <v>1.7556905175999999</v>
      </c>
      <c r="P257" s="15" t="s">
        <v>16</v>
      </c>
      <c r="Q257" s="16" t="s">
        <v>13</v>
      </c>
      <c r="R257" s="37" t="s">
        <v>780</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370</v>
      </c>
      <c r="D258" s="17" t="s">
        <v>347</v>
      </c>
      <c r="E258" s="17">
        <v>2</v>
      </c>
      <c r="F258" s="14">
        <v>71.08</v>
      </c>
      <c r="G258" s="14">
        <v>63.5</v>
      </c>
      <c r="H258" s="14">
        <v>55.93</v>
      </c>
      <c r="I258" s="14"/>
      <c r="J258" s="14">
        <v>73.17</v>
      </c>
      <c r="K258" s="14">
        <v>88.31</v>
      </c>
      <c r="L258" s="14">
        <v>112.81</v>
      </c>
      <c r="M258" s="54"/>
      <c r="N258" s="14">
        <v>44.869722334000002</v>
      </c>
      <c r="O258" s="31">
        <v>7.2491166143000001</v>
      </c>
      <c r="P258" s="31" t="s">
        <v>13</v>
      </c>
      <c r="Q258" s="17" t="s">
        <v>13</v>
      </c>
      <c r="R258" s="38" t="s">
        <v>781</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371</v>
      </c>
      <c r="D259" s="16" t="s">
        <v>348</v>
      </c>
      <c r="E259" s="16">
        <v>5</v>
      </c>
      <c r="F259" s="15">
        <v>26.86</v>
      </c>
      <c r="G259" s="15">
        <v>22.92</v>
      </c>
      <c r="H259" s="15">
        <v>18.98</v>
      </c>
      <c r="I259" s="14"/>
      <c r="J259" s="15">
        <v>35.56</v>
      </c>
      <c r="K259" s="15">
        <v>43.43</v>
      </c>
      <c r="L259" s="15">
        <v>56.17</v>
      </c>
      <c r="M259" s="54"/>
      <c r="N259" s="15">
        <v>49.496078803000003</v>
      </c>
      <c r="O259" s="15">
        <v>4.2771105361999995</v>
      </c>
      <c r="P259" s="15" t="s">
        <v>13</v>
      </c>
      <c r="Q259" s="16" t="s">
        <v>16</v>
      </c>
      <c r="R259" s="37" t="s">
        <v>782</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372</v>
      </c>
      <c r="D260" s="17" t="s">
        <v>373</v>
      </c>
      <c r="E260" s="17">
        <v>6</v>
      </c>
      <c r="F260" s="14">
        <v>41</v>
      </c>
      <c r="G260" s="14">
        <v>36.61</v>
      </c>
      <c r="H260" s="14">
        <v>32.22</v>
      </c>
      <c r="I260" s="14"/>
      <c r="J260" s="14">
        <v>53</v>
      </c>
      <c r="K260" s="14">
        <v>61.77</v>
      </c>
      <c r="L260" s="14">
        <v>75.97</v>
      </c>
      <c r="M260" s="54"/>
      <c r="N260" s="14">
        <v>50.725500709999999</v>
      </c>
      <c r="O260" s="31">
        <v>8.2384310380999999</v>
      </c>
      <c r="P260" s="31" t="s">
        <v>13</v>
      </c>
      <c r="Q260" s="17" t="s">
        <v>16</v>
      </c>
      <c r="R260" s="38" t="s">
        <v>783</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440</v>
      </c>
      <c r="D261" s="16" t="s">
        <v>441</v>
      </c>
      <c r="E261" s="16">
        <v>5</v>
      </c>
      <c r="F261" s="15">
        <v>32.76</v>
      </c>
      <c r="G261" s="15">
        <v>26.58</v>
      </c>
      <c r="H261" s="15">
        <v>20.41</v>
      </c>
      <c r="I261" s="14"/>
      <c r="J261" s="15">
        <v>34.31</v>
      </c>
      <c r="K261" s="15">
        <v>46.65</v>
      </c>
      <c r="L261" s="15">
        <v>66.62</v>
      </c>
      <c r="M261" s="54"/>
      <c r="N261" s="15">
        <v>42.448483883000002</v>
      </c>
      <c r="O261" s="15">
        <v>2.9736845671000003</v>
      </c>
      <c r="P261" s="15" t="s">
        <v>16</v>
      </c>
      <c r="Q261" s="16" t="s">
        <v>13</v>
      </c>
      <c r="R261" s="37" t="s">
        <v>784</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785</v>
      </c>
      <c r="D262" s="17" t="s">
        <v>786</v>
      </c>
      <c r="E262" s="17">
        <v>2</v>
      </c>
      <c r="F262" s="14">
        <v>53.4</v>
      </c>
      <c r="G262" s="14">
        <v>47.6</v>
      </c>
      <c r="H262" s="14">
        <v>41.81</v>
      </c>
      <c r="I262" s="14"/>
      <c r="J262" s="14">
        <v>54.87</v>
      </c>
      <c r="K262" s="14">
        <v>66.45</v>
      </c>
      <c r="L262" s="14">
        <v>85.19</v>
      </c>
      <c r="M262" s="54"/>
      <c r="N262" s="14">
        <v>47.145052847999999</v>
      </c>
      <c r="O262" s="31">
        <v>1.2678025737999998</v>
      </c>
      <c r="P262" s="31" t="s">
        <v>13</v>
      </c>
      <c r="Q262" s="17" t="s">
        <v>13</v>
      </c>
      <c r="R262" s="38" t="s">
        <v>787</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349</v>
      </c>
      <c r="D263" s="16" t="s">
        <v>350</v>
      </c>
      <c r="E263" s="16">
        <v>9</v>
      </c>
      <c r="F263" s="15">
        <v>143.06</v>
      </c>
      <c r="G263" s="15">
        <v>136.61000000000001</v>
      </c>
      <c r="H263" s="15">
        <v>130.16</v>
      </c>
      <c r="I263" s="14"/>
      <c r="J263" s="15">
        <v>148.78</v>
      </c>
      <c r="K263" s="15">
        <v>161.66999999999999</v>
      </c>
      <c r="L263" s="15">
        <v>182.53</v>
      </c>
      <c r="M263" s="54"/>
      <c r="N263" s="15">
        <v>60.860310742000003</v>
      </c>
      <c r="O263" s="15">
        <v>5.3655047000000007</v>
      </c>
      <c r="P263" s="15" t="s">
        <v>16</v>
      </c>
      <c r="Q263" s="16" t="s">
        <v>16</v>
      </c>
      <c r="R263" s="37" t="s">
        <v>788</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789</v>
      </c>
      <c r="D264" s="17" t="s">
        <v>790</v>
      </c>
      <c r="E264" s="17">
        <v>5</v>
      </c>
      <c r="F264" s="14">
        <v>121.78</v>
      </c>
      <c r="G264" s="14">
        <v>113.6</v>
      </c>
      <c r="H264" s="14">
        <v>105.42</v>
      </c>
      <c r="I264" s="14"/>
      <c r="J264" s="14">
        <v>124.83</v>
      </c>
      <c r="K264" s="14">
        <v>141.18</v>
      </c>
      <c r="L264" s="14">
        <v>167.64</v>
      </c>
      <c r="M264" s="54"/>
      <c r="N264" s="14">
        <v>51.428688158</v>
      </c>
      <c r="O264" s="31">
        <v>3.4246285837999997</v>
      </c>
      <c r="P264" s="31" t="s">
        <v>16</v>
      </c>
      <c r="Q264" s="17" t="s">
        <v>13</v>
      </c>
      <c r="R264" s="38" t="s">
        <v>791</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792</v>
      </c>
      <c r="D265" s="16" t="s">
        <v>793</v>
      </c>
      <c r="E265" s="16">
        <v>8</v>
      </c>
      <c r="F265" s="15">
        <v>109.4</v>
      </c>
      <c r="G265" s="15">
        <v>103.85</v>
      </c>
      <c r="H265" s="15">
        <v>98.3</v>
      </c>
      <c r="I265" s="14"/>
      <c r="J265" s="15">
        <v>115.46</v>
      </c>
      <c r="K265" s="15">
        <v>126.55</v>
      </c>
      <c r="L265" s="15">
        <v>144.51</v>
      </c>
      <c r="M265" s="54"/>
      <c r="N265" s="15">
        <v>61.785028525999998</v>
      </c>
      <c r="O265" s="15">
        <v>1.2679699724</v>
      </c>
      <c r="P265" s="15" t="s">
        <v>16</v>
      </c>
      <c r="Q265" s="16" t="s">
        <v>16</v>
      </c>
      <c r="R265" s="37" t="s">
        <v>794</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374</v>
      </c>
      <c r="D266" s="17" t="s">
        <v>351</v>
      </c>
      <c r="E266" s="17">
        <v>7</v>
      </c>
      <c r="F266" s="14">
        <v>173.78</v>
      </c>
      <c r="G266" s="14">
        <v>164.16</v>
      </c>
      <c r="H266" s="14">
        <v>154.54</v>
      </c>
      <c r="I266" s="14"/>
      <c r="J266" s="14">
        <v>195.73</v>
      </c>
      <c r="K266" s="14">
        <v>214.96</v>
      </c>
      <c r="L266" s="14">
        <v>246.08</v>
      </c>
      <c r="M266" s="54"/>
      <c r="N266" s="14">
        <v>59.088808948</v>
      </c>
      <c r="O266" s="31">
        <v>412.55884202999999</v>
      </c>
      <c r="P266" s="31" t="s">
        <v>16</v>
      </c>
      <c r="Q266" s="17" t="s">
        <v>16</v>
      </c>
      <c r="R266" s="38" t="s">
        <v>795</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796</v>
      </c>
      <c r="D267" s="16" t="s">
        <v>797</v>
      </c>
      <c r="E267" s="16">
        <v>2</v>
      </c>
      <c r="F267" s="15">
        <v>96.14</v>
      </c>
      <c r="G267" s="15">
        <v>89.62</v>
      </c>
      <c r="H267" s="15">
        <v>83.1</v>
      </c>
      <c r="I267" s="14"/>
      <c r="J267" s="15">
        <v>96.8</v>
      </c>
      <c r="K267" s="15">
        <v>109.83</v>
      </c>
      <c r="L267" s="15">
        <v>130.93</v>
      </c>
      <c r="M267" s="54"/>
      <c r="N267" s="15">
        <v>45.373707758000002</v>
      </c>
      <c r="O267" s="15">
        <v>14.439111736000001</v>
      </c>
      <c r="P267" s="15" t="s">
        <v>13</v>
      </c>
      <c r="Q267" s="16" t="s">
        <v>13</v>
      </c>
      <c r="R267" s="37" t="s">
        <v>798</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799</v>
      </c>
      <c r="D268" s="17" t="s">
        <v>800</v>
      </c>
      <c r="E268" s="17">
        <v>7</v>
      </c>
      <c r="F268" s="14">
        <v>147.71</v>
      </c>
      <c r="G268" s="14">
        <v>139.16</v>
      </c>
      <c r="H268" s="14">
        <v>130.61000000000001</v>
      </c>
      <c r="I268" s="14"/>
      <c r="J268" s="14">
        <v>168.2</v>
      </c>
      <c r="K268" s="14">
        <v>185.29</v>
      </c>
      <c r="L268" s="14">
        <v>212.95</v>
      </c>
      <c r="M268" s="54"/>
      <c r="N268" s="14">
        <v>60.073526063000003</v>
      </c>
      <c r="O268" s="31">
        <v>1.18779959</v>
      </c>
      <c r="P268" s="31" t="s">
        <v>16</v>
      </c>
      <c r="Q268" s="17" t="s">
        <v>16</v>
      </c>
      <c r="R268" s="38" t="s">
        <v>801</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497</v>
      </c>
      <c r="D269" s="16" t="s">
        <v>498</v>
      </c>
      <c r="E269" s="16">
        <v>6</v>
      </c>
      <c r="F269" s="15">
        <v>55.57</v>
      </c>
      <c r="G269" s="15">
        <v>50.38</v>
      </c>
      <c r="H269" s="15">
        <v>45.19</v>
      </c>
      <c r="I269" s="14"/>
      <c r="J269" s="15">
        <v>56.59</v>
      </c>
      <c r="K269" s="15">
        <v>66.959999999999994</v>
      </c>
      <c r="L269" s="15">
        <v>83.76</v>
      </c>
      <c r="M269" s="54"/>
      <c r="N269" s="15">
        <v>48.413785988999997</v>
      </c>
      <c r="O269" s="15">
        <v>1.3864893248000001</v>
      </c>
      <c r="P269" s="15" t="s">
        <v>16</v>
      </c>
      <c r="Q269" s="16" t="s">
        <v>13</v>
      </c>
      <c r="R269" s="37" t="s">
        <v>802</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490</v>
      </c>
      <c r="D270" s="17" t="s">
        <v>491</v>
      </c>
      <c r="E270" s="17">
        <v>6</v>
      </c>
      <c r="F270" s="14">
        <v>96.88</v>
      </c>
      <c r="G270" s="14">
        <v>75.11</v>
      </c>
      <c r="H270" s="14">
        <v>53.34</v>
      </c>
      <c r="I270" s="14"/>
      <c r="J270" s="14">
        <v>104</v>
      </c>
      <c r="K270" s="14">
        <v>147.53</v>
      </c>
      <c r="L270" s="14">
        <v>217.97</v>
      </c>
      <c r="M270" s="54"/>
      <c r="N270" s="14">
        <v>46.425412326999997</v>
      </c>
      <c r="O270" s="31">
        <v>2.7996829699999997</v>
      </c>
      <c r="P270" s="31" t="s">
        <v>16</v>
      </c>
      <c r="Q270" s="17" t="s">
        <v>13</v>
      </c>
      <c r="R270" s="38" t="s">
        <v>803</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395</v>
      </c>
      <c r="D271" s="16" t="s">
        <v>396</v>
      </c>
      <c r="E271" s="16">
        <v>8</v>
      </c>
      <c r="F271" s="15">
        <v>429.45</v>
      </c>
      <c r="G271" s="15">
        <v>409.11</v>
      </c>
      <c r="H271" s="15">
        <v>388.77</v>
      </c>
      <c r="I271" s="14"/>
      <c r="J271" s="15">
        <v>442.34</v>
      </c>
      <c r="K271" s="15">
        <v>483.01</v>
      </c>
      <c r="L271" s="15">
        <v>548.82000000000005</v>
      </c>
      <c r="M271" s="54"/>
      <c r="N271" s="15">
        <v>62.369799909000001</v>
      </c>
      <c r="O271" s="15">
        <v>46.265842096</v>
      </c>
      <c r="P271" s="15" t="s">
        <v>16</v>
      </c>
      <c r="Q271" s="16" t="s">
        <v>16</v>
      </c>
      <c r="R271" s="37" t="s">
        <v>804</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459</v>
      </c>
      <c r="D272" s="17" t="s">
        <v>469</v>
      </c>
      <c r="E272" s="17">
        <v>2</v>
      </c>
      <c r="F272" s="14">
        <v>86.35</v>
      </c>
      <c r="G272" s="14">
        <v>71.53</v>
      </c>
      <c r="H272" s="14">
        <v>56.72</v>
      </c>
      <c r="I272" s="14"/>
      <c r="J272" s="14">
        <v>89.19</v>
      </c>
      <c r="K272" s="14">
        <v>118.81</v>
      </c>
      <c r="L272" s="14">
        <v>166.74</v>
      </c>
      <c r="M272" s="54"/>
      <c r="N272" s="14">
        <v>44.520425523</v>
      </c>
      <c r="O272" s="31">
        <v>2.9752955510000003</v>
      </c>
      <c r="P272" s="31" t="s">
        <v>13</v>
      </c>
      <c r="Q272" s="17" t="s">
        <v>13</v>
      </c>
      <c r="R272" s="38" t="s">
        <v>805</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397</v>
      </c>
      <c r="D273" s="16" t="s">
        <v>398</v>
      </c>
      <c r="E273" s="16">
        <v>6</v>
      </c>
      <c r="F273" s="15">
        <v>107.29</v>
      </c>
      <c r="G273" s="15">
        <v>100.28</v>
      </c>
      <c r="H273" s="15">
        <v>93.28</v>
      </c>
      <c r="I273" s="14"/>
      <c r="J273" s="15">
        <v>126.4</v>
      </c>
      <c r="K273" s="15">
        <v>140.4</v>
      </c>
      <c r="L273" s="15">
        <v>163.06</v>
      </c>
      <c r="M273" s="54"/>
      <c r="N273" s="15">
        <v>55.857044209000001</v>
      </c>
      <c r="O273" s="15">
        <v>148.72908815</v>
      </c>
      <c r="P273" s="15" t="s">
        <v>13</v>
      </c>
      <c r="Q273" s="16" t="s">
        <v>16</v>
      </c>
      <c r="R273" s="37" t="s">
        <v>806</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399</v>
      </c>
      <c r="D274" s="17" t="s">
        <v>400</v>
      </c>
      <c r="E274" s="17">
        <v>7</v>
      </c>
      <c r="F274" s="14">
        <v>182.46</v>
      </c>
      <c r="G274" s="14">
        <v>172.42</v>
      </c>
      <c r="H274" s="14">
        <v>162.38</v>
      </c>
      <c r="I274" s="14"/>
      <c r="J274" s="14">
        <v>205.42</v>
      </c>
      <c r="K274" s="14">
        <v>225.49</v>
      </c>
      <c r="L274" s="14">
        <v>257.97000000000003</v>
      </c>
      <c r="M274" s="54"/>
      <c r="N274" s="14">
        <v>59.697979983000003</v>
      </c>
      <c r="O274" s="31">
        <v>78.095702757000012</v>
      </c>
      <c r="P274" s="31" t="s">
        <v>16</v>
      </c>
      <c r="Q274" s="17" t="s">
        <v>16</v>
      </c>
      <c r="R274" s="38" t="s">
        <v>807</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401</v>
      </c>
      <c r="D275" s="16" t="s">
        <v>402</v>
      </c>
      <c r="E275" s="16">
        <v>7</v>
      </c>
      <c r="F275" s="15">
        <v>128.35</v>
      </c>
      <c r="G275" s="15">
        <v>121.38</v>
      </c>
      <c r="H275" s="15">
        <v>114.42</v>
      </c>
      <c r="I275" s="14"/>
      <c r="J275" s="15">
        <v>142.37</v>
      </c>
      <c r="K275" s="15">
        <v>156.29</v>
      </c>
      <c r="L275" s="15">
        <v>178.82</v>
      </c>
      <c r="M275" s="54"/>
      <c r="N275" s="15">
        <v>58.669481888999996</v>
      </c>
      <c r="O275" s="15">
        <v>17.596107736</v>
      </c>
      <c r="P275" s="15" t="s">
        <v>16</v>
      </c>
      <c r="Q275" s="16" t="s">
        <v>16</v>
      </c>
      <c r="R275" s="37" t="s">
        <v>808</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460</v>
      </c>
      <c r="D276" s="17" t="s">
        <v>470</v>
      </c>
      <c r="E276" s="17">
        <v>10</v>
      </c>
      <c r="F276" s="14">
        <v>181.85</v>
      </c>
      <c r="G276" s="14">
        <v>169.15</v>
      </c>
      <c r="H276" s="14">
        <v>156.46</v>
      </c>
      <c r="I276" s="14"/>
      <c r="J276" s="14">
        <v>205.98</v>
      </c>
      <c r="K276" s="14">
        <v>231.36</v>
      </c>
      <c r="L276" s="14">
        <v>272.43</v>
      </c>
      <c r="M276" s="54"/>
      <c r="N276" s="14">
        <v>59.486432688999997</v>
      </c>
      <c r="O276" s="31">
        <v>3.6138127971</v>
      </c>
      <c r="P276" s="31" t="s">
        <v>16</v>
      </c>
      <c r="Q276" s="17" t="s">
        <v>16</v>
      </c>
      <c r="R276" s="38" t="s">
        <v>809</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810</v>
      </c>
      <c r="D277" s="16" t="s">
        <v>811</v>
      </c>
      <c r="E277" s="16">
        <v>10</v>
      </c>
      <c r="F277" s="15">
        <v>62.12</v>
      </c>
      <c r="G277" s="15">
        <v>59.48</v>
      </c>
      <c r="H277" s="15">
        <v>56.84</v>
      </c>
      <c r="I277" s="14"/>
      <c r="J277" s="15">
        <v>65.459999999999994</v>
      </c>
      <c r="K277" s="15">
        <v>70.73</v>
      </c>
      <c r="L277" s="15">
        <v>79.27</v>
      </c>
      <c r="M277" s="54"/>
      <c r="N277" s="15">
        <v>67.772180038000002</v>
      </c>
      <c r="O277" s="15">
        <v>1.0331438748000001</v>
      </c>
      <c r="P277" s="15" t="s">
        <v>16</v>
      </c>
      <c r="Q277" s="16" t="s">
        <v>16</v>
      </c>
      <c r="R277" s="37" t="s">
        <v>812</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813</v>
      </c>
      <c r="D278" s="17" t="s">
        <v>814</v>
      </c>
      <c r="E278" s="17">
        <v>7</v>
      </c>
      <c r="F278" s="14">
        <v>55.57</v>
      </c>
      <c r="G278" s="14">
        <v>51.9</v>
      </c>
      <c r="H278" s="14">
        <v>48.24</v>
      </c>
      <c r="I278" s="14"/>
      <c r="J278" s="14">
        <v>65.959999999999994</v>
      </c>
      <c r="K278" s="14">
        <v>73.28</v>
      </c>
      <c r="L278" s="14">
        <v>85.14</v>
      </c>
      <c r="M278" s="54"/>
      <c r="N278" s="14">
        <v>55.087697030000001</v>
      </c>
      <c r="O278" s="31">
        <v>2.2714108961999999</v>
      </c>
      <c r="P278" s="31" t="s">
        <v>13</v>
      </c>
      <c r="Q278" s="17" t="s">
        <v>16</v>
      </c>
      <c r="R278" s="38" t="s">
        <v>815</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403</v>
      </c>
      <c r="D279" s="16" t="s">
        <v>404</v>
      </c>
      <c r="E279" s="16">
        <v>9</v>
      </c>
      <c r="F279" s="15">
        <v>73.099999999999994</v>
      </c>
      <c r="G279" s="15">
        <v>68.86</v>
      </c>
      <c r="H279" s="15">
        <v>64.63</v>
      </c>
      <c r="I279" s="14"/>
      <c r="J279" s="15">
        <v>74.099999999999994</v>
      </c>
      <c r="K279" s="15">
        <v>82.56</v>
      </c>
      <c r="L279" s="15">
        <v>96.26</v>
      </c>
      <c r="M279" s="54"/>
      <c r="N279" s="15">
        <v>64.779832304999999</v>
      </c>
      <c r="O279" s="15">
        <v>21.353478170999999</v>
      </c>
      <c r="P279" s="15" t="s">
        <v>16</v>
      </c>
      <c r="Q279" s="16" t="s">
        <v>16</v>
      </c>
      <c r="R279" s="37" t="s">
        <v>816</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405</v>
      </c>
      <c r="D280" s="17" t="s">
        <v>406</v>
      </c>
      <c r="E280" s="17">
        <v>8</v>
      </c>
      <c r="F280" s="14">
        <v>52.28</v>
      </c>
      <c r="G280" s="14">
        <v>49.78</v>
      </c>
      <c r="H280" s="14">
        <v>47.28</v>
      </c>
      <c r="I280" s="14"/>
      <c r="J280" s="14">
        <v>53.86</v>
      </c>
      <c r="K280" s="14">
        <v>58.85</v>
      </c>
      <c r="L280" s="14">
        <v>66.930000000000007</v>
      </c>
      <c r="M280" s="54"/>
      <c r="N280" s="14">
        <v>60.874911515000001</v>
      </c>
      <c r="O280" s="31">
        <v>6.5729204662000003</v>
      </c>
      <c r="P280" s="31" t="s">
        <v>16</v>
      </c>
      <c r="Q280" s="17" t="s">
        <v>16</v>
      </c>
      <c r="R280" s="38" t="s">
        <v>817</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407</v>
      </c>
      <c r="D281" s="16" t="s">
        <v>408</v>
      </c>
      <c r="E281" s="16">
        <v>10</v>
      </c>
      <c r="F281" s="15">
        <v>113.8</v>
      </c>
      <c r="G281" s="15">
        <v>103.98</v>
      </c>
      <c r="H281" s="15">
        <v>94.16</v>
      </c>
      <c r="I281" s="14"/>
      <c r="J281" s="15">
        <v>122.25</v>
      </c>
      <c r="K281" s="15">
        <v>141.88</v>
      </c>
      <c r="L281" s="15">
        <v>173.65</v>
      </c>
      <c r="M281" s="54"/>
      <c r="N281" s="15">
        <v>62.219248165000003</v>
      </c>
      <c r="O281" s="15">
        <v>8.3631484214</v>
      </c>
      <c r="P281" s="15" t="s">
        <v>16</v>
      </c>
      <c r="Q281" s="16" t="s">
        <v>16</v>
      </c>
      <c r="R281" s="37" t="s">
        <v>818</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492</v>
      </c>
      <c r="D282" s="17" t="s">
        <v>493</v>
      </c>
      <c r="E282" s="17">
        <v>7</v>
      </c>
      <c r="F282" s="14">
        <v>145.53</v>
      </c>
      <c r="G282" s="14">
        <v>137.43</v>
      </c>
      <c r="H282" s="14">
        <v>129.33000000000001</v>
      </c>
      <c r="I282" s="14"/>
      <c r="J282" s="14">
        <v>164.21</v>
      </c>
      <c r="K282" s="14">
        <v>180.4</v>
      </c>
      <c r="L282" s="14">
        <v>206.6</v>
      </c>
      <c r="M282" s="54"/>
      <c r="N282" s="14">
        <v>59.785726668999999</v>
      </c>
      <c r="O282" s="31">
        <v>14.075750589</v>
      </c>
      <c r="P282" s="31" t="s">
        <v>16</v>
      </c>
      <c r="Q282" s="17" t="s">
        <v>16</v>
      </c>
      <c r="R282" s="38" t="s">
        <v>819</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409</v>
      </c>
      <c r="D283" s="16" t="s">
        <v>410</v>
      </c>
      <c r="E283" s="16">
        <v>2</v>
      </c>
      <c r="F283" s="15">
        <v>19.149999999999999</v>
      </c>
      <c r="G283" s="15">
        <v>17.14</v>
      </c>
      <c r="H283" s="15">
        <v>15.13</v>
      </c>
      <c r="I283" s="14"/>
      <c r="J283" s="15">
        <v>19.7</v>
      </c>
      <c r="K283" s="15">
        <v>23.71</v>
      </c>
      <c r="L283" s="15">
        <v>30.2</v>
      </c>
      <c r="M283" s="54"/>
      <c r="N283" s="15">
        <v>45.531404430000002</v>
      </c>
      <c r="O283" s="15">
        <v>1.6859207885999998</v>
      </c>
      <c r="P283" s="15" t="s">
        <v>13</v>
      </c>
      <c r="Q283" s="16" t="s">
        <v>13</v>
      </c>
      <c r="R283" s="37" t="s">
        <v>820</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442</v>
      </c>
      <c r="D284" s="17" t="s">
        <v>443</v>
      </c>
      <c r="E284" s="17">
        <v>8</v>
      </c>
      <c r="F284" s="14">
        <v>16.2</v>
      </c>
      <c r="G284" s="14">
        <v>15.41</v>
      </c>
      <c r="H284" s="14">
        <v>14.62</v>
      </c>
      <c r="I284" s="14"/>
      <c r="J284" s="14">
        <v>16.899999999999999</v>
      </c>
      <c r="K284" s="14">
        <v>18.47</v>
      </c>
      <c r="L284" s="14">
        <v>21.02</v>
      </c>
      <c r="M284" s="54"/>
      <c r="N284" s="14">
        <v>63.014691104000001</v>
      </c>
      <c r="O284" s="31">
        <v>12.118119798</v>
      </c>
      <c r="P284" s="31" t="s">
        <v>16</v>
      </c>
      <c r="Q284" s="17" t="s">
        <v>16</v>
      </c>
      <c r="R284" s="38" t="s">
        <v>821</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461</v>
      </c>
      <c r="D285" s="16" t="s">
        <v>471</v>
      </c>
      <c r="E285" s="16">
        <v>7</v>
      </c>
      <c r="F285" s="15" t="s">
        <v>29</v>
      </c>
      <c r="G285" s="15" t="s">
        <v>29</v>
      </c>
      <c r="H285" s="15" t="s">
        <v>29</v>
      </c>
      <c r="I285" s="14"/>
      <c r="J285" s="15" t="s">
        <v>29</v>
      </c>
      <c r="K285" s="15" t="s">
        <v>29</v>
      </c>
      <c r="L285" s="15" t="s">
        <v>29</v>
      </c>
      <c r="M285" s="54"/>
      <c r="N285" s="15" t="s">
        <v>29</v>
      </c>
      <c r="O285" s="15" t="s">
        <v>29</v>
      </c>
      <c r="P285" s="15" t="s">
        <v>29</v>
      </c>
      <c r="Q285" s="16" t="s">
        <v>29</v>
      </c>
      <c r="R285" s="37" t="s">
        <v>30</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462</v>
      </c>
      <c r="D286" s="17" t="s">
        <v>472</v>
      </c>
      <c r="E286" s="17">
        <v>7</v>
      </c>
      <c r="F286" s="14">
        <v>18.149999999999999</v>
      </c>
      <c r="G286" s="14">
        <v>17.13</v>
      </c>
      <c r="H286" s="14">
        <v>16.11</v>
      </c>
      <c r="I286" s="14"/>
      <c r="J286" s="14">
        <v>20.48</v>
      </c>
      <c r="K286" s="14">
        <v>22.51</v>
      </c>
      <c r="L286" s="14">
        <v>25.8</v>
      </c>
      <c r="M286" s="54"/>
      <c r="N286" s="14">
        <v>60.561829125999999</v>
      </c>
      <c r="O286" s="31">
        <v>15.008930599999999</v>
      </c>
      <c r="P286" s="31" t="s">
        <v>16</v>
      </c>
      <c r="Q286" s="17" t="s">
        <v>16</v>
      </c>
      <c r="R286" s="38" t="s">
        <v>822</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463</v>
      </c>
      <c r="D287" s="16" t="s">
        <v>473</v>
      </c>
      <c r="E287" s="16">
        <v>6</v>
      </c>
      <c r="F287" s="15">
        <v>19.88</v>
      </c>
      <c r="G287" s="15">
        <v>18.28</v>
      </c>
      <c r="H287" s="15">
        <v>16.690000000000001</v>
      </c>
      <c r="I287" s="14"/>
      <c r="J287" s="15">
        <v>20.45</v>
      </c>
      <c r="K287" s="15">
        <v>23.63</v>
      </c>
      <c r="L287" s="15">
        <v>28.78</v>
      </c>
      <c r="M287" s="54"/>
      <c r="N287" s="15">
        <v>52.661216041000003</v>
      </c>
      <c r="O287" s="15">
        <v>16.142438119000001</v>
      </c>
      <c r="P287" s="15" t="s">
        <v>16</v>
      </c>
      <c r="Q287" s="16" t="s">
        <v>13</v>
      </c>
      <c r="R287" s="37" t="s">
        <v>823</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464</v>
      </c>
      <c r="D288" s="17" t="s">
        <v>474</v>
      </c>
      <c r="E288" s="17">
        <v>2</v>
      </c>
      <c r="F288" s="14">
        <v>21.19</v>
      </c>
      <c r="G288" s="14">
        <v>19.73</v>
      </c>
      <c r="H288" s="14">
        <v>18.27</v>
      </c>
      <c r="I288" s="14"/>
      <c r="J288" s="14">
        <v>21.43</v>
      </c>
      <c r="K288" s="14">
        <v>24.34</v>
      </c>
      <c r="L288" s="14">
        <v>29.05</v>
      </c>
      <c r="M288" s="54"/>
      <c r="N288" s="14">
        <v>46.155150167999999</v>
      </c>
      <c r="O288" s="31">
        <v>23.793916034000002</v>
      </c>
      <c r="P288" s="31" t="s">
        <v>13</v>
      </c>
      <c r="Q288" s="17" t="s">
        <v>13</v>
      </c>
      <c r="R288" s="38" t="s">
        <v>824</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465</v>
      </c>
      <c r="D289" s="16" t="s">
        <v>475</v>
      </c>
      <c r="E289" s="16">
        <v>1</v>
      </c>
      <c r="F289" s="15">
        <v>47.58</v>
      </c>
      <c r="G289" s="15">
        <v>44.19</v>
      </c>
      <c r="H289" s="15">
        <v>40.81</v>
      </c>
      <c r="I289" s="14"/>
      <c r="J289" s="15">
        <v>48.46</v>
      </c>
      <c r="K289" s="15">
        <v>55.22</v>
      </c>
      <c r="L289" s="15">
        <v>66.17</v>
      </c>
      <c r="M289" s="54"/>
      <c r="N289" s="15">
        <v>47.851701208000001</v>
      </c>
      <c r="O289" s="15">
        <v>9.6444306166999993</v>
      </c>
      <c r="P289" s="15" t="s">
        <v>13</v>
      </c>
      <c r="Q289" s="16" t="s">
        <v>13</v>
      </c>
      <c r="R289" s="37" t="s">
        <v>825</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505</v>
      </c>
      <c r="D290" s="17" t="s">
        <v>506</v>
      </c>
      <c r="E290" s="17">
        <v>6</v>
      </c>
      <c r="F290" s="14">
        <v>57.43</v>
      </c>
      <c r="G290" s="14">
        <v>53.68</v>
      </c>
      <c r="H290" s="14">
        <v>49.93</v>
      </c>
      <c r="I290" s="14"/>
      <c r="J290" s="14">
        <v>59.59</v>
      </c>
      <c r="K290" s="14">
        <v>67.08</v>
      </c>
      <c r="L290" s="14">
        <v>79.2</v>
      </c>
      <c r="M290" s="54"/>
      <c r="N290" s="14">
        <v>61.858346234999999</v>
      </c>
      <c r="O290" s="31">
        <v>11.974596010999999</v>
      </c>
      <c r="P290" s="31" t="s">
        <v>13</v>
      </c>
      <c r="Q290" s="17" t="s">
        <v>16</v>
      </c>
      <c r="R290" s="38" t="s">
        <v>826</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499</v>
      </c>
      <c r="D291" s="16" t="s">
        <v>500</v>
      </c>
      <c r="E291" s="16">
        <v>9</v>
      </c>
      <c r="F291" s="15">
        <v>27.18</v>
      </c>
      <c r="G291" s="15">
        <v>24.3</v>
      </c>
      <c r="H291" s="15">
        <v>21.42</v>
      </c>
      <c r="I291" s="14"/>
      <c r="J291" s="15">
        <v>30.35</v>
      </c>
      <c r="K291" s="15">
        <v>36.1</v>
      </c>
      <c r="L291" s="15">
        <v>45.41</v>
      </c>
      <c r="M291" s="54"/>
      <c r="N291" s="15">
        <v>53.164481936000001</v>
      </c>
      <c r="O291" s="15">
        <v>2.2111315814000001</v>
      </c>
      <c r="P291" s="15" t="s">
        <v>16</v>
      </c>
      <c r="Q291" s="16" t="s">
        <v>16</v>
      </c>
      <c r="R291" s="37" t="s">
        <v>827</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444</v>
      </c>
      <c r="E5" s="59" t="s">
        <v>448</v>
      </c>
    </row>
    <row r="6" spans="4:6" x14ac:dyDescent="0.25">
      <c r="F6" t="s">
        <v>414</v>
      </c>
    </row>
    <row r="7" spans="4:6" ht="123.75" customHeight="1" x14ac:dyDescent="0.25">
      <c r="D7" s="56" t="s">
        <v>445</v>
      </c>
      <c r="E7" s="58" t="str">
        <f>_xlfn.XLOOKUP($E5,Tendencias!$D$17:$D$352,Tendencias!$R$17:$R$352)</f>
        <v>VALE3 está em tendência de baixa pela média de 200 dias, a parece ter completado movimento de repique de alta de curto prazo e pode estar retomando o movimento baixista. Abaixo dos 73,95 pode seguir em queda na direção dos suportes 71,57 ou 69,34. Teria sinal de repique altista fechando acima dos 76,48 mirando resistências em 78,78 ou 83,23.</v>
      </c>
      <c r="F7" s="57">
        <f>_xlfn.XLOOKUP($E5,Tendencias!$D$17:$D$352,Tendencias!$E$17:$E$352)</f>
        <v>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2026-08-03T22:35:53Z</cp:lastPrinted>
  <dcterms:created xsi:type="dcterms:W3CDTF">2020-05-21T15:06:06Z</dcterms:created>
  <dcterms:modified xsi:type="dcterms:W3CDTF">2026-08-03T22:36:09Z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