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 documentId="8_{EFF98D03-213B-4AA0-AF66-EB7FDFD0966F}" xr6:coauthVersionLast="47" xr6:coauthVersionMax="47" xr10:uidLastSave="{A7D461E6-8FA0-48B3-BBF2-1D08B8E325E0}"/>
  <bookViews>
    <workbookView xWindow="-16290" yWindow="6105" windowWidth="16110" windowHeight="1257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<sst xmlns="http://schemas.openxmlformats.org/spreadsheetml/2006/main" count="1375" uniqueCount="790">
  <si>
    <t>Ativos</t>
  </si>
  <si>
    <t>Suportes</t>
  </si>
  <si>
    <t>Suportes e Resistências</t>
  </si>
  <si>
    <t>Atualizado em 08junho2020</t>
  </si>
  <si>
    <t>Resistências</t>
  </si>
  <si>
    <t>IFR</t>
  </si>
  <si>
    <t>Vol$m</t>
  </si>
  <si>
    <t xml:space="preserve">Disclaimer: </t>
  </si>
  <si>
    <t>Análise do Ativo</t>
  </si>
  <si>
    <t>Altas</t>
  </si>
  <si>
    <t>Baixas</t>
  </si>
  <si>
    <t>3tentos</t>
  </si>
  <si>
    <t>TTEN3</t>
  </si>
  <si>
    <t>Baixa</t>
  </si>
  <si>
    <t>Abc Brasil</t>
  </si>
  <si>
    <t>ABCB4</t>
  </si>
  <si>
    <t>Alta</t>
  </si>
  <si>
    <t>A1MD34</t>
  </si>
  <si>
    <t>Allos</t>
  </si>
  <si>
    <t>ALOS3</t>
  </si>
  <si>
    <t>Alpargatas</t>
  </si>
  <si>
    <t>ALPA4</t>
  </si>
  <si>
    <t>GOGL34</t>
  </si>
  <si>
    <t>Alupar</t>
  </si>
  <si>
    <t>ALUP11</t>
  </si>
  <si>
    <t>Amazon.Com, Inc</t>
  </si>
  <si>
    <t>AMZO34</t>
  </si>
  <si>
    <t>Ambev S/A</t>
  </si>
  <si>
    <t>ABEV3</t>
  </si>
  <si>
    <t/>
  </si>
  <si>
    <t>Restrita</t>
  </si>
  <si>
    <t>Americanas</t>
  </si>
  <si>
    <t>AMER3</t>
  </si>
  <si>
    <t>Anima</t>
  </si>
  <si>
    <t>ANIM3</t>
  </si>
  <si>
    <t>Apple Inc</t>
  </si>
  <si>
    <t>AAPL34</t>
  </si>
  <si>
    <t>Assai</t>
  </si>
  <si>
    <t>ASAI3</t>
  </si>
  <si>
    <t>Aura 360</t>
  </si>
  <si>
    <t>AURA33</t>
  </si>
  <si>
    <t>Auren</t>
  </si>
  <si>
    <t>AURE3</t>
  </si>
  <si>
    <t>Axia Energia</t>
  </si>
  <si>
    <t>AXIA3</t>
  </si>
  <si>
    <t>AXIA7</t>
  </si>
  <si>
    <t>Azzas 2154</t>
  </si>
  <si>
    <t>AZZA3</t>
  </si>
  <si>
    <t>B3</t>
  </si>
  <si>
    <t>B3SA3</t>
  </si>
  <si>
    <t>Banco BMG</t>
  </si>
  <si>
    <t>BMGB4</t>
  </si>
  <si>
    <t>Banrisul</t>
  </si>
  <si>
    <t>BRSR6</t>
  </si>
  <si>
    <t>BBSeguridade</t>
  </si>
  <si>
    <t>BBSE3</t>
  </si>
  <si>
    <t>Bemobi Tech</t>
  </si>
  <si>
    <t>BMOB3</t>
  </si>
  <si>
    <t>Blau</t>
  </si>
  <si>
    <t>BLAU3</t>
  </si>
  <si>
    <t>Boa Safra</t>
  </si>
  <si>
    <t>SOJA3</t>
  </si>
  <si>
    <t>BR Partners</t>
  </si>
  <si>
    <t>BRBI11</t>
  </si>
  <si>
    <t>Bradesco</t>
  </si>
  <si>
    <t>BBDC3</t>
  </si>
  <si>
    <t>BBDC4</t>
  </si>
  <si>
    <t>Bradespar</t>
  </si>
  <si>
    <t>BRAP4</t>
  </si>
  <si>
    <t>Brasil</t>
  </si>
  <si>
    <t>BBAS3</t>
  </si>
  <si>
    <t>Braskem</t>
  </si>
  <si>
    <t>BRKM5</t>
  </si>
  <si>
    <t>Brava</t>
  </si>
  <si>
    <t>BRAV3</t>
  </si>
  <si>
    <t>Btgp Banco</t>
  </si>
  <si>
    <t>BPAC11</t>
  </si>
  <si>
    <t>Caixa Seguri</t>
  </si>
  <si>
    <t>CXSE3</t>
  </si>
  <si>
    <t>Camil</t>
  </si>
  <si>
    <t>CAML3</t>
  </si>
  <si>
    <t>Casas Bahia</t>
  </si>
  <si>
    <t>BHIA3</t>
  </si>
  <si>
    <t>Cba</t>
  </si>
  <si>
    <t>CBAV3</t>
  </si>
  <si>
    <t>Cea Modas</t>
  </si>
  <si>
    <t>CEAB3</t>
  </si>
  <si>
    <t>Cemig</t>
  </si>
  <si>
    <t>CMIG4</t>
  </si>
  <si>
    <t>Cogna ON</t>
  </si>
  <si>
    <t>COGN3</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</si>
  <si>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</si>
  <si>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</si>
  <si>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</si>
  <si>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</si>
  <si>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</si>
  <si>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</si>
  <si>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</si>
  <si>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</si>
  <si>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</si>
  <si>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</si>
  <si>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</si>
  <si>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</si>
  <si>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</si>
  <si>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</si>
  <si>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</si>
  <si>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</si>
  <si>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</si>
  <si>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</si>
  <si>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</si>
  <si>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</si>
  <si>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</si>
  <si>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</si>
  <si>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</si>
  <si>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</si>
  <si>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</si>
  <si>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</si>
  <si>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</si>
  <si>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</si>
  <si>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</si>
  <si>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</si>
  <si>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</si>
  <si>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</si>
  <si>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</si>
  <si>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</si>
  <si>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</si>
  <si>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</si>
  <si>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</si>
  <si>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</si>
  <si>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</si>
  <si>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</si>
  <si>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</si>
  <si>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</si>
  <si>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</si>
  <si>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</si>
  <si>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</si>
  <si>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</si>
  <si>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</si>
  <si>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</si>
  <si>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</si>
  <si>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</si>
  <si>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</si>
  <si>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</si>
  <si>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</si>
  <si>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</si>
  <si>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</si>
  <si>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</si>
  <si>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</si>
  <si>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</si>
  <si>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</si>
  <si>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</si>
  <si>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</si>
  <si>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</si>
  <si>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</si>
  <si>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</si>
  <si>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</si>
  <si>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</si>
  <si>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</si>
  <si>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</si>
  <si>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</si>
  <si>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</si>
  <si>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</si>
  <si>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</si>
  <si>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</si>
  <si>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</si>
  <si>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</si>
  <si>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</si>
  <si>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</si>
  <si>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</si>
  <si>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</si>
  <si>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</si>
  <si>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</si>
  <si>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</si>
  <si>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</si>
  <si>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</si>
  <si>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</si>
  <si>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</si>
  <si>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</si>
  <si>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</si>
  <si>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JALL3</t>
  </si>
  <si>
    <t>JBS Nv</t>
  </si>
  <si>
    <t>JBSS32</t>
  </si>
  <si>
    <t>JHSF Part</t>
  </si>
  <si>
    <t>JHSF3</t>
  </si>
  <si>
    <t>JPMC34</t>
  </si>
  <si>
    <t>JSL</t>
  </si>
  <si>
    <t>JSLG3</t>
  </si>
  <si>
    <t>Kepler Weber</t>
  </si>
  <si>
    <t>KEPL3</t>
  </si>
  <si>
    <t>Klabin S/A</t>
  </si>
  <si>
    <t>KLBN4</t>
  </si>
  <si>
    <t>KLBN11</t>
  </si>
  <si>
    <t>Lavvi</t>
  </si>
  <si>
    <t>LAVV3</t>
  </si>
  <si>
    <t>Light S/A</t>
  </si>
  <si>
    <t>LIGT3</t>
  </si>
  <si>
    <t>Localiza</t>
  </si>
  <si>
    <t>RENT3</t>
  </si>
  <si>
    <t>Log Com Prop</t>
  </si>
  <si>
    <t>LOGG3</t>
  </si>
  <si>
    <t>Lojas Renner</t>
  </si>
  <si>
    <t>LREN3</t>
  </si>
  <si>
    <t>Lwsa</t>
  </si>
  <si>
    <t>LWSA3</t>
  </si>
  <si>
    <t>M.Diasbranco</t>
  </si>
  <si>
    <t>MDIA3</t>
  </si>
  <si>
    <t>Magaz Luiza</t>
  </si>
  <si>
    <t>MGLU3</t>
  </si>
  <si>
    <t>Marcopolo</t>
  </si>
  <si>
    <t>POMO3</t>
  </si>
  <si>
    <t>POMO4</t>
  </si>
  <si>
    <t>Marfrig</t>
  </si>
  <si>
    <t>MBRF3</t>
  </si>
  <si>
    <t>Meliuz</t>
  </si>
  <si>
    <t>CASH3</t>
  </si>
  <si>
    <t>Mercado Libre</t>
  </si>
  <si>
    <t>MELI34</t>
  </si>
  <si>
    <t>Meta Platforms, Inc</t>
  </si>
  <si>
    <t>M1TA34</t>
  </si>
  <si>
    <t>Metal Leve</t>
  </si>
  <si>
    <t>LEVE3</t>
  </si>
  <si>
    <t>MUTC34</t>
  </si>
  <si>
    <t>Microsoft Corp</t>
  </si>
  <si>
    <t>MSFT34</t>
  </si>
  <si>
    <t>Mills</t>
  </si>
  <si>
    <t>MILS3</t>
  </si>
  <si>
    <t>Minerva</t>
  </si>
  <si>
    <t>BEEF3</t>
  </si>
  <si>
    <t>Motiva SA</t>
  </si>
  <si>
    <t>MOTV3</t>
  </si>
  <si>
    <t>Moura Dubeux</t>
  </si>
  <si>
    <t>MDNE3</t>
  </si>
  <si>
    <t>Movida</t>
  </si>
  <si>
    <t>MOVI3</t>
  </si>
  <si>
    <t>MRV</t>
  </si>
  <si>
    <t>MRVE3</t>
  </si>
  <si>
    <t>Multiplan</t>
  </si>
  <si>
    <t>MULT3</t>
  </si>
  <si>
    <t>Natura</t>
  </si>
  <si>
    <t>NATU3</t>
  </si>
  <si>
    <t>Nu Holdings Ltd.</t>
  </si>
  <si>
    <t>ROXO34</t>
  </si>
  <si>
    <t>Nvidia Corp</t>
  </si>
  <si>
    <t>NVDC34</t>
  </si>
  <si>
    <t>Oceanpact</t>
  </si>
  <si>
    <t>OPCT3</t>
  </si>
  <si>
    <t>Oncoclinicas</t>
  </si>
  <si>
    <t>ONCO3</t>
  </si>
  <si>
    <t>Orizon</t>
  </si>
  <si>
    <t>ORVR3</t>
  </si>
  <si>
    <t>P.Acucar-Cbd</t>
  </si>
  <si>
    <t>PCAR3</t>
  </si>
  <si>
    <t>Pague Menos</t>
  </si>
  <si>
    <t>PGMN3</t>
  </si>
  <si>
    <t>Petrobras</t>
  </si>
  <si>
    <t>PETR3</t>
  </si>
  <si>
    <t>Paypal</t>
  </si>
  <si>
    <t>PETR4</t>
  </si>
  <si>
    <t>Petrorecsa</t>
  </si>
  <si>
    <t>RECV3</t>
  </si>
  <si>
    <t>PRIO3</t>
  </si>
  <si>
    <t>AUAU3</t>
  </si>
  <si>
    <t>PINE4</t>
  </si>
  <si>
    <t>PLPL3</t>
  </si>
  <si>
    <t>PSSA3</t>
  </si>
  <si>
    <t>POSI3</t>
  </si>
  <si>
    <t>PRNR3</t>
  </si>
  <si>
    <t>QUAL3</t>
  </si>
  <si>
    <t>LJQQ3</t>
  </si>
  <si>
    <t>RADL3</t>
  </si>
  <si>
    <t>RAIZ4</t>
  </si>
  <si>
    <t>RAPT4</t>
  </si>
  <si>
    <t>RDOR3</t>
  </si>
  <si>
    <t>RIAA3</t>
  </si>
  <si>
    <t>RAIL3</t>
  </si>
  <si>
    <t>Sabesp</t>
  </si>
  <si>
    <t>SBSP3</t>
  </si>
  <si>
    <t>Sanepar</t>
  </si>
  <si>
    <t>SAPR4</t>
  </si>
  <si>
    <t>SAPR11</t>
  </si>
  <si>
    <t>Santander BR</t>
  </si>
  <si>
    <t>SANB11</t>
  </si>
  <si>
    <t>Sao Martinho</t>
  </si>
  <si>
    <t>SMTO3</t>
  </si>
  <si>
    <t>Ser Educa</t>
  </si>
  <si>
    <t>SEER3</t>
  </si>
  <si>
    <t>Sid Nacional</t>
  </si>
  <si>
    <t>CSNA3</t>
  </si>
  <si>
    <t>Simpar</t>
  </si>
  <si>
    <t>SIMH3</t>
  </si>
  <si>
    <t>SLCE3</t>
  </si>
  <si>
    <t>Smart Fit</t>
  </si>
  <si>
    <t>SMFT3</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</si>
  <si>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</si>
  <si>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</si>
  <si>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</si>
  <si>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</si>
  <si>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</si>
  <si>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</si>
  <si>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</si>
  <si>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</si>
  <si>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</si>
  <si>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</si>
  <si>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</si>
  <si>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</si>
  <si>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</si>
  <si>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</si>
  <si>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</si>
  <si>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</si>
  <si>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</si>
  <si>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</si>
  <si>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</si>
  <si>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</si>
  <si>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</si>
  <si>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</si>
  <si>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</si>
  <si>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</si>
  <si>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</si>
  <si>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</si>
  <si>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</si>
  <si>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</si>
  <si>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</si>
  <si>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</si>
  <si>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</si>
  <si>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USIM5</t>
  </si>
  <si>
    <t>Vale</t>
  </si>
  <si>
    <t>VALE3</t>
  </si>
  <si>
    <t>Valid</t>
  </si>
  <si>
    <t>VLID3</t>
  </si>
  <si>
    <t>Vamos</t>
  </si>
  <si>
    <t>VAMO3</t>
  </si>
  <si>
    <t>Vibra</t>
  </si>
  <si>
    <t>VBBR3</t>
  </si>
  <si>
    <t>Vitrueduca</t>
  </si>
  <si>
    <t>VTRU3</t>
  </si>
  <si>
    <t>Vivara S.A.</t>
  </si>
  <si>
    <t>VIVA3</t>
  </si>
  <si>
    <t>Vulcabras</t>
  </si>
  <si>
    <t>VULC3</t>
  </si>
  <si>
    <t>Weg</t>
  </si>
  <si>
    <t>WEGE3</t>
  </si>
  <si>
    <t>Wiz Co</t>
  </si>
  <si>
    <t>WIZC3</t>
  </si>
  <si>
    <t>Xp Inc.</t>
  </si>
  <si>
    <t>XPBR31</t>
  </si>
  <si>
    <t>Yduqs Part</t>
  </si>
  <si>
    <t>YDUQ3</t>
  </si>
  <si>
    <t>BITH11</t>
  </si>
  <si>
    <t>ETHE11</t>
  </si>
  <si>
    <t>Investo Wrld</t>
  </si>
  <si>
    <t>WRLD11</t>
  </si>
  <si>
    <t>BOVA11</t>
  </si>
  <si>
    <t>Petrorio</t>
  </si>
  <si>
    <t>USIM3</t>
  </si>
  <si>
    <t>Positivo Tec</t>
  </si>
  <si>
    <t>Nota media</t>
  </si>
  <si>
    <t>Rumo S.A.</t>
  </si>
  <si>
    <t>Eli Lilly And Company</t>
  </si>
  <si>
    <t>LILY34</t>
  </si>
  <si>
    <t>Bradsaude</t>
  </si>
  <si>
    <t>SAUD3</t>
  </si>
  <si>
    <t>Pine</t>
  </si>
  <si>
    <t>Advanced Micro Devices Inc</t>
  </si>
  <si>
    <t>Alphabet Inc</t>
  </si>
  <si>
    <t>Hapvida</t>
  </si>
  <si>
    <t>HAPV3</t>
  </si>
  <si>
    <t>Jallesmachad</t>
  </si>
  <si>
    <t>Jpmorgan Chase &amp; Co</t>
  </si>
  <si>
    <t>Micron Technology, Inc</t>
  </si>
  <si>
    <t>Strategy Inc</t>
  </si>
  <si>
    <t>Hashdex Btcn</t>
  </si>
  <si>
    <t>Hashdex Eth</t>
  </si>
  <si>
    <t>Hashdex Nci</t>
  </si>
  <si>
    <t>HASH11</t>
  </si>
  <si>
    <t>Ishares Bova Ci</t>
  </si>
  <si>
    <t>Petzcobasi</t>
  </si>
  <si>
    <t>NotaBDR</t>
  </si>
  <si>
    <t>Priner</t>
  </si>
  <si>
    <t>Marvell Technology Group Ltd</t>
  </si>
  <si>
    <t>M2RV34</t>
  </si>
  <si>
    <t>Porto Seguro</t>
  </si>
  <si>
    <t>Qualicorp</t>
  </si>
  <si>
    <t>Planoeplano</t>
  </si>
  <si>
    <t>Compass Gas</t>
  </si>
  <si>
    <t>PASS3</t>
  </si>
  <si>
    <t>The Goldman Sachs Group, Inc</t>
  </si>
  <si>
    <t>GSGI34</t>
  </si>
  <si>
    <t>Azul</t>
  </si>
  <si>
    <t>AZUL3</t>
  </si>
  <si>
    <t>Raizen</t>
  </si>
  <si>
    <t>Multilaser</t>
  </si>
  <si>
    <t>MLAS3</t>
  </si>
  <si>
    <t>RENT4</t>
  </si>
  <si>
    <t>Quero-Quero</t>
  </si>
  <si>
    <t>ativo</t>
  </si>
  <si>
    <t>SANB4</t>
  </si>
  <si>
    <t>Ishares S&amp;P 500</t>
  </si>
  <si>
    <t>IVVB11</t>
  </si>
  <si>
    <t>Ishares Smal Ci</t>
  </si>
  <si>
    <t>SMAL11</t>
  </si>
  <si>
    <t>It Now Ibov</t>
  </si>
  <si>
    <t>BOVV11</t>
  </si>
  <si>
    <t>It Now Idiv</t>
  </si>
  <si>
    <t>DIVO11</t>
  </si>
  <si>
    <t>It Now SP BR</t>
  </si>
  <si>
    <t>SPXR11</t>
  </si>
  <si>
    <t>It Now Spxi</t>
  </si>
  <si>
    <t>SPXI11</t>
  </si>
  <si>
    <t>It Now Teck</t>
  </si>
  <si>
    <t>TECK11</t>
  </si>
  <si>
    <t>Qr Bitcoin</t>
  </si>
  <si>
    <t>QBTC11</t>
  </si>
  <si>
    <t>BDRs</t>
  </si>
  <si>
    <t>MM21</t>
  </si>
  <si>
    <t>MM200</t>
  </si>
  <si>
    <t>Nota</t>
  </si>
  <si>
    <t>Alibaba Group Holding Ltd</t>
  </si>
  <si>
    <t>BABA34</t>
  </si>
  <si>
    <t>Applied Materials Inc</t>
  </si>
  <si>
    <t>A1MT34</t>
  </si>
  <si>
    <t>Asml Holding Nv</t>
  </si>
  <si>
    <t>ASML34</t>
  </si>
  <si>
    <t>Berkshire Hathaway Inc</t>
  </si>
  <si>
    <t>BERK34</t>
  </si>
  <si>
    <t>Broadcom Inc</t>
  </si>
  <si>
    <t>AVGO34</t>
  </si>
  <si>
    <t>Netflix, Inc</t>
  </si>
  <si>
    <t>NFLX34</t>
  </si>
  <si>
    <t>Oracle Corp</t>
  </si>
  <si>
    <t>ORCL34</t>
  </si>
  <si>
    <t>Palantir Technologies Inc</t>
  </si>
  <si>
    <t>P2LT34</t>
  </si>
  <si>
    <t>Recrusul</t>
  </si>
  <si>
    <t>RCSL4</t>
  </si>
  <si>
    <t>Seagate Technology Holdings Plc</t>
  </si>
  <si>
    <t>S1TX34</t>
  </si>
  <si>
    <t>SLC Agricola</t>
  </si>
  <si>
    <t>Stoneco Ltd.</t>
  </si>
  <si>
    <t>STOC34</t>
  </si>
  <si>
    <t>Western Digital Corp</t>
  </si>
  <si>
    <t>W1DC34</t>
  </si>
  <si>
    <t>Investo Chip</t>
  </si>
  <si>
    <t>CHIP11</t>
  </si>
  <si>
    <t>Trd Spx Usd Ci</t>
  </si>
  <si>
    <t>SPXU11</t>
  </si>
  <si>
    <t>ATIVO</t>
  </si>
  <si>
    <t>Análise</t>
  </si>
  <si>
    <t>Rede D Or</t>
  </si>
  <si>
    <t>SANB3</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</si>
  <si>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</si>
  <si>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</si>
  <si>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Azevedo</t>
  </si>
  <si>
    <t>AZEV3</t>
  </si>
  <si>
    <t>AZEV4</t>
  </si>
  <si>
    <t>Schulz</t>
  </si>
  <si>
    <t>SHUL4</t>
  </si>
  <si>
    <t>Space Exploration Technologies Corp</t>
  </si>
  <si>
    <t>SPCX34</t>
  </si>
  <si>
    <t>TAEE3</t>
  </si>
  <si>
    <t>Walt Disney Co</t>
  </si>
  <si>
    <t>DISB34</t>
  </si>
  <si>
    <t>Brasilagro</t>
  </si>
  <si>
    <t>BB Etf Ibov</t>
  </si>
  <si>
    <t>iShares MSCI Emerging Markets Index</t>
  </si>
  <si>
    <t>iShares Silver Trust</t>
  </si>
  <si>
    <t>It Now Ifnc Fundo de Indice</t>
  </si>
  <si>
    <t>Trend Europa</t>
  </si>
  <si>
    <t>Trend Ibovx</t>
  </si>
  <si>
    <t>Trend Nasdaq</t>
  </si>
  <si>
    <t>Trend Ouro</t>
  </si>
  <si>
    <t>Trend Ouro H</t>
  </si>
  <si>
    <t>AGRO3</t>
  </si>
  <si>
    <t>CMIG3</t>
  </si>
  <si>
    <t>KLBN3</t>
  </si>
  <si>
    <t>BBOV11</t>
  </si>
  <si>
    <t>BEEM39</t>
  </si>
  <si>
    <t>BSLV39</t>
  </si>
  <si>
    <t>FIND11</t>
  </si>
  <si>
    <t>EURP11</t>
  </si>
  <si>
    <t>BOVX11</t>
  </si>
  <si>
    <t>NASD11</t>
  </si>
  <si>
    <t>GOLD11</t>
  </si>
  <si>
    <t>GOLX11</t>
  </si>
  <si>
    <t>Armac</t>
  </si>
  <si>
    <t>ARML3</t>
  </si>
  <si>
    <t>Caterpillar Inc</t>
  </si>
  <si>
    <t>CATP34</t>
  </si>
  <si>
    <t>Coca Cola Co</t>
  </si>
  <si>
    <t>COCA34</t>
  </si>
  <si>
    <t>Mercantil</t>
  </si>
  <si>
    <t>BMEB4</t>
  </si>
  <si>
    <t>Mitre Realty</t>
  </si>
  <si>
    <t>MTRE3</t>
  </si>
  <si>
    <t>Paranapanema</t>
  </si>
  <si>
    <t>PMAM3</t>
  </si>
  <si>
    <t>Qualcomm Inc</t>
  </si>
  <si>
    <t>QCOM34</t>
  </si>
  <si>
    <t>BB Etf Dolar</t>
  </si>
  <si>
    <t>DOLA11</t>
  </si>
  <si>
    <t>Etf Brad Bov</t>
  </si>
  <si>
    <t>BOVB11</t>
  </si>
  <si>
    <t>iShares MSCI South Korea Capped ETF</t>
  </si>
  <si>
    <t>BEWY39</t>
  </si>
  <si>
    <t>Pactual Ibov</t>
  </si>
  <si>
    <t>IBOB11</t>
  </si>
  <si>
    <t>Coinbase Global, Inc</t>
  </si>
  <si>
    <t>C2OI34</t>
  </si>
  <si>
    <t>Datadog, Inc</t>
  </si>
  <si>
    <t>D1DG34</t>
  </si>
  <si>
    <t>Kla Corp</t>
  </si>
  <si>
    <t>K1LA34</t>
  </si>
  <si>
    <t>Mastercard Inc</t>
  </si>
  <si>
    <t>MSCD34</t>
  </si>
  <si>
    <t>RaiaDrogasil</t>
  </si>
  <si>
    <t>iShares MSCI All Country Asia Ex Japan Index Fund</t>
  </si>
  <si>
    <t>BAAX39</t>
  </si>
  <si>
    <t>Trend Us Tec</t>
  </si>
  <si>
    <t>UTEC11</t>
  </si>
  <si>
    <t>Vaneck Gold Miners ETF</t>
  </si>
  <si>
    <t>GDXB39</t>
  </si>
  <si>
    <t>TTEN3 está em clara tendência de baixa pelas médias de 21 e 200 dias e segue em movimento de baixa. Abaixo dos 11,91 pode buscar suportes 10,67 ou 9,43. Teria sinal de repique altista fechando acima dos 12,51 mirando resistências em 15,91 ou 18,38. O IFR sobrevendido alerta para recuperações se superar 12,51</t>
  </si>
  <si>
    <t>ABCB4 está em tendência de alta pelas médias de 21 e 200 dias e vai mantendo sinal de força altista. Acima dos 24,2 pode buscar projeções nos 25,05 ou 26,02. Teria sinal de realização na perda dos 23,47 mirando os 22,98 ou 22,49.</t>
  </si>
  <si>
    <t>A1MD34 está em tendência de alta no longo prazo, teve uma correção no curto prazo, mas pode estar retomando sinal de altas. Acima dos 315,76 pode buscar 370 ou 430,25. Abaixo dos 272,5 retomaria sinal de realização mirando suportes em 242,37 ou 212,24.</t>
  </si>
  <si>
    <t>BABA34 está em tendência de baixa pela média de 200 dias, a parece ter completado movimento de repique de alta de curto prazo e pode estar retomando o movimento baixista. Abaixo dos 20,54 pode seguir em queda na direção dos suportes 17,71 ou 16,34. Teria sinal de repique altista fechando acima dos 21,03 mirando resistências em 22,14 ou 24,87.</t>
  </si>
  <si>
    <t>ALOS3 está em tendência de baixa pelas médias de 21 e 200 dias, mas começa a dar sinais de repiques de alta. Acima dos 27,22 teria sinal de repique altista mirando resistências nos 28,5 ou 29,92. Já uma perda dos 26,19 traria de volta o sinal de baixa projetando de 25,47 a 24,76.</t>
  </si>
  <si>
    <t>ALPA4 está em tendência de baixa pelas médias de 21 e 200 dias, mas começa a dar sinais de repiques de alta. Acima dos 11,78 teria sinal de repique altista mirando resistências nos 12,44 ou 13,45. Já uma perda dos 11,53 traria de volta o sinal de baixa projetando de 10,8 a 10,29.</t>
  </si>
  <si>
    <t>GOGL34 está em clara tendência de baixa pelas médias de 21 e 200 dias e segue em movimento de baixa. Abaixo dos 139,7 pode buscar suportes 133,39 ou 125,21. Teria sinal de repique altista fechando acima dos 142,62 mirando resistências em 159,86 ou 176,21.</t>
  </si>
  <si>
    <t>ALUP11 está em tendência de baixa pelas médias de 21 e 200 dias, mas começa a dar sinais de repiques de alta. Acima dos 32,79 teria sinal de repique altista mirando resistências nos 34,27 ou 35,5. Já uma perda dos 32,27 traria de volta o sinal de baixa projetando de 31,65 a 31,03.</t>
  </si>
  <si>
    <t>AMZO34 está em tendência de alta pelas médias de 21 e 200 dias e vai mantendo sinal de força altista. Acima dos 63,21 pode buscar projeções nos 65,68 ou 70,42. Teria sinal de realização na perda dos 58,01 mirando os 55,63 ou 53,26. O padrão de volume favorece a alta.</t>
  </si>
  <si>
    <t>ABEV3 está em tendência de alta pelas médias de 21 e 200 dias e vai mantendo sinal de força altista. Acima dos 15,96 pode buscar projeções nos 16,48 ou 17,32. Teria sinal de realização na perda dos 15,12 mirando os 14,69 ou 14,27. O padrão de volume favorece a alta.</t>
  </si>
  <si>
    <t>AMER3 apesar de estar em tendência de baixa no longo prazo pela média de 200 dias, no curto prazo está com sinal de recuperação favorecendo repiques de alta. Acima dos 4,7 pode seguir repique altista na direção resistências nos 5,52 ou 6,85. Caso perca os 4,46 teria sinal de baixa projetando de 3,37 a 2,95.</t>
  </si>
  <si>
    <t>ANIM3 está em clara tendência de baixa pelas médias de 21 e 200 dias e segue em movimento de baixa. Abaixo dos 2,2 pode buscar suportes 1,92 ou 1,61. Teria sinal de repique altista fechando acima dos 2,33 mirando resistências em 2,92 ou 3,53.</t>
  </si>
  <si>
    <t>AAPL34 está em tendência de alta pelas médias de 21 e 200 dias, mas começa a dar sinal de possível realização. Abaixo dos 83,63 poderia realizar na direção dos suportes 75,88 ou 72,11. Caso supere os 85,67 retomaria sinal de alta com projeções nos 88,05 ou 95,57.</t>
  </si>
  <si>
    <t>A1MT34 está em tendência de alta no longo prazo, teve uma correção no curto prazo, mas pode estar retomando sinal de altas. Acima dos 256,92 pode buscar 350 ou 426,44. Abaixo dos 226,31 retomaria sinal de realização mirando suportes em 188,08 ou 149,86.</t>
  </si>
  <si>
    <t>ARML3 apesar de estar em tendência de baixa no longo prazo pela média de 200 dias, no curto prazo está com sinal de recuperação favorecendo repiques de alta. Acima dos 3,56 pode seguir repique altista na direção resistências nos 4,08 ou 4,93. Caso perca os 3,3 teria sinal de baixa projetando de 2,71 a 2,44.</t>
  </si>
  <si>
    <t>ASML34 está em tendência de alta no longo prazo, teve uma correção no curto prazo, mas pode estar retomando sinal de altas. Acima dos 154,35 pode buscar 175,98 ou 196,36. Abaixo dos 150 retomaria sinal de realização mirando suportes em 143 ou 132,8.</t>
  </si>
  <si>
    <t>ASAI3 está em tendência de baixa pelas médias de 21 e 200 dias, mas começa a dar sinais de repiques de alta. Acima dos 8,48 teria sinal de repique altista mirando resistências nos 9 ou 9,79. Já uma perda dos 8,34 traria de volta o sinal de baixa projetando de 7,72 a 7,32.</t>
  </si>
  <si>
    <t>AURA33 está em tendência de baixa pelas médias de 21 e 200 dias, mas começa a dar sinais de repiques de alta. Acima dos 97,92 teria sinal de repique altista mirando resistências nos 116,96 ou 138,22. Já uma perda dos 93,96 traria de volta o sinal de baixa projetando de 82,55 a 71,91.</t>
  </si>
  <si>
    <t>AURE3 está em tendência de baixa pelas médias de 21 e 200 dias, mas começa a dar sinais de repiques de alta. Acima dos 11,31 teria sinal de repique altista mirando resistências nos 13,03 ou 14,23. Já uma perda dos 11,08 traria de volta o sinal de baixa projetando de 10,47 a 9,87.</t>
  </si>
  <si>
    <t>AXIA3 apesar de estar em tendência de baixa no longo prazo pela média de 200 dias, no curto prazo está com sinal de recuperação favorecendo repiques de alta. Acima dos 53,05 pode seguir repique altista na direção resistências nos 55,16 ou 58,8. Caso perca os 51,64 teria sinal de baixa projetando de 49,27 a 47,44.</t>
  </si>
  <si>
    <t>AXIA7 apesar de estar em tendência de baixa no longo prazo pela média de 200 dias, no curto prazo está com sinal de recuperação favorecendo repiques de alta. Acima dos 52,24 pode seguir repique altista na direção resistências nos 54,1 ou 57,84. Caso perca os 50,95 teria sinal de baixa projetando de 48,04 a 46,16.</t>
  </si>
  <si>
    <t>AZEV3 apesar de estar em tendência de baixa no longo prazo pela média de 200 dias, no curto prazo está com sinal de recuperação favorecendo repiques de alta. Acima dos 4,01 pode seguir repique altista na direção resistências nos 5,72 ou 8,5. Caso perca os 3,11 teria sinal de baixa projetando de 1,23 a 0,37. O padrão de volume favorece a alta. O IFR sobrecomprado alerta realizações se perder 3,11.</t>
  </si>
  <si>
    <t>AZEV4 apesar de estar em tendência de baixa no longo prazo pela média de 200 dias, no curto prazo está com sinal de recuperação favorecendo repiques de alta. Acima dos 1,98 pode seguir repique altista na direção resistências nos 2,49 ou 3,32. Caso perca os 1,56 teria sinal de baixa projetando de 1,15 a 0,89. O padrão de volume favorece a alta. O IFR sobrecomprado alerta realizações se perder 1,56.</t>
  </si>
  <si>
    <t>AZUL3 apesar de estar em tendência de baixa no longo prazo pela média de 200 dias, no curto prazo está com sinal de recuperação favorecendo repiques de alta. Acima dos 22,46 pode seguir repique altista na direção resistências nos 24,77 ou 27,16. Caso perca os 21,7 teria sinal de baixa projetando de 20,9 a 19,7.</t>
  </si>
  <si>
    <t>AZZA3 está em clara tendência de baixa pelas médias de 21 e 200 dias e segue em movimento de baixa. Abaixo dos 15,65 pode buscar suportes 14,49 ou 13,33. Teria sinal de repique altista fechando acima dos 16,35 mirando resistências em 19,39 ou 21,7. O IFR sobrevendido alerta para recuperações se superar 16,35</t>
  </si>
  <si>
    <t>B3SA3 está em tendência de alta pelas médias de 21 e 200 dias e vai mantendo sinal de força altista. Acima dos 15,63 pode buscar projeções nos 16,22 ou 17,51. Teria sinal de realização na perda dos 15,31 mirando os 14,12 ou 13,47. O padrão de volume favorece a alta.</t>
  </si>
  <si>
    <t>BMGB4 está em tendência de alta no longo prazo, teve uma correção no curto prazo, mas pode estar retomando sinal de altas. Acima dos 5,3 pode buscar 5,42 ou 5,59. Abaixo dos 5,13 retomaria sinal de realização mirando suportes em 5,04 ou 4,95.</t>
  </si>
  <si>
    <t>BRSR6 está em tendência de baixa pelas médias de 21 e 200 dias, mas começa a dar sinais de repiques de alta. Acima dos 14,13 teria sinal de repique altista mirando resistências nos 14,69 ou 15,24. Já uma perda dos 13,8 traria de volta o sinal de baixa projetando de 13,52 a 13,24.</t>
  </si>
  <si>
    <t>BBSE3 está em tendência de alta pelas médias de 21 e 200 dias, mas começa a dar sinal de possível realização. Abaixo dos 40,79 poderia realizar na direção dos suportes 37,98 ou 36,47. Caso supere os 41,49 retomaria sinal de alta com projeções nos 42,84 ou 45,84.</t>
  </si>
  <si>
    <t>BMOB3 apesar de estar em tendência de baixa no longo prazo pela média de 200 dias, no curto prazo está com sinal de recuperação favorecendo repiques de alta. Acima dos 23,8 pode seguir repique altista na direção resistências nos 24,47 ou 25,69. Caso perca os 23,07 teria sinal de baixa projetando de 22,48 a 21,86.</t>
  </si>
  <si>
    <t>BERK34 está em tendência de alta pelas médias de 21 e 200 dias, mas começa a dar sinal de possível realização. Abaixo dos 127,1 poderia realizar na direção dos suportes 123,11 ou 120,31. Caso supere os 129,16 retomaria sinal de alta com projeções nos 132,14 ou 137,72.</t>
  </si>
  <si>
    <t>BLAU3 está em clara tendência de baixa pelas médias de 21 e 200 dias e segue em movimento de baixa. Abaixo dos 8,61 pode buscar suportes 7,98 ou 7,36. Teria sinal de repique altista fechando acima dos 8,9 mirando resistências em 10,63 ou 11,87. O IFR sobrevendido alerta para recuperações se superar 8,9</t>
  </si>
  <si>
    <t>SOJA3 está em tendência de baixa pelas médias de 21 e 200 dias, mas começa a dar sinais de repiques de alta. Acima dos 5,55 teria sinal de repique altista mirando resistências nos 6,24 ou 6,8. Já uma perda dos 5,32 traria de volta o sinal de baixa projetando de 5,03 a 4,75.</t>
  </si>
  <si>
    <t>BRBI11 está em tendência de baixa pelas médias de 21 e 200 dias, mas começa a dar sinais de repiques de alta. Acima dos 14,53 teria sinal de repique altista mirando resistências nos 15,57 ou 16,5. Já uma perda dos 14,05 traria de volta o sinal de baixa projetando de 13,58 a 13,11.</t>
  </si>
  <si>
    <t>BBDC3 apesar de estar em tendência de alta no longo prazo pela média de 200 dias, no curto prazo está em realização. Abaixo dos 15,32 pode seguir em baixa no curto prazo mirando suportes em 14,88 ou 14,44. Teria sinal de retomada altista fechando acima dos 15,99 mirando resistências em 16,74 ou 17,61.</t>
  </si>
  <si>
    <t>BBDC4 está em tendência de alta pelas médias de 21 e 200 dias e vai mantendo sinal de força altista. Acima dos 18,39 pode buscar projeções nos 19,16 ou 20,14. Teria sinal de realização na perda dos 17,57 mirando os 17,07 ou 16,58. O padrão de volume favorece a alta.</t>
  </si>
  <si>
    <t>BRAP4 está em tendência de alta pelas médias de 21 e 200 dias e vai mantendo sinal de força altista. Acima dos 22,1 pode buscar projeções nos 22,76 ou 24,08. Teria sinal de realização na perda dos 21,63 mirando os 20,61 ou 19,94.</t>
  </si>
  <si>
    <t>SAUD3 está em tendência de alta pelas médias de 21 e 200 dias e vai mantendo sinal de força altista. Acima dos 15,77 pode buscar projeções nos 16,72 ou 18,26. Teria sinal de realização na perda dos 14,98 mirando os 14,23 ou 13,75. O padrão de volume favorece a alta. O IFR sobrecomprado alerta realizações se perder 14,98.</t>
  </si>
  <si>
    <t>BBAS3 apesar de estar em tendência de baixa no longo prazo pela média de 200 dias, no curto prazo está com sinal de recuperação favorecendo repiques de alta. Acima dos 21,2 pode seguir repique altista na direção resistências nos 22,3 ou 24,09. Caso perca os 20,78 teria sinal de baixa projetando de 19,41 a 18,85.</t>
  </si>
  <si>
    <t>AGRO3 apesar de estar em tendência de baixa no longo prazo pela média de 200 dias, no curto prazo está com sinal de recuperação favorecendo repiques de alta. Acima dos 19,1 pode seguir repique altista na direção resistências nos 19,72 ou 20,65. Caso perca os 18,9 teria sinal de baixa projetando de 18,2 a 17,73. O padrão de volume favorece a alta.</t>
  </si>
  <si>
    <t>BRKM5 está em tendência de baixa pelas médias de 21 e 200 dias, mas começa a dar sinais de repiques de alta. Acima dos 5,97 teria sinal de repique altista mirando resistências nos 7,04 ou 7,92. Já uma perda dos 5,6 traria de volta o sinal de baixa projetando de 5,15 a 4,71.</t>
  </si>
  <si>
    <t>BRAV3 está em tendência de alta pelas médias de 21 e 200 dias, mas começa a dar sinal de possível realização. Abaixo dos 20,39 poderia realizar na direção dos suportes 17,45 ou 16,22. Caso supere os 21,43 retomaria sinal de alta com projeções nos 23,88 ou 27,86.</t>
  </si>
  <si>
    <t>AVGO34 está em tendência de alta pelas médias de 21 e 200 dias e vai mantendo sinal de força altista. Acima dos 28,17 pode buscar projeções nos 29,8 ou 31,98. Teria sinal de realização na perda dos 27,45 mirando os 26,26 ou 25,16.</t>
  </si>
  <si>
    <t>BPAC11 está em tendência de alta pelas médias de 21 e 200 dias e vai mantendo sinal de força altista. Acima dos 56,62 pode buscar projeções nos 59,1 ou 62,73. Teria sinal de realização na perda dos 54,97 mirando os 53,22 ou 51,4.</t>
  </si>
  <si>
    <t>CXSE3 apesar de estar em tendência de alta no longo prazo pela média de 200 dias, no curto prazo está em realização. Abaixo dos 19,86 pode seguir em baixa no curto prazo mirando suportes em 19,03 ou 18,2. Teria sinal de retomada altista fechando acima dos 20,59 mirando resistências em 22,54 ou 24,19. O IFR sobrevendido alerta para recuperações se superar 20,59</t>
  </si>
  <si>
    <t>CAML3 está em tendência de baixa pelas médias de 21 e 200 dias, mas começa a dar sinais de repiques de alta. Acima dos 4,7 teria sinal de repique altista mirando resistências nos 5,48 ou 6,33. Já uma perda dos 4,6 traria de volta o sinal de baixa projetando de 4,1 a 3,67.</t>
  </si>
  <si>
    <t>BHIA3 está em tendência de baixa pelas médias de 21 e 200 dias, mas começa a dar sinais de repiques de alta. Acima dos 0,8 teria sinal de repique altista mirando resistências nos 1,19 ou 1,46. Já uma perda dos 0,74 traria de volta o sinal de baixa projetando de 0,6 a 0,46. O IFR sobrevendido alerta para recuperações se superar 0,8</t>
  </si>
  <si>
    <t>CATP34 está em tendência de alta no longo prazo, teve uma correção no curto prazo, mas pode estar retomando sinal de altas. Acima dos 260,74 pode buscar 324,84 ou 371,98. Abaixo dos 248,55 retomaria sinal de realização mirando suportes em 224,97 ou 201,4.</t>
  </si>
  <si>
    <t>CBAV3 está em tendência de alta pelas médias de 21 e 200 dias e vai mantendo sinal de força altista. Acima dos 11,02 pode buscar projeções nos 11,21 ou 11,53. Teria sinal de realização na perda dos 10,95 mirando os 10,7 ou 10,6. O IFR sobrecomprado alerta realizações se perder 10,95.</t>
  </si>
  <si>
    <t>CEAB3 está em tendência de baixa pelas médias de 21 e 200 dias, mas começa a dar sinais de repiques de alta. Acima dos 9,49 teria sinal de repique altista mirando resistências nos 11,24 ou 12,55. Já uma perda dos 9,12 traria de volta o sinal de baixa projetando de 8,46 a 7,8.</t>
  </si>
  <si>
    <t>CMIG3 apesar de estar em tendência de alta no longo prazo pela média de 200 dias, no curto prazo está em realização. Abaixo dos 16,12 pode seguir em baixa no curto prazo mirando suportes em 15,42 ou 14,91. Teria sinal de retomada altista fechando acima dos 16,46 mirando resistências em 17,05 ou 18,05.</t>
  </si>
  <si>
    <t>CMIG4 está em tendência de alta pelas médias de 21 e 200 dias e vai mantendo sinal de força altista. Acima dos 11,42 pode buscar projeções nos 11,82 ou 12,47. Teria sinal de realização na perda dos 11,03 mirando os 10,77 ou 10,56.</t>
  </si>
  <si>
    <t>COCA34 está em tendência de alta pelas médias de 21 e 200 dias, mas começa a dar sinal de possível realização. Abaixo dos 73,78 poderia realizar na direção dos suportes 68,54 ou 65,77. Caso supere os 74,88 retomaria sinal de alta com projeções nos 77,5 ou 83,03.</t>
  </si>
  <si>
    <t>COGN3 apesar de estar em tendência de baixa no longo prazo pela média de 200 dias, no curto prazo está com sinal de recuperação favorecendo repiques de alta. Acima dos 2,32 pode seguir repique altista na direção resistências nos 2,44 ou 2,67. Caso perca os 2,21 teria sinal de baixa projetando de 2,06 a 1,94. O padrão de volume favorece a alta.</t>
  </si>
  <si>
    <t>C2OI34 está em clara tendência de baixa pelas médias de 21 e 200 dias e segue em movimento de baixa. Abaixo dos 31,2 pode buscar suportes 29,47 ou 27,74. Teria sinal de repique altista fechando acima dos 33,92 mirando resistências em 36,79 ou 40,24.</t>
  </si>
  <si>
    <t>CSMG3 está em tendência de alta no longo prazo, teve uma correção no curto prazo, mas pode estar retomando sinal de altas. Acima dos 63,5 pode buscar 67,82 ou 72,16. Abaixo dos 60,79 retomaria sinal de realização mirando suportes em 58,61 ou 56,44.</t>
  </si>
  <si>
    <t>CPLE3 está em tendência de alta no longo prazo, teve uma correção no curto prazo, mas pode estar retomando sinal de altas. Acima dos 14,89 pode buscar 15,53 ou 16,35. Abaixo dos 14,64 retomaria sinal de realização mirando suportes em 14,19 ou 13,77.</t>
  </si>
  <si>
    <t>CSAN3 apesar de estar em tendência de baixa no longo prazo pela média de 200 dias, no curto prazo está com sinal de recuperação favorecendo repiques de alta. Acima dos 4,1 pode seguir repique altista na direção resistências nos 4,39 ou 4,87. Caso perca os 3,88 teria sinal de baixa projetando de 3,62 a 3,47. O padrão de volume favorece a alta.</t>
  </si>
  <si>
    <t>CPFE3 está em tendência de alta no longo prazo, teve uma correção no curto prazo, mas pode estar retomando sinal de altas. Acima dos 46,09 pode buscar 47,88 ou 50,1. Abaixo dos 44,28 retomaria sinal de realização mirando suportes em 43,16 ou 42,05.</t>
  </si>
  <si>
    <t>CMIN3 está em tendência de alta pelas médias de 21 e 200 dias, mas começa a dar sinal de possível realização. Abaixo dos 5,72 poderia realizar na direção dos suportes 4,18 ou 3,56. Caso supere os 6,17 retomaria sinal de alta com projeções nos 7,39 ou 9,38.</t>
  </si>
  <si>
    <t>CURY3 está em tendência de baixa pelas médias de 21 e 200 dias, mas começa a dar sinais de repiques de alta. Acima dos 30,53 teria sinal de repique altista mirando resistências nos 35,5 ou 39,7. Já uma perda dos 28,7 traria de volta o sinal de baixa projetando de 26,59 a 24,49.</t>
  </si>
  <si>
    <t>CVCB3 apesar de estar em tendência de baixa no longo prazo pela média de 200 dias, no curto prazo está com sinal de recuperação favorecendo repiques de alta. Acima dos 1,4 pode seguir repique altista na direção resistências nos 1,61 ou 1,95. Caso perca os 1,27 teria sinal de baixa projetando de 1,06 a 0,95.</t>
  </si>
  <si>
    <t>CYRE3 está em tendência de baixa pelas médias de 21 e 200 dias, mas começa a dar sinais de repiques de alta. Acima dos 21,76 teria sinal de repique altista mirando resistências nos 23,7 ou 25,73. Já uma perda dos 20,4 traria de volta o sinal de baixa projetando de 19,38 a 18,36.</t>
  </si>
  <si>
    <t>CYRE4 está em tendência de baixa pelas médias de 21 e 200 dias, mas começa a dar sinais de repiques de alta. Acima dos 20,59 teria sinal de repique altista mirando resistências nos 22,02 ou 23,71. Já uma perda dos 19,27 traria de volta o sinal de baixa projetando de 18,42 a 17,57.</t>
  </si>
  <si>
    <t>DASA3 está em tendência de baixa pelas médias de 21 e 200 dias, mas começa a dar sinais de repiques de alta. Acima dos 2,72 teria sinal de repique altista mirando resistências nos 3,2 ou 3,68. Já uma perda dos 2,63 traria de volta o sinal de baixa projetando de 2,41 a 2,16.</t>
  </si>
  <si>
    <t>D1DG34 está em tendência de alta pelas médias de 21 e 200 dias e vai mantendo sinal de força altista. Acima dos 138,63 pode buscar projeções nos 148,59 ou 164,72. Teria sinal de realização na perda dos 134,65 mirando os 122,5 ou 117,51. O padrão de volume favorece a alta.</t>
  </si>
  <si>
    <t>DESK3 está em tendência de alta pelas médias de 21 e 200 dias e vai mantendo sinal de força altista. Acima dos 18,52 pode buscar projeções nos 19,15 ou 20,18. Teria sinal de realização na perda dos 18,15 mirando os 17,49 ou 17,17. O padrão de volume favorece a alta. O IFR sobrecomprado alerta realizações se perder 18,15.</t>
  </si>
  <si>
    <t>DXCO3 está em tendência de alta pelas médias de 21 e 200 dias e vai mantendo sinal de força altista. Acima dos 5,25 pode buscar projeções nos 5,57 ou 6,1. Teria sinal de realização na perda dos 5,02 mirando os 4,72 ou 4,55. O padrão de volume favorece a alta.</t>
  </si>
  <si>
    <t>PNVL3 apesar de estar em tendência de baixa no longo prazo pela média de 200 dias, no curto prazo está com sinal de recuperação favorecendo repiques de alta. Acima dos 12,25 pode seguir repique altista na direção resistências nos 13,37 ou 15,19. Caso perca os 11,58 teria sinal de baixa projetando de 10,43 a 9,86. O padrão de volume favorece a alta.</t>
  </si>
  <si>
    <t>DIRR3 está em tendência de baixa pelas médias de 21 e 200 dias, mas começa a dar sinais de repiques de alta. Acima dos 11,49 teria sinal de repique altista mirando resistências nos 14,42 ou 16,5. Já uma perda dos 11,05 traria de volta o sinal de baixa projetando de 10 a 8,96.</t>
  </si>
  <si>
    <t>ECOR3 está em tendência de baixa pelas médias de 21 e 200 dias, mas começa a dar sinais de repiques de alta. Acima dos 7,03 teria sinal de repique altista mirando resistências nos 7,86 ou 8,56. Já uma perda dos 6,72 traria de volta o sinal de baixa projetando de 6,36 a 6,01.</t>
  </si>
  <si>
    <t>LILY34 apesar de estar em tendência de alta no longo prazo pela média de 200 dias, no curto prazo está em realização. Abaixo dos 192 pode seguir em baixa no curto prazo mirando suportes em 185,05 ou 178,11. Teria sinal de retomada altista fechando acima dos 204,34 mirando resistências em 214,47 ou 228,35.</t>
  </si>
  <si>
    <t>EMBJ3 está em tendência de alta pelas médias de 21 e 200 dias e vai mantendo sinal de força altista. Acima dos 88,86 pode buscar projeções nos 93,86 ou 101,96. Teria sinal de realização na perda dos 84,98 mirando os 80,76 ou 78,25.</t>
  </si>
  <si>
    <t>ENGI11 está em tendência de baixa pelas médias de 21 e 200 dias, mas começa a dar sinais de repiques de alta. Acima dos 49,61 teria sinal de repique altista mirando resistências nos 52,3 ou 55,21. Já uma perda dos 47,59 traria de volta o sinal de baixa projetando de 46,13 a 44,67.</t>
  </si>
  <si>
    <t>ENEV3 está em tendência de alta pelas médias de 21 e 200 dias e vai mantendo sinal de força altista. Acima dos 26,33 pode buscar projeções nos 27,95 ou 29,85. Teria sinal de realização na perda dos 25,89 mirando os 24,87 ou 23,91.</t>
  </si>
  <si>
    <t>EGIE3 está em tendência de baixa pelas médias de 21 e 200 dias, mas começa a dar sinais de repiques de alta. Acima dos 30,02 teria sinal de repique altista mirando resistências nos 33,81 ou 36,65. Já uma perda dos 29,2 traria de volta o sinal de baixa projetando de 27,77 a 26,35.</t>
  </si>
  <si>
    <t>EQTL3 está em tendência de baixa pelas médias de 21 e 200 dias, mas começa a dar sinais de repiques de alta. Acima dos 38,66 teria sinal de repique altista mirando resistências nos 41,09 ou 43,13. Já uma perda dos 37,78 traria de volta o sinal de baixa projetando de 36,75 a 35,73.</t>
  </si>
  <si>
    <t>EVEN3 está em tendência de baixa pelas médias de 21 e 200 dias, mas começa a dar sinais de repiques de alta. Acima dos 4,92 teria sinal de repique altista mirando resistências nos 5,82 ou 6,48. Já uma perda dos 4,74 traria de volta o sinal de baixa projetando de 4,4 a 4,07.</t>
  </si>
  <si>
    <t>EZTC3 está em tendência de baixa pelas médias de 21 e 200 dias, mas começa a dar sinais de repiques de alta. Acima dos 11,49 teria sinal de repique altista mirando resistências nos 13,46 ou 14,93. Já uma perda dos 11,08 traria de volta o sinal de baixa projetando de 10,34 a 9,6.</t>
  </si>
  <si>
    <t>FESA4 está em tendência de baixa pela média de 200 dias, a parece ter completado movimento de repique de alta de curto prazo e pode estar retomando o movimento baixista. Abaixo dos 5,95 pode seguir em queda na direção dos suportes 5,69 ou 5,53. Teria sinal de repique altista fechando acima dos 6,18 mirando resistências em 6,48 ou 6,97.</t>
  </si>
  <si>
    <t>FLRY3 está em tendência de alta pelas médias de 21 e 200 dias e vai mantendo sinal de força altista. Acima dos 17,2 pode buscar projeções nos 18,34 ou 20,19. Teria sinal de realização na perda dos 16,8 mirando os 15,35 ou 14,77. O padrão de volume favorece a alta.</t>
  </si>
  <si>
    <t>FRAS3 apesar de estar em tendência de baixa no longo prazo pela média de 200 dias, no curto prazo está com sinal de recuperação favorecendo repiques de alta. Acima dos 20,83 pode seguir repique altista na direção resistências nos 21,4 ou 22,96. Caso perca os 20,46 teria sinal de baixa projetando de 18,87 a 18,08.</t>
  </si>
  <si>
    <t>GGBR4 está em tendência de alta pelas médias de 21 e 200 dias e vai mantendo sinal de força altista. Acima dos 25,45 pode buscar projeções nos 28,23 ou 32,74. Teria sinal de realização na perda dos 24,48 mirando os 20,94 ou 19,54. O padrão de volume favorece a alta. O IFR sobrecomprado alerta realizações se perder 24,48.</t>
  </si>
  <si>
    <t>GOAU4 está em tendência de alta pelas médias de 21 e 200 dias e vai mantendo sinal de força altista. Acima dos 10,97 pode buscar projeções nos 12,01 ou 13,7. Teria sinal de realização na perda dos 10,65 mirando os 9,28 ou 8,75. O IFR sobrecomprado alerta realizações se perder 10,65.</t>
  </si>
  <si>
    <t>GGPS3 está em tendência de baixa pelas médias de 21 e 200 dias, mas começa a dar sinais de repiques de alta. Acima dos 11,79 teria sinal de repique altista mirando resistências nos 13,28 ou 14,41. Já uma perda dos 11,44 traria de volta o sinal de baixa projetando de 10,87 a 10,3.</t>
  </si>
  <si>
    <t>GRND3 está em tendência de baixa pelas médias de 21 e 200 dias, mas começa a dar sinais de repiques de alta. Acima dos 3,75 teria sinal de repique altista mirando resistências nos 3,99 ou 4,22. Já uma perda dos 3,61 traria de volta o sinal de baixa projetando de 3,49 a 3,37.</t>
  </si>
  <si>
    <t>GMAT3 apesar de estar em tendência de baixa no longo prazo pela média de 200 dias, no curto prazo está com sinal de recuperação favorecendo repiques de alta. Acima dos 4,07 pode seguir repique altista na direção resistências nos 4,37 ou 4,87. Caso perca os 3,87 teria sinal de baixa projetando de 3,57 a 3,41. O padrão de volume favorece a alta.</t>
  </si>
  <si>
    <t>SBFG3 está em tendência de baixa pelas médias de 21 e 200 dias, mas começa a dar sinais de repiques de alta. Acima dos 9,5 teria sinal de repique altista mirando resistências nos 10,45 ou 11,18. Já uma perda dos 9,26 traria de volta o sinal de baixa projetando de 8,89 a 8,52.</t>
  </si>
  <si>
    <t>HBSA3 está em clara tendência de baixa pelas médias de 21 e 200 dias e segue em movimento de baixa. Abaixo dos 3,16 pode buscar suportes 3 ou 2,85. Teria sinal de repique altista fechando acima dos 3,23 mirando resistências em 3,66 ou 3,96.</t>
  </si>
  <si>
    <t>HYPE3 apesar de estar em tendência de baixa no longo prazo pela média de 200 dias, no curto prazo está com sinal de recuperação favorecendo repiques de alta. Acima dos 21,82 pode seguir repique altista na direção resistências nos 23 ou 24,92. Caso perca os 21,04 teria sinal de baixa projetando de 19,9 a 19,3.</t>
  </si>
  <si>
    <t>IGTI11 está em tendência de baixa pelas médias de 21 e 200 dias, mas começa a dar sinais de repiques de alta. Acima dos 25,11 teria sinal de repique altista mirando resistências nos 26,63 ou 28,2. Já uma perda dos 24,08 traria de volta o sinal de baixa projetando de 23,29 a 22,5.</t>
  </si>
  <si>
    <t>ITLC34 está em tendência de alta no longo prazo, teve uma correção no curto prazo, mas pode estar retomando sinal de altas. Acima dos 79,39 pode buscar 112,99 ou 139,62. Abaixo dos 69,89 retomaria sinal de realização mirando suportes em 56,57 ou 43,25.</t>
  </si>
  <si>
    <t>INTB3 está em tendência de alta pelas médias de 21 e 200 dias e vai mantendo sinal de força altista. Acima dos 15,2 pode buscar projeções nos 16,76 ou 19,29. Teria sinal de realização na perda dos 14,06 mirando os 12,67 ou 11,88. O padrão de volume favorece a alta. O IFR sobrecomprado alerta realizações se perder 14,06.</t>
  </si>
  <si>
    <t>INBR32 apesar de estar em tendência de baixa no longo prazo pela média de 200 dias, no curto prazo está com sinal de recuperação favorecendo repiques de alta. Acima dos 28,58 pode seguir repique altista na direção resistências nos 30,22 ou 32,19. Caso perca os 27,03 teria sinal de baixa projetando de 26,04 a 25,05. O padrão de volume favorece a alta.</t>
  </si>
  <si>
    <t>MYPK3 apesar de estar em tendência de baixa no longo prazo pela média de 200 dias, no curto prazo está com sinal de recuperação favorecendo repiques de alta. Acima dos 9,61 pode seguir repique altista na direção resistências nos 10,13 ou 10,98. Caso perca os 9,42 teria sinal de baixa projetando de 8,76 a 8,49. O padrão de volume favorece a alta.</t>
  </si>
  <si>
    <t>RANI3 apesar de estar em tendência de baixa no longo prazo pela média de 200 dias, no curto prazo está com sinal de recuperação favorecendo repiques de alta. Acima dos 8,16 pode seguir repique altista na direção resistências nos 8,36 ou 8,69. Caso perca os 7,83 teria sinal de baixa projetando de 7,72 a 7,62.</t>
  </si>
  <si>
    <t>IRBR3 está em tendência de alta no longo prazo, teve uma correção no curto prazo, mas pode estar retomando sinal de altas. Acima dos 54,47 pode buscar 58,02 ou 61,25. Abaixo dos 52,79 retomaria sinal de realização mirando suportes em 51,17 ou 49,55.</t>
  </si>
  <si>
    <t>ISAE4 está em tendência de baixa pelas médias de 21 e 200 dias, mas começa a dar sinais de repiques de alta. Acima dos 26,86 teria sinal de repique altista mirando resistências nos 30,29 ou 32,89. Já uma perda dos 26,08 traria de volta o sinal de baixa projetando de 24,77 a 23,47.</t>
  </si>
  <si>
    <t>ITSA4 está em tendência de alta pelas médias de 21 e 200 dias e vai mantendo sinal de força altista. Acima dos 13,8 pode buscar projeções nos 14,22 ou 14,86. Teria sinal de realização na perda dos 13,48 mirando os 13,18 ou 12,85.</t>
  </si>
  <si>
    <t>ITUB3 está em tendência de alta pelas médias de 21 e 200 dias e vai mantendo sinal de força altista. Acima dos 45,47 pode buscar projeções nos 46,84 ou 48,58. Teria sinal de realização na perda dos 44,01 mirando os 43,13 ou 42,26.</t>
  </si>
  <si>
    <t>ITUB4 está em tendência de alta pelas médias de 21 e 200 dias e vai mantendo sinal de força altista. Acima dos 42,85 pode buscar projeções nos 44,64 ou 46,54. Teria sinal de realização na perda dos 41,56 mirando os 40,6 ou 39,65.</t>
  </si>
  <si>
    <t>JALL3 está em tendência de baixa pelas médias de 21 e 200 dias, mas começa a dar sinais de repiques de alta. Acima dos 2,03 teria sinal de repique altista mirando resistências nos 2,24 ou 2,41. Já uma perda dos 1,95 traria de volta o sinal de baixa projetando de 1,86 a 1,77.</t>
  </si>
  <si>
    <t>JBSS32 está em tendência de alta pelas médias de 21 e 200 dias, mas começa a dar sinal de possível realização. Abaixo dos 70,93 poderia realizar na direção dos suportes 59,26 ou 55,09. Caso supere os 72,75 retomaria sinal de alta com projeções nos 81,08 ou 94,57. O IFR sobrecomprado alerta realizações se perder 70,93.</t>
  </si>
  <si>
    <t>JHSF3 está em tendência de alta pelas médias de 21 e 200 dias e vai mantendo sinal de força altista. Acima dos 11,45 pode buscar projeções nos 12,21 ou 13,44. Teria sinal de realização na perda dos 10,62 mirando os 10,22 ou 9,83.</t>
  </si>
  <si>
    <t>JPMC34 está em tendência de alta pelas médias de 21 e 200 dias e vai mantendo sinal de força altista. Acima dos 178,53 pode buscar projeções nos 184,41 ou 195,91. Teria sinal de realização na perda dos 175,21 mirando os 165,8 ou 160,04.</t>
  </si>
  <si>
    <t>JSLG3 apesar de estar em tendência de baixa no longo prazo pela média de 200 dias, no curto prazo está com sinal de recuperação favorecendo repiques de alta. Acima dos 5,72 pode seguir repique altista na direção resistências nos 5,97 ou 6,36. Caso perca os 5,6 teria sinal de baixa projetando de 5,33 a 5,13.</t>
  </si>
  <si>
    <t>KEPL3 apesar de estar em tendência de baixa no longo prazo pela média de 200 dias, no curto prazo está com sinal de recuperação favorecendo repiques de alta. Acima dos 6,53 pode seguir repique altista na direção resistências nos 6,66 ou 6,9. Caso perca os 6,43 teria sinal de baixa projetando de 6,27 a 6,14.</t>
  </si>
  <si>
    <t>K1LA34 está em tendência de alta no longo prazo, teve uma correção no curto prazo, mas pode estar retomando sinal de altas. Acima dos 47,24 pode buscar 71,54 ou 88,86. Abaixo dos 43,5 retomaria sinal de realização mirando suportes em 34,83 ou 26,17.</t>
  </si>
  <si>
    <t>KLBN3 está em tendência de alta pelas médias de 21 e 200 dias e vai mantendo sinal de força altista. Acima dos 3,68 pode buscar projeções nos 3,86 ou 4,16. Teria sinal de realização na perda dos 3,59 mirando os 3,38 ou 3,28. O padrão de volume favorece a alta. O IFR sobrecomprado alerta realizações se perder 3,59.</t>
  </si>
  <si>
    <t>KLBN4 está em tendência de alta pelas médias de 21 e 200 dias, mas começa a dar sinal de possível realização. Abaixo dos 3,57 poderia realizar na direção dos suportes 3,37 ou 3,28. Caso supere os 3,66 retomaria sinal de alta com projeções nos 3,83 ou 4,12.</t>
  </si>
  <si>
    <t>KLBN11 está em tendência de alta pelas médias de 21 e 200 dias e vai mantendo sinal de força altista. Acima dos 18,31 pode buscar projeções nos 19,21 ou 20,67. Teria sinal de realização na perda dos 17,9 mirando os 16,85 ou 16,39. O padrão de volume favorece a alta.</t>
  </si>
  <si>
    <t>Lam Research Corp</t>
  </si>
  <si>
    <t>L1RC34</t>
  </si>
  <si>
    <t>L1RC34 está em tendência de alta no longo prazo, teve uma correção no curto prazo, mas pode estar retomando sinal de altas. Acima dos 37,03 pode buscar 47,47 ou 58,64. Abaixo dos 34 retomaria sinal de realização mirando suportes em 29,39 ou 23,8.</t>
  </si>
  <si>
    <t>LAVV3 está em tendência de baixa pelas médias de 21 e 200 dias, mas começa a dar sinais de repiques de alta. Acima dos 10,44 teria sinal de repique altista mirando resistências nos 11,64 ou 12,73. Já uma perda dos 9,87 traria de volta o sinal de baixa projetando de 9,32 a 8,77.</t>
  </si>
  <si>
    <t>LIGT3 apesar de estar em tendência de baixa no longo prazo pela média de 200 dias, no curto prazo está com sinal de recuperação favorecendo repiques de alta. Acima dos 3,58 pode seguir repique altista na direção resistências nos 4,06 ou 4,85. Caso perca os 3,19 teria sinal de baixa projetando de 2,79 a 2,54. O padrão de volume favorece a alta.</t>
  </si>
  <si>
    <t>RENT3 está em tendência de baixa pelas médias de 21 e 200 dias, mas começa a dar sinais de repiques de alta. Acima dos 38,23 teria sinal de repique altista mirando resistências nos 42,03 ou 45,73. Já uma perda dos 37,55 traria de volta o sinal de baixa projetando de 36,03 a 34,17.</t>
  </si>
  <si>
    <t>RENT4 está em tendência de baixa pelas médias de 21 e 200 dias, mas começa a dar sinais de repiques de alta. Acima dos 36,84 teria sinal de repique altista mirando resistências nos 40,61 ou 43,99. Já uma perda dos 36,5 traria de volta o sinal de baixa projetando de 35,14 a 33,44.</t>
  </si>
  <si>
    <t>LOGG3 está em tendência de alta no longo prazo, teve uma correção no curto prazo, mas pode estar retomando sinal de altas. Acima dos 25,62 pode buscar 28,7 ou 31,02. Abaixo dos 24,94 retomaria sinal de realização mirando suportes em 23,77 ou 22,61.</t>
  </si>
  <si>
    <t>LREN3 está em tendência de baixa pelas médias de 21 e 200 dias, mas começa a dar sinais de repiques de alta. Acima dos 13,59 teria sinal de repique altista mirando resistências nos 15,22 ou 16,51. Já uma perda dos 13,12 traria de volta o sinal de baixa projetando de 12,47 a 11,82.</t>
  </si>
  <si>
    <t>LWSA3 está em tendência de baixa pelas médias de 21 e 200 dias, mas começa a dar sinais de repiques de alta. Acima dos 3,85 teria sinal de repique altista mirando resistências nos 4,21 ou 4,58. Já uma perda dos 3,6 traria de volta o sinal de baixa projetando de 3,41 a 3,22.</t>
  </si>
  <si>
    <t>MDIA3 está em tendência de baixa pelas médias de 21 e 200 dias, mas começa a dar sinais de repiques de alta. Acima dos 17,25 teria sinal de repique altista mirando resistências nos 18,21 ou 18,98. Já uma perda dos 16,95 traria de volta o sinal de baixa projetando de 16,56 a 16,17.</t>
  </si>
  <si>
    <t>MGLU3 apesar de estar em tendência de baixa no longo prazo pela média de 200 dias, no curto prazo está com sinal de recuperação favorecendo repiques de alta. Acima dos 5,02 pode seguir repique altista na direção resistências nos 5,3 ou 5,95. Caso perca os 4,79 teria sinal de baixa projetando de 4,24 a 3,91.</t>
  </si>
  <si>
    <t>POMO3 está em clara tendência de baixa pelas médias de 21 e 200 dias e segue em movimento de baixa. Abaixo dos 4,88 pode buscar suportes 4,6 ou 4,28. Teria sinal de repique altista fechando acima dos 4,97 mirando resistências em 5,63 ou 6,26.</t>
  </si>
  <si>
    <t>POMO4 está em tendência de baixa pelas médias de 21 e 200 dias, mas começa a dar sinais de repiques de alta. Acima dos 5,37 teria sinal de repique altista mirando resistências nos 6,05 ou 6,69. Já uma perda dos 5,3 traria de volta o sinal de baixa projetando de 5 a 4,67.</t>
  </si>
  <si>
    <t>MBRF3 apesar de estar em tendência de baixa no longo prazo pela média de 200 dias, no curto prazo está com sinal de recuperação favorecendo repiques de alta. Acima dos 18,21 pode seguir repique altista na direção resistências nos 20,5 ou 24,22. Caso perca os 16,71 teria sinal de baixa projetando de 14,49 a 13,34. O padrão de volume favorece a alta. O IFR sobrecomprado alerta realizações se perder 16,71.</t>
  </si>
  <si>
    <t>M2RV34 está em tendência de alta no longo prazo, teve uma correção no curto prazo, mas pode estar retomando sinal de altas. Acima dos 93,64 pode buscar 142,79 ou 179,27. Abaixo dos 83,75 retomaria sinal de realização mirando suportes em 65,5 ou 47,26.</t>
  </si>
  <si>
    <t>MSCD34 está em tendência de alta pelas médias de 21 e 200 dias e vai mantendo sinal de força altista. Acima dos 95,3 pode buscar projeções nos 101,65 ou 111,93. Teria sinal de realização na perda dos 93 mirando os 85,02 ou 81,84. O padrão de volume favorece a alta.</t>
  </si>
  <si>
    <t>CASH3 está em tendência de alta pelas médias de 21 e 200 dias e vai mantendo sinal de força altista. Acima dos 4,5 pode buscar projeções nos 4,95 ou 5,58. Teria sinal de realização na perda dos 4,28 mirando os 3,92 ou 3,6.</t>
  </si>
  <si>
    <t>MELI34 está em tendência de baixa pela média de 200 dias, a parece ter completado movimento de repique de alta de curto prazo e pode estar retomando o movimento baixista. Abaixo dos 77,3 pode seguir em queda na direção dos suportes 74,93 ou 73,07. Teria sinal de repique altista fechando acima dos 80,92 mirando resistências em 84,62 ou 90,61.</t>
  </si>
  <si>
    <t>BMEB4 está em tendência de baixa pelas médias de 21 e 200 dias, mas começa a dar sinais de repiques de alta. Acima dos 58,7 teria sinal de repique altista mirando resistências nos 67,19 ou 74,66. Já uma perda dos 55,1 traria de volta o sinal de baixa projetando de 51,36 a 47,62.</t>
  </si>
  <si>
    <t>M1TA34 está em clara tendência de baixa pelas médias de 21 e 200 dias e segue em movimento de baixa. Abaixo dos 95,26 pode buscar suportes 86,22 ou 77,18. Teria sinal de repique altista fechando acima dos 97,6 mirando resistências em 124,5 ou 142,57. O IFR sobrevendido alerta para recuperações se superar 97,6</t>
  </si>
  <si>
    <t>LEVE3 está em tendência de baixa pelas médias de 21 e 200 dias, mas começa a dar sinais de repiques de alta. Acima dos 31,75 teria sinal de repique altista mirando resistências nos 33,25 ou 34,55. Já uma perda dos 31,14 traria de volta o sinal de baixa projetando de 30,48 a 29,83.</t>
  </si>
  <si>
    <t>MUTC34 está em tendência de alta no longo prazo, teve uma correção no curto prazo, mas pode estar retomando sinal de altas. Acima dos 745 pode buscar 934,9 ou 1122,61. Abaixo dos 631,16 retomaria sinal de realização mirando suportes em 537,3 ou 443,44.</t>
  </si>
  <si>
    <t>MSFT34 está em tendência de alta pelas médias de 21 e 200 dias e vai mantendo sinal de força altista. Acima dos 96,85 pode buscar projeções nos 107,28 ou 124,17. Teria sinal de realização na perda dos 90,38 mirando os 79,96 ou 74,74. O padrão de volume favorece a alta. O IFR sobrecomprado alerta realizações se perder 90,38.</t>
  </si>
  <si>
    <t>MILS3 está em tendência de alta pelas médias de 21 e 200 dias e vai mantendo sinal de força altista. Acima dos 15,66 pode buscar projeções nos 15,96 ou 16,45. Teria sinal de realização na perda dos 15,55 mirando os 15,17 ou 15,01. O IFR sobrecomprado alerta realizações se perder 15,55.</t>
  </si>
  <si>
    <t>BEEF3 apesar de estar em tendência de baixa no longo prazo pela média de 200 dias, no curto prazo está com sinal de recuperação favorecendo repiques de alta. Acima dos 3,61 pode seguir repique altista na direção resistências nos 3,78 ou 4,02. Caso perca os 3,39 teria sinal de baixa projetando de 3,26 a 3,14. O padrão de volume favorece a alta.</t>
  </si>
  <si>
    <t>MTRE3 está em tendência de baixa pelas médias de 21 e 200 dias, mas começa a dar sinais de repiques de alta. Acima dos 2,94 teria sinal de repique altista mirando resistências nos 3,36 ou 3,69. Já uma perda dos 2,81 traria de volta o sinal de baixa projetando de 2,64 a 2,47.</t>
  </si>
  <si>
    <t>MOTV3 apesar de estar em tendência de baixa no longo prazo pela média de 200 dias, no curto prazo está com sinal de recuperação favorecendo repiques de alta. Acima dos 14,89 pode seguir repique altista na direção resistências nos 15,34 ou 16,11. Caso perca os 14,08 teria sinal de baixa projetando de 13,69 a 13,3. O padrão de volume favorece a alta.</t>
  </si>
  <si>
    <t>MDNE3 está em tendência de baixa pelas médias de 21 e 200 dias, mas começa a dar sinais de repiques de alta. Acima dos 24,72 teria sinal de repique altista mirando resistências nos 30,98 ou 35,57. Já uma perda dos 23,54 traria de volta o sinal de baixa projetando de 21,24 a 18,94.</t>
  </si>
  <si>
    <t>MOVI3 está em tendência de baixa pelas médias de 21 e 200 dias, mas começa a dar sinais de repiques de alta. Acima dos 8,1 teria sinal de repique altista mirando resistências nos 9,66 ou 10,85. Já uma perda dos 7,72 traria de volta o sinal de baixa projetando de 7,12 a 6,52.</t>
  </si>
  <si>
    <t>MRVE3 está em tendência de baixa pelas médias de 21 e 200 dias, mas começa a dar sinais de repiques de alta. Acima dos 4,8 teria sinal de repique altista mirando resistências nos 5,5 ou 6,2. Já uma perda dos 4,6 traria de volta o sinal de baixa projetando de 4,36 a 4.</t>
  </si>
  <si>
    <t>MLAS3 está em tendência de alta pelas médias de 21 e 200 dias e vai mantendo sinal de força altista. Acima dos 1,83 pode buscar projeções nos 2 ou 2,28. Teria sinal de realização na perda dos 1,74 mirando os 1,55 ou 1,46.</t>
  </si>
  <si>
    <t>MULT3 está em tendência de baixa pelas médias de 21 e 200 dias, mas começa a dar sinais de repiques de alta. Acima dos 28,36 teria sinal de repique altista mirando resistências nos 30,5 ou 32,32. Já uma perda dos 27,54 traria de volta o sinal de baixa projetando de 26,62 a 25,71.</t>
  </si>
  <si>
    <t>NATU3 está em tendência de baixa pelas médias de 21 e 200 dias, mas começa a dar sinais de repiques de alta. Acima dos 8,38 teria sinal de repique altista mirando resistências nos 8,97 ou 9,75. Já uma perda dos 8,28 traria de volta o sinal de baixa projetando de 7,7 a 7,3.</t>
  </si>
  <si>
    <t>NFLX34 está em clara tendência de baixa pelas médias de 21 e 200 dias e segue em movimento de baixa. Abaixo dos 7,15 pode buscar suportes 6,68 ou 6,21. Teria sinal de repique altista fechando acima dos 7,43 mirando resistências em 8,18 ou 9,1.</t>
  </si>
  <si>
    <t>ROXO34 apesar de estar em tendência de baixa no longo prazo pela média de 200 dias, no curto prazo está com sinal de recuperação favorecendo repiques de alta. Acima dos 12,61 pode seguir repique altista na direção resistências nos 13,47 ou 14,87. Caso perca os 11,86 teria sinal de baixa projetando de 11,21 a 10,77.</t>
  </si>
  <si>
    <t>NVDC34 está em tendência de baixa pelas médias de 21 e 200 dias, mas começa a dar sinais de repiques de alta. Acima dos 20,84 teria sinal de repique altista mirando resistências nos 22,59 ou 24,02. Já uma perda dos 20,26 traria de volta o sinal de baixa projetando de 19,54 a 18,82.</t>
  </si>
  <si>
    <t>OPCT3 está em tendência de alta no longo prazo, teve uma correção no curto prazo, mas pode estar retomando sinal de altas. Acima dos 10,5 pode buscar 11,46 ou 12,3. Abaixo dos 10,1 retomaria sinal de realização mirando suportes em 9,67 ou 9,25.</t>
  </si>
  <si>
    <t>ONCO3 está em clara tendência de baixa pelas médias de 21 e 200 dias e segue em movimento de baixa. Abaixo dos 0,57 pode buscar suportes 0,31 ou 0,05. Teria sinal de repique altista fechando acima dos 0,6 mirando resistências em 1,4 ou 1,91. O IFR sobrevendido alerta para recuperações se superar 0,6</t>
  </si>
  <si>
    <t>ORCL34 está em tendência de baixa pelas médias de 21 e 200 dias, mas começa a dar sinais de repiques de alta. Acima dos 108,29 teria sinal de repique altista mirando resistências nos 127,04 ou 145,38. Já uma perda dos 97,35 traria de volta o sinal de baixa projetando de 88,17 a 79.</t>
  </si>
  <si>
    <t>ORVR3 está em tendência de baixa pelas médias de 21 e 200 dias, mas começa a dar sinais de repiques de alta. Acima dos 69,99 teria sinal de repique altista mirando resistências nos 80,95 ou 89,41. Já uma perda dos 67,26 traria de volta o sinal de baixa projetando de 63,02 a 58,79.</t>
  </si>
  <si>
    <t>PCAR3 está em tendência de baixa pela média de 200 dias, a parece ter completado movimento de repique de alta de curto prazo e pode estar retomando o movimento baixista. Abaixo dos 2,69 pode seguir em queda na direção dos suportes 2,29 ou 2,08. Teria sinal de repique altista fechando acima dos 2,94 mirando resistências em 3,34 ou 3,99.</t>
  </si>
  <si>
    <t>PGMN3 está em tendência de baixa pelas médias de 21 e 200 dias, mas começa a dar sinais de repiques de alta. Acima dos 3,19 teria sinal de repique altista mirando resistências nos 3,85 ou 4,31. Já uma perda dos 3,09 traria de volta o sinal de baixa projetando de 2,85 a 2,62. O IFR sobrevendido alerta para recuperações se superar 3,19</t>
  </si>
  <si>
    <t>P2LT34 está em clara tendência de baixa pelas médias de 21 e 200 dias e segue em movimento de baixa. Abaixo dos 201,6 pode buscar suportes 190,35 ou 179,1. Teria sinal de repique altista fechando acima dos 208,84 mirando resistências em 238 ou 260,49.</t>
  </si>
  <si>
    <t>PMAM3 está em clara tendência de baixa pelas médias de 21 e 200 dias e segue em movimento de baixa. Abaixo dos 0,21 pode buscar suportes 0,14 ou 0,08. Teria sinal de repique altista fechando acima dos 0,29 mirando resistências em 0,41 ou 0,53.</t>
  </si>
  <si>
    <t>PETR3 está em tendência de alta pelas médias de 21 e 200 dias e vai mantendo sinal de força altista. Acima dos 49,06 pode buscar projeções nos 53,79 ou 61,45. Teria sinal de realização na perda dos 47,26 mirando os 41,4 ou 39,03.</t>
  </si>
  <si>
    <t>PETR4 está em tendência de alta pelas médias de 21 e 200 dias e vai mantendo sinal de força altista. Acima dos 43,49 pode buscar projeções nos 47,12 ou 53. Teria sinal de realização na perda dos 41,82 mirando os 37,61 ou 35,79.</t>
  </si>
  <si>
    <t>RECV3 apesar de estar em tendência de baixa no longo prazo pela média de 200 dias, no curto prazo está com sinal de recuperação favorecendo repiques de alta. Acima dos 10,6 pode seguir repique altista na direção resistências nos 11,04 ou 12,05. Caso perca os 10,27 teria sinal de baixa projetando de 9,39 a 8,88.</t>
  </si>
  <si>
    <t>PRIO3 está em tendência de alta pelas médias de 21 e 200 dias e vai mantendo sinal de força altista. Acima dos 59,97 pode buscar projeções nos 61,35 ou 67,36. Teria sinal de realização na perda dos 57,91 mirando os 51,62 ou 48,61.</t>
  </si>
  <si>
    <t>AUAU3 está em tendência de alta pelas médias de 21 e 200 dias e vai mantendo sinal de força altista. Acima dos 3,42 pode buscar projeções nos 3,64 ou 4. Teria sinal de realização na perda dos 3,31 mirando os 3,06 ou 2,94.</t>
  </si>
  <si>
    <t>PINE4 está em tendência de alta pelas médias de 21 e 200 dias e vai mantendo sinal de força altista. Acima dos 12,9 pode buscar projeções nos 13,8 ou 15,62. Teria sinal de realização na perda dos 12,51 mirando os 10,85 ou 9,93.</t>
  </si>
  <si>
    <t>PLPL3 está em tendência de baixa pelas médias de 21 e 200 dias, mas começa a dar sinais de repiques de alta. Acima dos 7,55 teria sinal de repique altista mirando resistências nos 8,65 ou 9,53. Já uma perda dos 7,22 traria de volta o sinal de baixa projetando de 6,77 a 6,33.</t>
  </si>
  <si>
    <t>PSSA3 está em tendência de alta pelas médias de 21 e 200 dias e vai mantendo sinal de força altista. Acima dos 55,55 pode buscar projeções nos 58,16 ou 62,39. Teria sinal de realização na perda dos 53,85 mirando os 51,32 ou 50,01.</t>
  </si>
  <si>
    <t>POSI3 está em clara tendência de baixa pelas médias de 21 e 200 dias e segue em movimento de baixa. Abaixo dos 3,48 pode buscar suportes 3,28 ou 3,08. Teria sinal de repique altista fechando acima dos 3,62 mirando resistências em 4,12 ou 4,51. O IFR sobrevendido alerta para recuperações se superar 3,62</t>
  </si>
  <si>
    <t>PRNR3 está em tendência de alta pelas médias de 21 e 200 dias e vai mantendo sinal de força altista. Acima dos 19,51 pode buscar projeções nos 20,78 ou 22,84. Teria sinal de realização na perda dos 18,75 mirando os 17,45 ou 16,81. O padrão de volume favorece a alta.</t>
  </si>
  <si>
    <t>QCOM34 está em clara tendência de baixa pelas médias de 21 e 200 dias e segue em movimento de baixa. Abaixo dos 61,94 pode buscar suportes 55,27 ou 48,61. Teria sinal de repique altista fechando acima dos 65,04 mirando resistências em 83,5 ou 96,82. O IFR sobrevendido alerta para recuperações se superar 65,04</t>
  </si>
  <si>
    <t>QUAL3 está em tendência de baixa pelas médias de 21 e 200 dias, mas começa a dar sinais de repiques de alta. Acima dos 1,55 teria sinal de repique altista mirando resistências nos 1,89 ou 2,21. Já uma perda dos 1,37 traria de volta o sinal de baixa projetando de 1,2 a 1,04.</t>
  </si>
  <si>
    <t>LJQQ3 apesar de estar em tendência de baixa no longo prazo pela média de 200 dias, no curto prazo está com sinal de recuperação favorecendo repiques de alta. Acima dos 1,23 pode seguir repique altista na direção resistências nos 1,33 ou 1,45. Caso perca os 1,19 teria sinal de baixa projetando de 1,12 a 1,05.</t>
  </si>
  <si>
    <t>RADL3 apesar de estar em tendência de baixa no longo prazo pela média de 200 dias, no curto prazo está com sinal de recuperação favorecendo repiques de alta. Acima dos 18,28 pode seguir repique altista na direção resistências nos 19 ou 20,53. Caso perca os 17,87 teria sinal de baixa projetando de 16,51 a 15,74.</t>
  </si>
  <si>
    <t>RAIZ4 está em clara tendência de baixa pelas médias de 21 e 200 dias e segue em movimento de baixa. Abaixo dos 0,25 pode buscar suportes 0,2 ou 0,15. Teria sinal de repique altista fechando acima dos 0,27 mirando resistências em 0,41 ou 0,5. O IFR sobrevendido alerta para recuperações se superar 0,27</t>
  </si>
  <si>
    <t>Randon Part</t>
  </si>
  <si>
    <t>RAPT4 apesar de estar em tendência de baixa no longo prazo pela média de 200 dias, no curto prazo está com sinal de recuperação favorecendo repiques de alta. Acima dos 5 pode seguir repique altista na direção resistências nos 5,38 ou 6,01. Caso perca os 4,81 teria sinal de baixa projetando de 4,37 a 4,17.</t>
  </si>
  <si>
    <t>RCSL4 apesar de estar em tendência de baixa no longo prazo pela média de 200 dias, no curto prazo está com sinal de recuperação favorecendo repiques de alta. Acima dos 0,71 pode seguir repique altista na direção resistências nos 0,89 ou 1,19. Caso perca os 0,67 teria sinal de baixa projetando de 0,41 a 0,31. O padrão de volume favorece a alta. O IFR sobrecomprado alerta realizações se perder 0,67.</t>
  </si>
  <si>
    <t>RDOR3 está em tendência de baixa pelas médias de 21 e 200 dias, mas começa a dar sinais de repiques de alta. Acima dos 34,87 teria sinal de repique altista mirando resistências nos 36,5 ou 38,7. Já uma perda dos 33,99 traria de volta o sinal de baixa projetando de 32,94 a 31,83.</t>
  </si>
  <si>
    <t>RIAA3 está em tendência de baixa pelas médias de 21 e 200 dias, mas começa a dar sinais de repiques de alta. Acima dos 7,88 teria sinal de repique altista mirando resistências nos 9,17 ou 10,12. Já uma perda dos 7,62 traria de volta o sinal de baixa projetando de 7,14 a 6,66.</t>
  </si>
  <si>
    <t>RAIL3 apesar de estar em tendência de baixa no longo prazo pela média de 200 dias, no curto prazo está com sinal de recuperação favorecendo repiques de alta. Acima dos 14,42 pode seguir repique altista na direção resistências nos 15,19 ou 16,45. Caso perca os 13,92 teria sinal de baixa projetando de 13,16 a 12,77.</t>
  </si>
  <si>
    <t>SBSP3 está em tendência de baixa pelas médias de 21 e 200 dias, mas começa a dar sinais de repiques de alta. Acima dos 27,57 teria sinal de repique altista mirando resistências nos 31,18 ou 34. Já uma perda dos 26,61 traria de volta o sinal de baixa projetando de 25,19 a 23,78.</t>
  </si>
  <si>
    <t>SAPR4 está em tendência de baixa pelas médias de 21 e 200 dias, mas começa a dar sinais de repiques de alta. Acima dos 7,13 teria sinal de repique altista mirando resistências nos 7,36 ou 7,61. Já uma perda dos 6,94 traria de volta o sinal de baixa projetando de 6,81 a 6,68.</t>
  </si>
  <si>
    <t>SAPR11 está em tendência de baixa pelas médias de 21 e 200 dias, mas começa a dar sinais de repiques de alta. Acima dos 36,6 teria sinal de repique altista mirando resistências nos 38,14 ou 39,87. Já uma perda dos 35,33 traria de volta o sinal de baixa projetando de 34,46 a 33,59.</t>
  </si>
  <si>
    <t>SANB3 está em clara tendência de baixa pelas médias de 21 e 200 dias e segue em movimento de baixa. Abaixo dos 12,36 pode buscar suportes 12 ou 11,43. Teria sinal de repique altista fechando acima dos 12,79 mirando resistências em 13,84 ou 14,97.</t>
  </si>
  <si>
    <t>SANB4 está em clara tendência de baixa pelas médias de 21 e 200 dias e segue em movimento de baixa. Abaixo dos 12,85 pode buscar suportes 12,42 ou 12. Teria sinal de repique altista fechando acima dos 13,18 mirando resistências em 14,21 ou 15,05.</t>
  </si>
  <si>
    <t>SANB11 está em clara tendência de baixa pelas médias de 21 e 200 dias e segue em movimento de baixa. Abaixo dos 24,96 pode buscar suportes 23,99 ou 23,03. Teria sinal de repique altista fechando acima dos 26 mirando resistências em 28,07 ou 29,99.</t>
  </si>
  <si>
    <t>SMTO3 está em tendência de baixa pelas médias de 21 e 200 dias, mas começa a dar sinais de repiques de alta. Acima dos 14,4 teria sinal de repique altista mirando resistências nos 16,85 ou 18,58. Já uma perda dos 14,05 traria de volta o sinal de baixa projetando de 13,18 a 12,31.</t>
  </si>
  <si>
    <t>SHUL4 apesar de estar em tendência de baixa no longo prazo pela média de 200 dias, no curto prazo está com sinal de recuperação favorecendo repiques de alta. Acima dos 4,58 pode seguir repique altista na direção resistências nos 4,8 ou 5,02. Caso perca os 4,43 teria sinal de baixa projetando de 4,31 a 4,2.</t>
  </si>
  <si>
    <t>S1TX34 está em tendência de alta pelas médias de 21 e 200 dias e vai mantendo sinal de força altista. Acima dos 4800 pode buscar projeções nos 5521,2 ou 6688,2. Teria sinal de realização na perda dos 4216,35 mirando os 3633 ou 3272,39. O padrão de volume favorece a alta.</t>
  </si>
  <si>
    <t>SEER3 está em tendência de alta pelas médias de 21 e 200 dias e vai mantendo sinal de força altista. Acima dos 12,45 pode buscar projeções nos 13,21 ou 14,44. Teria sinal de realização na perda dos 11,81 mirando os 11,22 ou 10,83.</t>
  </si>
  <si>
    <t>CSNA3 está em clara tendência de baixa pelas médias de 21 e 200 dias e segue em movimento de baixa. Abaixo dos 4,92 pode buscar suportes 4,57 ou 4,16. Teria sinal de repique altista fechando acima dos 5,3 mirando resistências em 5,87 ou 6,67.</t>
  </si>
  <si>
    <t>SIMH3 apesar de estar em tendência de baixa no longo prazo pela média de 200 dias, no curto prazo está com sinal de recuperação favorecendo repiques de alta. Acima dos 7,75 pode seguir repique altista na direção resistências nos 8,42 ou 9,18. Caso perca os 7,59 teria sinal de baixa projetando de 7,19 a 6,8.</t>
  </si>
  <si>
    <t>SLCE3 está em tendência de baixa pelas médias de 21 e 200 dias, mas começa a dar sinais de repiques de alta. Acima dos 13,36 teria sinal de repique altista mirando resistências nos 14,25 ou 15,26. Já uma perda dos 13,04 traria de volta o sinal de baixa projetando de 12,6 a 12,09.</t>
  </si>
  <si>
    <t>SMFT3 está em tendência de baixa pelas médias de 21 e 200 dias, mas começa a dar sinais de repiques de alta. Acima dos 19,96 teria sinal de repique altista mirando resistências nos 21,45 ou 22,82. Já uma perda dos 19,22 traria de volta o sinal de baixa projetando de 18,53 a 17,84.</t>
  </si>
  <si>
    <t>SPCX34 está em clara tendência de baixa pelas médias de 21 e 200 dias e segue em movimento de baixa. Abaixo dos 36,6 pode buscar suportes 30,03 ou 23,46. Teria sinal de repique altista fechando acima dos 40,17 mirando resistências em 57,86 ou 70,99. O IFR sobrevendido alerta para recuperações se superar 40,17</t>
  </si>
  <si>
    <t>STOC34 apesar de estar em tendência de baixa no longo prazo pela média de 200 dias, no curto prazo está com sinal de recuperação favorecendo repiques de alta. Acima dos 58,8 pode seguir repique altista na direção resistências nos 62,73 ou 69,09. Caso perca os 54,87 teria sinal de baixa projetando de 52,44 a 50,47.</t>
  </si>
  <si>
    <t>M2ST34 está em tendência de baixa pelas médias de 21 e 200 dias, mas começa a dar sinais de repiques de alta. Acima dos 7,11 teria sinal de repique altista mirando resistências nos 7,76 ou 8,53. Já uma perda dos 6,5 traria de volta o sinal de baixa projetando de 6,11 a 5,72.</t>
  </si>
  <si>
    <t>SUZB3 apesar de estar em tendência de baixa no longo prazo pela média de 200 dias, no curto prazo está com sinal de recuperação favorecendo repiques de alta. Acima dos 43,51 pode seguir repique altista na direção resistências nos 45,61 ou 49,02. Caso perca os 42,15 teria sinal de baixa projetando de 40,1 a 39,04.</t>
  </si>
  <si>
    <t>TAEE3 está em tendência de baixa pelas médias de 21 e 200 dias, mas começa a dar sinais de repiques de alta. Acima dos 13,2 teria sinal de repique altista mirando resistências nos 13,82 ou 14,38. Já uma perda dos 12,9 traria de volta o sinal de baixa projetando de 12,61 a 12,33.</t>
  </si>
  <si>
    <t>TAEE4 está em tendência de baixa pelas médias de 21 e 200 dias, mas começa a dar sinais de repiques de alta. Acima dos 13,48 teria sinal de repique altista mirando resistências nos 14,08 ou 14,66. Já uma perda dos 13,13 traria de volta o sinal de baixa projetando de 12,83 a 12,54.</t>
  </si>
  <si>
    <t>TAEE11 está em tendência de baixa pelas médias de 21 e 200 dias, mas começa a dar sinais de repiques de alta. Acima dos 40,16 teria sinal de repique altista mirando resistências nos 42,09 ou 43,96. Já uma perda dos 39,05 traria de volta o sinal de baixa projetando de 38,11 a 37,17.</t>
  </si>
  <si>
    <t>TSMC34 está em tendência de alta no longo prazo, teve uma correção no curto prazo, mas pode estar retomando sinal de altas. Acima dos 258,01 pode buscar 299,41 ou 336,13. Abaixo dos 239,99 retomaria sinal de realização mirando suportes em 221,62 ou 203,26.</t>
  </si>
  <si>
    <t>TGMA3 está em tendência de baixa pelas médias de 21 e 200 dias, mas começa a dar sinais de repiques de alta. Acima dos 30,83 teria sinal de repique altista mirando resistências nos 31,89 ou 33,36. Já uma perda dos 29,5 traria de volta o sinal de baixa projetando de 28,76 a 28,02.</t>
  </si>
  <si>
    <t>VIVT3 está em tendência de baixa pelas médias de 21 e 200 dias, mas começa a dar sinais de repiques de alta. Acima dos 32,85 teria sinal de repique altista mirando resistências nos 36,5 ou 39,21. Já uma perda dos 32,1 traria de volta o sinal de baixa projetando de 30,74 a 29,38.</t>
  </si>
  <si>
    <t>TEND3 está em tendência de alta no longo prazo, teve uma correção no curto prazo, mas pode estar retomando sinal de altas. Acima dos 30,05 pode buscar 37,94 ou 43,83. Abaixo dos 28,4 retomaria sinal de realização mirando suportes em 25,45 ou 22,5.</t>
  </si>
  <si>
    <t>TSLA34 está em tendência de baixa pelas médias de 21 e 200 dias, mas começa a dar sinais de repiques de alta. Acima dos 49,2 teria sinal de repique altista mirando resistências nos 70,26 ou 84,43. Já uma perda dos 47,33 traria de volta o sinal de baixa projetando de 40,24 a 33,15. O IFR sobrevendido alerta para recuperações se superar 49,2</t>
  </si>
  <si>
    <t>GSGI34 está em tendência de alta no longo prazo, teve uma correção no curto prazo, mas pode estar retomando sinal de altas. Acima dos 178,81 pode buscar 196,06 ou 214,32. Abaixo dos 166,51 retomaria sinal de realização mirando suportes em 157,37 ou 148,24.</t>
  </si>
  <si>
    <t>TIMS3 está em clara tendência de baixa pelas médias de 21 e 200 dias e segue em movimento de baixa. Abaixo dos 19,16 pode buscar suportes 17,92 ou 16,68. Teria sinal de repique altista fechando acima dos 19,79 mirando resistências em 23,17 ou 25,64. O IFR sobrevendido alerta para recuperações se superar 19,79</t>
  </si>
  <si>
    <t>TOTS3 apesar de estar em tendência de baixa no longo prazo pela média de 200 dias, no curto prazo está com sinal de recuperação favorecendo repiques de alta. Acima dos 31,31 pode seguir repique altista na direção resistências nos 34,12 ou 38,67. Caso perca os 29,29 teria sinal de baixa projetando de 26,76 a 25,35. O padrão de volume favorece a alta.</t>
  </si>
  <si>
    <t>TFCO4 está em tendência de baixa pelas médias de 21 e 200 dias, mas começa a dar sinais de repiques de alta. Acima dos 14,45 teria sinal de repique altista mirando resistências nos 15,62 ou 16,79. Já uma perda dos 13,72 traria de volta o sinal de baixa projetando de 13,13 a 12,54.</t>
  </si>
  <si>
    <t>TUPY3 está em tendência de alta pelas médias de 21 e 200 dias, mas começa a dar sinal de possível realização. Abaixo dos 15,47 poderia realizar na direção dos suportes 13,93 ou 13,13. Caso supere os 15,84 retomaria sinal de alta com projeções nos 16,5 ou 18,08.</t>
  </si>
  <si>
    <t>UGPA3 está em tendência de alta pelas médias de 21 e 200 dias e vai mantendo sinal de força altista. Acima dos 33,39 pode buscar projeções nos 37,83 ou 45,02. Teria sinal de realização na perda dos 31,74 mirando os 26,2 ou 23,97.</t>
  </si>
  <si>
    <t>FIQE3 está em tendência de alta no longo prazo, teve uma correção no curto prazo, mas pode estar retomando sinal de altas. Acima dos 5,41 pode buscar 5,98 ou 6,44. Abaixo dos 5,23 retomaria sinal de realização mirando suportes em 4,99 ou 4,76.</t>
  </si>
  <si>
    <t>UNIP6 está em tendência de alta pelas médias de 21 e 200 dias, mas começa a dar sinal de possível realização. Abaixo dos 62,15 poderia realizar na direção dos suportes 59,13 ou 57,64. Caso supere os 63,93 retomaria sinal de alta com projeções nos 66,89 ou 71,69.</t>
  </si>
  <si>
    <t>USIM3 está em clara tendência de baixa pelas médias de 21 e 200 dias e segue em movimento de baixa. Abaixo dos 6,58 pode buscar suportes 6,12 ou 5,67. Teria sinal de repique altista fechando acima dos 7,57 mirando resistências em 8,04 ou 8,94. O IFR sobrevendido alerta para recuperações se superar 7,57</t>
  </si>
  <si>
    <t>USIM5 apesar de estar em tendência de alta no longo prazo pela média de 200 dias, no curto prazo está em realização. Abaixo dos 7,47 pode seguir em baixa no curto prazo mirando suportes em 7,03 ou 6,59. Teria sinal de retomada altista fechando acima dos 8,46 mirando resistências em 8,89 ou 9,76. O IFR sobrevendido alerta para recuperações se superar 8,46</t>
  </si>
  <si>
    <t>VALE3 apesar de estar em tendência de baixa no longo prazo pela média de 200 dias, no curto prazo está com sinal de recuperação favorecendo repiques de alta. Acima dos 76,56 pode seguir repique altista na direção resistências nos 79,32 ou 84,1. Caso perca os 74,61 teria sinal de baixa projetando de 71,57 a 69,17. O padrão de volume favorece a alta.</t>
  </si>
  <si>
    <t>VLID3 apesar de estar em tendência de baixa no longo prazo pela média de 200 dias, no curto prazo está com sinal de recuperação favorecendo repiques de alta. Acima dos 18,35 pode seguir repique altista na direção resistências nos 19,18 ou 20,53. Caso perca os 17,94 teria sinal de baixa projetando de 17 a 16,58.</t>
  </si>
  <si>
    <t>VAMO3 apesar de estar em tendência de baixa no longo prazo pela média de 200 dias, no curto prazo está com sinal de recuperação favorecendo repiques de alta. Acima dos 3,43 pode seguir repique altista na direção resistências nos 3,84 ou 4,51. Caso perca os 3,32 teria sinal de baixa projetando de 2,76 a 2,55. O IFR sobrecomprado alerta realizações se perder 3,32.</t>
  </si>
  <si>
    <t>VBBR3 está em tendência de alta pelas médias de 21 e 200 dias e vai mantendo sinal de força altista. Acima dos 35,86 pode buscar projeções nos 39,84 ou 46,29. Teria sinal de realização na perda dos 34,54 mirando os 29,41 ou 27,41.</t>
  </si>
  <si>
    <t>Visa Inc</t>
  </si>
  <si>
    <t>VISA34</t>
  </si>
  <si>
    <t>VISA34 está em tendência de alta pelas médias de 21 e 200 dias, mas começa a dar sinal de possível realização. Abaixo dos 91,61 poderia realizar na direção dos suportes 88,1 ou 85,69. Caso supere os 95,88 retomaria sinal de alta com projeções nos 100,68 ou 108,46.</t>
  </si>
  <si>
    <t>VTRU3 apesar de estar em tendência de baixa no longo prazo pela média de 200 dias, no curto prazo está com sinal de recuperação favorecendo repiques de alta. Acima dos 13,06 pode seguir repique altista na direção resistências nos 13,83 ou 15,11. Caso perca os 12,43 teria sinal de baixa projetando de 11,75 a 11,1.</t>
  </si>
  <si>
    <t>VIVA3 está em clara tendência de baixa pelas médias de 21 e 200 dias e segue em movimento de baixa. Abaixo dos 21,96 pode buscar suportes 21,05 ou 20,15. Teria sinal de repique altista fechando acima dos 22,63 mirando resistências em 23,94 ou 25,72.</t>
  </si>
  <si>
    <t>VULC3 está em clara tendência de baixa pelas médias de 21 e 200 dias e segue em movimento de baixa. Abaixo dos 14,04 pode buscar suportes 13,54 ou 13,17. Teria sinal de repique altista fechando acima dos 14,2 mirando resistências em 14,72 ou 15,44.</t>
  </si>
  <si>
    <t>DISB34 está em clara tendência de baixa pelas médias de 21 e 200 dias e segue em movimento de baixa. Abaixo dos 31,35 pode buscar suportes 30,26 ou 29,18. Teria sinal de repique altista fechando acima dos 33,64 mirando resistências em 34,85 ou 37,01.</t>
  </si>
  <si>
    <t>WEGE3 está em tendência de alta pelas médias de 21 e 200 dias e vai mantendo sinal de força altista. Acima dos 46,96 pode buscar projeções nos 48,49 ou 52,21. Teria sinal de realização na perda dos 45,81 mirando os 42,46 ou 40,59.</t>
  </si>
  <si>
    <t>W1DC34 está em tendência de alta pelas médias de 21 e 200 dias e vai mantendo sinal de força altista. Acima dos 2774,84 pode buscar projeções nos 3141,55 ou 3743,11. Teria sinal de realização na perda dos 2525,05 mirando os 2168,14 ou 1867,35. O padrão de volume favorece a alta.</t>
  </si>
  <si>
    <t>WIZC3 está em tendência de baixa pelas médias de 21 e 200 dias, mas começa a dar sinais de repiques de alta. Acima dos 8,24 teria sinal de repique altista mirando resistências nos 8,59 ou 9. Já uma perda dos 8,1 traria de volta o sinal de baixa projetando de 7,92 a 7,71.</t>
  </si>
  <si>
    <t>YDUQ3 está em tendência de baixa pelas médias de 21 e 200 dias, mas começa a dar sinais de repiques de alta. Acima dos 8,39 teria sinal de repique altista mirando resistências nos 9,19 ou 10,29. Já uma perda dos 8,19 traria de volta o sinal de baixa projetando de 7,41 a 6,85.</t>
  </si>
  <si>
    <t>DOLA11 está em clara tendência de baixa pelas médias de 21 e 200 dias e segue em movimento de baixa. Abaixo dos 9,93 pode buscar suportes 9,81 ou 9,7. Teria sinal de repique altista fechando acima dos 10,1 mirando resistências em 10,29 ou 10,51.</t>
  </si>
  <si>
    <t>BBOV11 está em tendência de alta pelas médias de 21 e 200 dias e vai mantendo sinal de força altista. Acima dos 93,5 pode buscar projeções nos 96,13 ou 100,4. Teria sinal de realização na perda dos 91,56 mirando os 89,23 ou 87,91.</t>
  </si>
  <si>
    <t>BTG Sphedge</t>
  </si>
  <si>
    <t>SPBZ11</t>
  </si>
  <si>
    <t>SPBZ11 apesar de estar em tendência de baixa no longo prazo pela média de 200 dias, no curto prazo está com sinal de recuperação favorecendo repiques de alta. Acima dos 117,69 pode seguir repique altista na direção resistências nos 120 ou 123,07. Caso perca os 116,09 teria sinal de baixa projetando de 115,02 a 113,48. O padrão de volume favorece a alta.</t>
  </si>
  <si>
    <t>BOVB11 está em tendência de alta pelas médias de 21 e 200 dias e vai mantendo sinal de força altista. Acima dos 182,95 pode buscar projeções nos 188,14 ou 196,55. Teria sinal de realização na perda dos 178,94 mirando os 174,54 ou 171,94.</t>
  </si>
  <si>
    <t>BITH11 está em tendência de baixa pelas médias de 21 e 200 dias, mas começa a dar sinais de repiques de alta. Acima dos 74,34 teria sinal de repique altista mirando resistências nos 76,63 ou 79,85. Já uma perda dos 73,46 traria de volta o sinal de baixa projetando de 71,41 a 69,79.</t>
  </si>
  <si>
    <t>ETHE11 apesar de estar em tendência de baixa no longo prazo pela média de 200 dias, no curto prazo está com sinal de recuperação favorecendo repiques de alta. Acima dos 29,12 pode seguir repique altista na direção resistências nos 31,8 ou 36,15. Caso perca os 27,99 teria sinal de baixa projetando de 24,77 a 23,42.</t>
  </si>
  <si>
    <t>HASH11 apesar de estar em tendência de baixa no longo prazo pela média de 200 dias, no curto prazo está com sinal de recuperação favorecendo repiques de alta. Acima dos 42,74 pode seguir repique altista na direção resistências nos 44,03 ou 45,93. Caso perca os 42,43 teria sinal de baixa projetando de 40,94 a 39,98.</t>
  </si>
  <si>
    <t>CHIP11 está em tendência de alta no longo prazo, teve uma correção no curto prazo, mas pode estar retomando sinal de altas. Acima dos 33,93 pode buscar 40,2 ou 45,44. Abaixo dos 31,71 retomaria sinal de realização mirando suportes em 29,08 ou 26,46.</t>
  </si>
  <si>
    <t>WRLD11 está em tendência de alta no longo prazo, teve uma correção no curto prazo, mas pode estar retomando sinal de altas. Acima dos 142,58 pode buscar 148,78 ou 153,81. Abaixo dos 140,64 retomaria sinal de realização mirando suportes em 138,12 ou 135,6.</t>
  </si>
  <si>
    <t>BOVA11 está em tendência de alta pelas médias de 21 e 200 dias e vai mantendo sinal de força altista. Acima dos 175,56 pode buscar projeções nos 180,81 ou 189,31. Teria sinal de realização na perda dos 171,21 mirando os 167,06 ou 164,43. O padrão de volume favorece a alta.</t>
  </si>
  <si>
    <t>iShares Core S&amp;P 500 Index</t>
  </si>
  <si>
    <t>BIVB39</t>
  </si>
  <si>
    <t>BIVB39 está em tendência de alta no longo prazo, teve uma correção no curto prazo, mas pode estar retomando sinal de altas. Acima dos 94,6 pode buscar 98,29 ou 101,17. Abaixo dos 93,62 retomaria sinal de realização mirando suportes em 92,17 ou 90,73.</t>
  </si>
  <si>
    <t>BAAX39 está em tendência de alta no longo prazo, teve uma correção no curto prazo, mas pode estar retomando sinal de altas. Acima dos 55,56 pode buscar 60,78 ou 65. Abaixo dos 55,13 retomaria sinal de realização mirando suportes em 53,95 ou 51,83.</t>
  </si>
  <si>
    <t>BEEM39 está em tendência de alta no longo prazo, teve uma correção no curto prazo, mas pode estar retomando sinal de altas. Acima dos 54,2 pode buscar 58,61 ou 62,91. Abaixo dos 51,65 retomaria sinal de realização mirando suportes em 49,49 ou 47,34.</t>
  </si>
  <si>
    <t>BEWY39 está em tendência de alta no longo prazo, teve uma correção no curto prazo, mas pode estar retomando sinal de altas. Acima dos 102 pode buscar 125,49 ou 146,29. Abaixo dos 91,82 retomaria sinal de realização mirando suportes em 81,41 ou 71,01.</t>
  </si>
  <si>
    <t>IVVB11 está em tendência de alta no longo prazo, teve uma correção no curto prazo, mas pode estar retomando sinal de altas. Acima dos 425,85 pode buscar 441 ou 453,14. Abaixo dos 421,34 retomaria sinal de realização mirando suportes em 415,26 ou 409,19.</t>
  </si>
  <si>
    <t>BSLV39 está em tendência de baixa pelas médias de 21 e 200 dias, mas começa a dar sinais de repiques de alta. Acima dos 90,45 teria sinal de repique altista mirando resistências nos 96,91 ou 104,31. Já uma perda dos 88,37 traria de volta o sinal de baixa projetando de 84,92 a 81,21.</t>
  </si>
  <si>
    <t>SMAL11 está em tendência de baixa pelas médias de 21 e 200 dias, mas começa a dar sinais de repiques de alta. Acima dos 111,89 teria sinal de repique altista mirando resistências nos 116,37 ou 123,63. Já uma perda dos 104,63 traria de volta o sinal de baixa projetando de 102,38 a 100,14.</t>
  </si>
  <si>
    <t>BOVV11 está em tendência de alta pelas médias de 21 e 200 dias e vai mantendo sinal de força altista. Acima dos 184,27 pode buscar projeções nos 189,81 ou 198,79. Teria sinal de realização na perda dos 179,64 mirando os 175,29 ou 172,51.</t>
  </si>
  <si>
    <t>DIVO11 está em tendência de alta pelas médias de 21 e 200 dias e vai mantendo sinal de força altista. Acima dos 128,61 pode buscar projeções nos 130,7 ou 134,79. Teria sinal de realização na perda dos 126,81 mirando os 124,07 ou 122,02.</t>
  </si>
  <si>
    <t>FIND11 está em tendência de alta pelas médias de 21 e 200 dias e vai mantendo sinal de força altista. Acima dos 181,25 pode buscar projeções nos 184,99 ou 193,38. Teria sinal de realização na perda dos 178,21 mirando os 171,41 ou 167,21. O padrão de volume favorece a alta.</t>
  </si>
  <si>
    <t>SPXR11 está em tendência de alta no longo prazo, teve uma correção no curto prazo, mas pode estar retomando sinal de altas. Acima dos 72,44 pode buscar 73,88 ou 75,56. Abaixo dos 71,16 retomaria sinal de realização mirando suportes em 70,31 ou 69,47.</t>
  </si>
  <si>
    <t>SPXI11 está em tendência de alta no longo prazo, teve uma correção no curto prazo, mas pode estar retomando sinal de altas. Acima dos 51,91 pode buscar 53,76 ou 55,34. Abaixo dos 51,2 retomaria sinal de realização mirando suportes em 50,4 ou 49,61.</t>
  </si>
  <si>
    <t>TECK11 está em tendência de alta no longo prazo, teve uma correção no curto prazo, mas pode estar retomando sinal de altas. Acima dos 111,85 pode buscar 117,5 ou 122,77. Abaixo dos 108,97 retomaria sinal de realização mirando suportes em 106,33 ou 103,69.</t>
  </si>
  <si>
    <t>IBOB11 está em tendência de alta pelas médias de 21 e 200 dias e vai mantendo sinal de força altista. Acima dos 147,27 pode buscar projeções nos 151,84 ou 159,25. Teria sinal de realização na perda dos 143,7 mirando os 139,86 ou 137,57.</t>
  </si>
  <si>
    <t>QBTC11 apesar de estar em tendência de baixa no longo prazo pela média de 200 dias, no curto prazo está com sinal de recuperação favorecendo repiques de alta. Acima dos 20 pode seguir repique altista na direção resistências nos 20,6 ou 21,47. Caso perca os 19,8 teria sinal de baixa projetando de 19,18 a 18,74.</t>
  </si>
  <si>
    <t>SPXU11 apesar de estar em tendência de alta no longo prazo pela média de 200 dias, no curto prazo está em realização. Abaixo dos 15,94 pode seguir em baixa no curto prazo mirando suportes em 15,66 ou 15,38. Teria sinal de retomada altista fechando acima dos 16,25 mirando resistências em 16,84 ou 17,39.</t>
  </si>
  <si>
    <t>Trend Acwi</t>
  </si>
  <si>
    <t>ACWI11</t>
  </si>
  <si>
    <t>ACWI11 está em tendência de alta no longo prazo, teve uma correção no curto prazo, mas pode estar retomando sinal de altas. Acima dos 16,66 pode buscar 17,34 ou 17,9. Abaixo dos 16,43 retomaria sinal de realização mirando suportes em 16,14 ou 15,86.</t>
  </si>
  <si>
    <t>BOVX11 está em tendência de alta pelas médias de 21 e 200 dias e vai mantendo sinal de força altista. Acima dos 18,33 pode buscar projeções nos 18,88 ou 19,77. Teria sinal de realização na perda dos 17,88 mirando os 17,44 ou 17,16.</t>
  </si>
  <si>
    <t>NASD11 está em tendência de alta no longo prazo, teve uma correção no curto prazo, mas pode estar retomando sinal de altas. Acima dos 19,89 pode buscar 21,77 ou 23,23. Abaixo dos 19,4 retomaria sinal de realização mirando suportes em 18,66 ou 17,93.</t>
  </si>
  <si>
    <t>GOLD11 apesar de estar em tendência de baixa no longo prazo pela média de 200 dias, no curto prazo está com sinal de recuperação favorecendo repiques de alta. Acima dos 21,67 pode seguir repique altista na direção resistências nos 22,46 ou 23,35. Caso perca os 21,5 teria sinal de baixa projetando de 21,01 a 20,56.</t>
  </si>
  <si>
    <t>GOLX11 apesar de estar em tendência de baixa no longo prazo pela média de 200 dias, no curto prazo está com sinal de recuperação favorecendo repiques de alta. Acima dos 48,74 pode seguir repique altista na direção resistências nos 51,34 ou 54,64. Caso perca os 47,99 teria sinal de baixa projetando de 46 a 44,34.</t>
  </si>
  <si>
    <t>Trend SP Brl</t>
  </si>
  <si>
    <t>SPXH11</t>
  </si>
  <si>
    <t>SPXH11 está em tendência de baixa pelas médias de 21 e 200 dias, mas começa a dar sinais de repiques de alta. Acima dos 56,55 teria sinal de repique altista mirando resistências nos 58 ou 59,77. Já uma perda dos 55,12 traria de volta o sinal de baixa projetando de 54,23 a 53,34.</t>
  </si>
  <si>
    <t>UTEC11 está em tendência de alta no longo prazo, teve uma correção no curto prazo, mas pode estar retomando sinal de altas. Acima dos 27,34 pode buscar 29,71 ou 31,95. Abaixo dos 27,04 retomaria sinal de realização mirando suportes em 26,08 ou 24,95.</t>
  </si>
  <si>
    <t>GDXB39 apesar de estar em tendência de baixa no longo prazo pela média de 200 dias, no curto prazo está com sinal de recuperação favorecendo repiques de alta. Acima dos 129,66 pode seguir repique altista na direção resistências nos 138,46 ou 149,99. Caso perca os 126,17 teria sinal de baixa projetando de 119,8 a 114,03.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</si>
</sst>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10" zoomScale="70" zoomScaleNormal="70" workbookViewId="0">
      <selection activeCell="C17" sqref="C17:R278"/>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103</v>
      </c>
      <c r="X3" s="50">
        <f>X7-X10</f>
        <v>115</v>
      </c>
      <c r="Y3" s="51">
        <f>W3/(X3+W3)</f>
        <v>0.47247706422018348</v>
      </c>
      <c r="Z3" s="35" t="s">
        <v>69</v>
      </c>
    </row>
    <row r="4" spans="2:28" ht="15" customHeight="1" x14ac:dyDescent="0.25">
      <c r="B4" s="3"/>
      <c r="C4" s="26"/>
      <c r="D4" s="27"/>
      <c r="E4" s="27"/>
      <c r="F4" s="27"/>
      <c r="G4" s="27"/>
      <c r="H4" s="27"/>
      <c r="I4" s="27"/>
      <c r="J4" s="27"/>
      <c r="K4" s="27"/>
      <c r="L4" s="27"/>
      <c r="M4" s="27"/>
      <c r="N4" s="27"/>
      <c r="O4" s="28"/>
      <c r="P4" s="53"/>
      <c r="Q4" s="27"/>
      <c r="R4" s="29"/>
      <c r="S4" s="20"/>
      <c r="Y4" s="52">
        <f>U10</f>
        <v>0.4</v>
      </c>
      <c r="Z4" s="35" t="s">
        <v>412</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119</v>
      </c>
      <c r="X7" s="33">
        <f>COUNTIF($Q$17:$Q$352,"Baixa")</f>
        <v>139</v>
      </c>
      <c r="Y7" s="33"/>
      <c r="Z7" s="33">
        <f>W7+X7</f>
        <v>258</v>
      </c>
    </row>
    <row r="8" spans="2:28" ht="15" customHeight="1" x14ac:dyDescent="0.25">
      <c r="B8" s="3"/>
      <c r="C8" s="26"/>
      <c r="D8" s="27"/>
      <c r="E8" s="27"/>
      <c r="F8" s="27"/>
      <c r="G8" s="27"/>
      <c r="H8" s="27"/>
      <c r="I8" s="27"/>
      <c r="J8" s="27"/>
      <c r="K8" s="27"/>
      <c r="L8" s="27"/>
      <c r="M8" s="27"/>
      <c r="N8" s="27"/>
      <c r="O8" s="28"/>
      <c r="P8" s="53"/>
      <c r="Q8" s="27"/>
      <c r="R8" s="29"/>
      <c r="S8" s="20"/>
      <c r="W8" s="34">
        <f>W7/Z7</f>
        <v>0.46124031007751937</v>
      </c>
      <c r="X8" s="34">
        <f>X7/Z7</f>
        <v>0.53875968992248058</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40</v>
      </c>
      <c r="V9" s="49" t="s">
        <v>376</v>
      </c>
      <c r="W9" s="45">
        <f>SUMIF(D17:D352,"=*34*",E17:E352)/U9</f>
        <v>4.9749999999999996</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0.4</v>
      </c>
      <c r="V10" s="44" t="s">
        <v>9</v>
      </c>
      <c r="W10" s="47">
        <f>COUNTIFS(D17:D352,"=*34*",Q17:Q352,"Alta")</f>
        <v>16</v>
      </c>
      <c r="X10" s="48">
        <f>U9-W10</f>
        <v>24</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450</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46234</v>
      </c>
      <c r="S15" s="20"/>
      <c r="V15" s="1" t="s">
        <v>394</v>
      </c>
    </row>
    <row r="16" spans="2:28" ht="25.15" customHeight="1" x14ac:dyDescent="0.25">
      <c r="B16" s="3"/>
      <c r="C16" s="60" t="s">
        <v>0</v>
      </c>
      <c r="D16" s="60"/>
      <c r="E16" s="6" t="s">
        <v>415</v>
      </c>
      <c r="F16" s="60" t="s">
        <v>1</v>
      </c>
      <c r="G16" s="60"/>
      <c r="H16" s="60"/>
      <c r="I16" s="6"/>
      <c r="J16" s="61" t="s">
        <v>4</v>
      </c>
      <c r="K16" s="61"/>
      <c r="L16" s="61"/>
      <c r="M16" s="7"/>
      <c r="N16" s="7" t="s">
        <v>5</v>
      </c>
      <c r="O16" s="6" t="s">
        <v>6</v>
      </c>
      <c r="P16" s="6" t="s">
        <v>414</v>
      </c>
      <c r="Q16" s="5" t="s">
        <v>413</v>
      </c>
      <c r="R16" s="8" t="s">
        <v>8</v>
      </c>
      <c r="S16" s="4"/>
      <c r="V16" s="1" t="s">
        <v>212</v>
      </c>
      <c r="W16" s="1" t="str">
        <f>_xlfn.XLOOKUP(V16,D17:D352,R17:R352)</f>
        <v>MBRF3 apesar de estar em tendência de baixa no longo prazo pela média de 200 dias, no curto prazo está com sinal de recuperação favorecendo repiques de alta. Acima dos 18,21 pode seguir repique altista na direção resistências nos 20,5 ou 24,22. Caso perca os 16,71 teria sinal de baixa projetando de 14,49 a 13,34. O padrão de volume favorece a alta. O IFR sobrecomprado alerta realizações se perder 16,71.</v>
      </c>
    </row>
    <row r="17" spans="2:260" s="12" customFormat="1" ht="65.099999999999994" customHeight="1" x14ac:dyDescent="0.25">
      <c r="B17" s="3"/>
      <c r="C17" s="9" t="s">
        <v>11</v>
      </c>
      <c r="D17" s="16" t="s">
        <v>12</v>
      </c>
      <c r="E17" s="16">
        <v>0</v>
      </c>
      <c r="F17" s="15">
        <v>11.91</v>
      </c>
      <c r="G17" s="15">
        <v>10.19</v>
      </c>
      <c r="H17" s="15">
        <v>8.48</v>
      </c>
      <c r="I17" s="14"/>
      <c r="J17" s="15">
        <v>12.51</v>
      </c>
      <c r="K17" s="15">
        <v>15.93</v>
      </c>
      <c r="L17" s="15">
        <v>21.47</v>
      </c>
      <c r="M17" s="54"/>
      <c r="N17" s="15">
        <v>17.868727542999999</v>
      </c>
      <c r="O17" s="15">
        <v>21.521558499999998</v>
      </c>
      <c r="P17" s="15" t="s">
        <v>13</v>
      </c>
      <c r="Q17" s="16" t="s">
        <v>13</v>
      </c>
      <c r="R17" s="37" t="s">
        <v>520</v>
      </c>
      <c r="S17" s="10"/>
      <c r="T17" s="11"/>
      <c r="U17" s="11"/>
      <c r="V17" s="11"/>
      <c r="W17" s="11" t="s">
        <v>355</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14</v>
      </c>
      <c r="D18" s="17" t="s">
        <v>15</v>
      </c>
      <c r="E18" s="17">
        <v>8</v>
      </c>
      <c r="F18" s="14">
        <v>23.81</v>
      </c>
      <c r="G18" s="14">
        <v>22.52</v>
      </c>
      <c r="H18" s="14">
        <v>21.24</v>
      </c>
      <c r="I18" s="14"/>
      <c r="J18" s="14">
        <v>26.25</v>
      </c>
      <c r="K18" s="14">
        <v>28.81</v>
      </c>
      <c r="L18" s="14">
        <v>32.96</v>
      </c>
      <c r="M18" s="54"/>
      <c r="N18" s="14">
        <v>57.243865720999999</v>
      </c>
      <c r="O18" s="31">
        <v>11.287917636</v>
      </c>
      <c r="P18" s="31" t="s">
        <v>16</v>
      </c>
      <c r="Q18" s="17" t="s">
        <v>16</v>
      </c>
      <c r="R18" s="38" t="s">
        <v>521</v>
      </c>
      <c r="S18" s="10"/>
      <c r="T18" s="11"/>
      <c r="U18" s="11"/>
      <c r="V18" s="11"/>
      <c r="W18" s="36">
        <f>SUM(E17:E352)/X18</f>
        <v>4.8053435114503813</v>
      </c>
      <c r="X18" s="11">
        <f>COUNT(E17:E352)</f>
        <v>262</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362</v>
      </c>
      <c r="D19" s="16" t="s">
        <v>17</v>
      </c>
      <c r="E19" s="16">
        <v>5</v>
      </c>
      <c r="F19" s="15">
        <v>289.01</v>
      </c>
      <c r="G19" s="15">
        <v>211.47</v>
      </c>
      <c r="H19" s="15">
        <v>133.93</v>
      </c>
      <c r="I19" s="14"/>
      <c r="J19" s="15">
        <v>315.76</v>
      </c>
      <c r="K19" s="15">
        <v>470.83</v>
      </c>
      <c r="L19" s="15">
        <v>721.76</v>
      </c>
      <c r="M19" s="54"/>
      <c r="N19" s="15">
        <v>43.911727974999998</v>
      </c>
      <c r="O19" s="15">
        <v>34.087618286999998</v>
      </c>
      <c r="P19" s="15" t="s">
        <v>16</v>
      </c>
      <c r="Q19" s="16" t="s">
        <v>13</v>
      </c>
      <c r="R19" s="37" t="s">
        <v>522</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416</v>
      </c>
      <c r="D20" s="17" t="s">
        <v>417</v>
      </c>
      <c r="E20" s="17">
        <v>4</v>
      </c>
      <c r="F20" s="14">
        <v>20.54</v>
      </c>
      <c r="G20" s="14">
        <v>17.739999999999998</v>
      </c>
      <c r="H20" s="14">
        <v>14.94</v>
      </c>
      <c r="I20" s="14"/>
      <c r="J20" s="14">
        <v>26.05</v>
      </c>
      <c r="K20" s="14">
        <v>31.64</v>
      </c>
      <c r="L20" s="14">
        <v>40.700000000000003</v>
      </c>
      <c r="M20" s="54"/>
      <c r="N20" s="14">
        <v>53.068357663999997</v>
      </c>
      <c r="O20" s="31">
        <v>5.0149649945999997</v>
      </c>
      <c r="P20" s="31" t="s">
        <v>13</v>
      </c>
      <c r="Q20" s="17" t="s">
        <v>16</v>
      </c>
      <c r="R20" s="38" t="s">
        <v>523</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18</v>
      </c>
      <c r="D21" s="16" t="s">
        <v>19</v>
      </c>
      <c r="E21" s="16">
        <v>2</v>
      </c>
      <c r="F21" s="15">
        <v>26.62</v>
      </c>
      <c r="G21" s="15">
        <v>24.39</v>
      </c>
      <c r="H21" s="15">
        <v>22.17</v>
      </c>
      <c r="I21" s="14"/>
      <c r="J21" s="15">
        <v>27.22</v>
      </c>
      <c r="K21" s="15">
        <v>31.66</v>
      </c>
      <c r="L21" s="15">
        <v>38.840000000000003</v>
      </c>
      <c r="M21" s="54"/>
      <c r="N21" s="15">
        <v>52.313077718000002</v>
      </c>
      <c r="O21" s="15">
        <v>94.615782454999987</v>
      </c>
      <c r="P21" s="15" t="s">
        <v>13</v>
      </c>
      <c r="Q21" s="16" t="s">
        <v>13</v>
      </c>
      <c r="R21" s="37" t="s">
        <v>524</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20</v>
      </c>
      <c r="D22" s="17" t="s">
        <v>21</v>
      </c>
      <c r="E22" s="17">
        <v>2</v>
      </c>
      <c r="F22" s="14">
        <v>11.53</v>
      </c>
      <c r="G22" s="14">
        <v>10.65</v>
      </c>
      <c r="H22" s="14">
        <v>9.7799999999999994</v>
      </c>
      <c r="I22" s="14"/>
      <c r="J22" s="14">
        <v>11.78</v>
      </c>
      <c r="K22" s="14">
        <v>13.52</v>
      </c>
      <c r="L22" s="14">
        <v>16.34</v>
      </c>
      <c r="M22" s="54"/>
      <c r="N22" s="14">
        <v>49.910088279999997</v>
      </c>
      <c r="O22" s="31">
        <v>13.16691209</v>
      </c>
      <c r="P22" s="31" t="s">
        <v>13</v>
      </c>
      <c r="Q22" s="17" t="s">
        <v>13</v>
      </c>
      <c r="R22" s="38" t="s">
        <v>525</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363</v>
      </c>
      <c r="D23" s="16" t="s">
        <v>22</v>
      </c>
      <c r="E23" s="16">
        <v>0</v>
      </c>
      <c r="F23" s="15">
        <v>139.69999999999999</v>
      </c>
      <c r="G23" s="15">
        <v>123.8</v>
      </c>
      <c r="H23" s="15">
        <v>107.91</v>
      </c>
      <c r="I23" s="14"/>
      <c r="J23" s="15">
        <v>142.62</v>
      </c>
      <c r="K23" s="15">
        <v>174.4</v>
      </c>
      <c r="L23" s="15">
        <v>225.84</v>
      </c>
      <c r="M23" s="54"/>
      <c r="N23" s="15">
        <v>40.237633922000001</v>
      </c>
      <c r="O23" s="15">
        <v>37.246080806999998</v>
      </c>
      <c r="P23" s="15" t="s">
        <v>13</v>
      </c>
      <c r="Q23" s="16" t="s">
        <v>13</v>
      </c>
      <c r="R23" s="37" t="s">
        <v>526</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23</v>
      </c>
      <c r="D24" s="17" t="s">
        <v>24</v>
      </c>
      <c r="E24" s="17">
        <v>2</v>
      </c>
      <c r="F24" s="14">
        <v>32.29</v>
      </c>
      <c r="G24" s="14">
        <v>30.46</v>
      </c>
      <c r="H24" s="14">
        <v>28.63</v>
      </c>
      <c r="I24" s="14"/>
      <c r="J24" s="14">
        <v>32.79</v>
      </c>
      <c r="K24" s="14">
        <v>36.44</v>
      </c>
      <c r="L24" s="14">
        <v>42.36</v>
      </c>
      <c r="M24" s="54"/>
      <c r="N24" s="14">
        <v>43.616106791999997</v>
      </c>
      <c r="O24" s="31">
        <v>22.048224636</v>
      </c>
      <c r="P24" s="31" t="s">
        <v>13</v>
      </c>
      <c r="Q24" s="17" t="s">
        <v>13</v>
      </c>
      <c r="R24" s="38" t="s">
        <v>527</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25</v>
      </c>
      <c r="D25" s="16" t="s">
        <v>26</v>
      </c>
      <c r="E25" s="16">
        <v>9</v>
      </c>
      <c r="F25" s="15">
        <v>58.9</v>
      </c>
      <c r="G25" s="15">
        <v>53.57</v>
      </c>
      <c r="H25" s="15">
        <v>48.25</v>
      </c>
      <c r="I25" s="14"/>
      <c r="J25" s="15">
        <v>69.37</v>
      </c>
      <c r="K25" s="15">
        <v>80.010000000000005</v>
      </c>
      <c r="L25" s="15">
        <v>97.24</v>
      </c>
      <c r="M25" s="54"/>
      <c r="N25" s="15">
        <v>59.739957766000003</v>
      </c>
      <c r="O25" s="15">
        <v>48.606984021999999</v>
      </c>
      <c r="P25" s="15" t="s">
        <v>16</v>
      </c>
      <c r="Q25" s="16" t="s">
        <v>16</v>
      </c>
      <c r="R25" s="37" t="s">
        <v>528</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27</v>
      </c>
      <c r="D26" s="17" t="s">
        <v>28</v>
      </c>
      <c r="E26" s="17">
        <v>9</v>
      </c>
      <c r="F26" s="14">
        <v>15.12</v>
      </c>
      <c r="G26" s="14">
        <v>14.28</v>
      </c>
      <c r="H26" s="14">
        <v>13.44</v>
      </c>
      <c r="I26" s="14"/>
      <c r="J26" s="14">
        <v>16.989999999999998</v>
      </c>
      <c r="K26" s="14">
        <v>18.66</v>
      </c>
      <c r="L26" s="14">
        <v>21.37</v>
      </c>
      <c r="M26" s="54"/>
      <c r="N26" s="14">
        <v>52.178313168999999</v>
      </c>
      <c r="O26" s="31">
        <v>428.12191963999999</v>
      </c>
      <c r="P26" s="31" t="s">
        <v>16</v>
      </c>
      <c r="Q26" s="17" t="s">
        <v>16</v>
      </c>
      <c r="R26" s="38" t="s">
        <v>529</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31</v>
      </c>
      <c r="D27" s="16" t="s">
        <v>32</v>
      </c>
      <c r="E27" s="16">
        <v>6</v>
      </c>
      <c r="F27" s="15">
        <v>4.46</v>
      </c>
      <c r="G27" s="15">
        <v>3.06</v>
      </c>
      <c r="H27" s="15">
        <v>1.66</v>
      </c>
      <c r="I27" s="14"/>
      <c r="J27" s="15">
        <v>7.89</v>
      </c>
      <c r="K27" s="15">
        <v>10.68</v>
      </c>
      <c r="L27" s="15">
        <v>15.2</v>
      </c>
      <c r="M27" s="54"/>
      <c r="N27" s="15">
        <v>64.857334569000002</v>
      </c>
      <c r="O27" s="15">
        <v>7.7773628636000005</v>
      </c>
      <c r="P27" s="15" t="s">
        <v>13</v>
      </c>
      <c r="Q27" s="16" t="s">
        <v>16</v>
      </c>
      <c r="R27" s="37" t="s">
        <v>530</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33</v>
      </c>
      <c r="D28" s="17" t="s">
        <v>34</v>
      </c>
      <c r="E28" s="17">
        <v>0</v>
      </c>
      <c r="F28" s="14">
        <v>2.2000000000000002</v>
      </c>
      <c r="G28" s="14">
        <v>1.33</v>
      </c>
      <c r="H28" s="14">
        <v>0.47</v>
      </c>
      <c r="I28" s="14"/>
      <c r="J28" s="14">
        <v>2.33</v>
      </c>
      <c r="K28" s="14">
        <v>4.05</v>
      </c>
      <c r="L28" s="14">
        <v>6.84</v>
      </c>
      <c r="M28" s="54"/>
      <c r="N28" s="14">
        <v>43.830550854999998</v>
      </c>
      <c r="O28" s="31">
        <v>30.656525863999999</v>
      </c>
      <c r="P28" s="31" t="s">
        <v>13</v>
      </c>
      <c r="Q28" s="17" t="s">
        <v>13</v>
      </c>
      <c r="R28" s="38" t="s">
        <v>531</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35</v>
      </c>
      <c r="D29" s="16" t="s">
        <v>36</v>
      </c>
      <c r="E29" s="16">
        <v>7</v>
      </c>
      <c r="F29" s="15">
        <v>83.63</v>
      </c>
      <c r="G29" s="15">
        <v>76</v>
      </c>
      <c r="H29" s="15">
        <v>68.38</v>
      </c>
      <c r="I29" s="14"/>
      <c r="J29" s="15">
        <v>88.05</v>
      </c>
      <c r="K29" s="15">
        <v>103.29</v>
      </c>
      <c r="L29" s="15">
        <v>127.96</v>
      </c>
      <c r="M29" s="54"/>
      <c r="N29" s="15">
        <v>59.465705755999998</v>
      </c>
      <c r="O29" s="15">
        <v>25.626741940999999</v>
      </c>
      <c r="P29" s="15" t="s">
        <v>16</v>
      </c>
      <c r="Q29" s="16" t="s">
        <v>16</v>
      </c>
      <c r="R29" s="37" t="s">
        <v>532</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418</v>
      </c>
      <c r="D30" s="17" t="s">
        <v>419</v>
      </c>
      <c r="E30" s="17">
        <v>6</v>
      </c>
      <c r="F30" s="14">
        <v>242.01</v>
      </c>
      <c r="G30" s="14">
        <v>175.8</v>
      </c>
      <c r="H30" s="14">
        <v>109.6</v>
      </c>
      <c r="I30" s="14"/>
      <c r="J30" s="14">
        <v>256.92</v>
      </c>
      <c r="K30" s="14">
        <v>389.32</v>
      </c>
      <c r="L30" s="14">
        <v>603.55999999999995</v>
      </c>
      <c r="M30" s="54"/>
      <c r="N30" s="14">
        <v>41.868493071000003</v>
      </c>
      <c r="O30" s="31">
        <v>3.1243860891000002</v>
      </c>
      <c r="P30" s="31" t="s">
        <v>16</v>
      </c>
      <c r="Q30" s="17" t="s">
        <v>13</v>
      </c>
      <c r="R30" s="38" t="s">
        <v>533</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483</v>
      </c>
      <c r="D31" s="16" t="s">
        <v>484</v>
      </c>
      <c r="E31" s="16">
        <v>6</v>
      </c>
      <c r="F31" s="15">
        <v>3.3</v>
      </c>
      <c r="G31" s="15">
        <v>2.29</v>
      </c>
      <c r="H31" s="15">
        <v>1.28</v>
      </c>
      <c r="I31" s="14"/>
      <c r="J31" s="15">
        <v>5.97</v>
      </c>
      <c r="K31" s="15">
        <v>7.98</v>
      </c>
      <c r="L31" s="15">
        <v>11.24</v>
      </c>
      <c r="M31" s="54"/>
      <c r="N31" s="15">
        <v>64.086081780000001</v>
      </c>
      <c r="O31" s="15">
        <v>2.3709635455</v>
      </c>
      <c r="P31" s="15" t="s">
        <v>13</v>
      </c>
      <c r="Q31" s="16" t="s">
        <v>16</v>
      </c>
      <c r="R31" s="37" t="s">
        <v>534</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420</v>
      </c>
      <c r="D32" s="17" t="s">
        <v>421</v>
      </c>
      <c r="E32" s="17">
        <v>5</v>
      </c>
      <c r="F32" s="14">
        <v>150</v>
      </c>
      <c r="G32" s="14">
        <v>127.99</v>
      </c>
      <c r="H32" s="14">
        <v>105.98</v>
      </c>
      <c r="I32" s="14"/>
      <c r="J32" s="14">
        <v>154.35</v>
      </c>
      <c r="K32" s="14">
        <v>198.36</v>
      </c>
      <c r="L32" s="14">
        <v>269.58999999999997</v>
      </c>
      <c r="M32" s="54"/>
      <c r="N32" s="14">
        <v>39.570058779999997</v>
      </c>
      <c r="O32" s="31">
        <v>4.8153486886000003</v>
      </c>
      <c r="P32" s="31" t="s">
        <v>16</v>
      </c>
      <c r="Q32" s="17" t="s">
        <v>13</v>
      </c>
      <c r="R32" s="38" t="s">
        <v>535</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37</v>
      </c>
      <c r="D33" s="16" t="s">
        <v>38</v>
      </c>
      <c r="E33" s="16">
        <v>2</v>
      </c>
      <c r="F33" s="15">
        <v>8.34</v>
      </c>
      <c r="G33" s="15">
        <v>7.53</v>
      </c>
      <c r="H33" s="15">
        <v>6.72</v>
      </c>
      <c r="I33" s="14"/>
      <c r="J33" s="15">
        <v>8.48</v>
      </c>
      <c r="K33" s="15">
        <v>10.09</v>
      </c>
      <c r="L33" s="15">
        <v>12.7</v>
      </c>
      <c r="M33" s="54"/>
      <c r="N33" s="15">
        <v>52.870951693000002</v>
      </c>
      <c r="O33" s="15">
        <v>68.943654318</v>
      </c>
      <c r="P33" s="15" t="s">
        <v>13</v>
      </c>
      <c r="Q33" s="16" t="s">
        <v>13</v>
      </c>
      <c r="R33" s="37" t="s">
        <v>536</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39</v>
      </c>
      <c r="D34" s="17" t="s">
        <v>40</v>
      </c>
      <c r="E34" s="17">
        <v>3</v>
      </c>
      <c r="F34" s="14">
        <v>93.96</v>
      </c>
      <c r="G34" s="14">
        <v>63.54</v>
      </c>
      <c r="H34" s="14">
        <v>33.119999999999997</v>
      </c>
      <c r="I34" s="14"/>
      <c r="J34" s="14">
        <v>97.92</v>
      </c>
      <c r="K34" s="14">
        <v>158.75</v>
      </c>
      <c r="L34" s="14">
        <v>257.2</v>
      </c>
      <c r="M34" s="54"/>
      <c r="N34" s="14">
        <v>51.273724887</v>
      </c>
      <c r="O34" s="31">
        <v>87.750983840000004</v>
      </c>
      <c r="P34" s="31" t="s">
        <v>13</v>
      </c>
      <c r="Q34" s="17" t="s">
        <v>13</v>
      </c>
      <c r="R34" s="38" t="s">
        <v>537</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41</v>
      </c>
      <c r="D35" s="16" t="s">
        <v>42</v>
      </c>
      <c r="E35" s="16">
        <v>2</v>
      </c>
      <c r="F35" s="15">
        <v>11.09</v>
      </c>
      <c r="G35" s="15">
        <v>9.98</v>
      </c>
      <c r="H35" s="15">
        <v>8.8699999999999992</v>
      </c>
      <c r="I35" s="14"/>
      <c r="J35" s="15">
        <v>11.31</v>
      </c>
      <c r="K35" s="15">
        <v>13.52</v>
      </c>
      <c r="L35" s="15">
        <v>17.100000000000001</v>
      </c>
      <c r="M35" s="54"/>
      <c r="N35" s="15">
        <v>41.144692927999998</v>
      </c>
      <c r="O35" s="15">
        <v>30.174252864</v>
      </c>
      <c r="P35" s="15" t="s">
        <v>13</v>
      </c>
      <c r="Q35" s="16" t="s">
        <v>13</v>
      </c>
      <c r="R35" s="37" t="s">
        <v>538</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43</v>
      </c>
      <c r="D36" s="17" t="s">
        <v>44</v>
      </c>
      <c r="E36" s="17">
        <v>5</v>
      </c>
      <c r="F36" s="14">
        <v>51.64</v>
      </c>
      <c r="G36" s="14">
        <v>45.9</v>
      </c>
      <c r="H36" s="14">
        <v>40.159999999999997</v>
      </c>
      <c r="I36" s="14"/>
      <c r="J36" s="14">
        <v>67.84</v>
      </c>
      <c r="K36" s="14">
        <v>79.31</v>
      </c>
      <c r="L36" s="14">
        <v>97.88</v>
      </c>
      <c r="M36" s="54"/>
      <c r="N36" s="14">
        <v>57.597841869</v>
      </c>
      <c r="O36" s="31">
        <v>541.99771340999996</v>
      </c>
      <c r="P36" s="31" t="s">
        <v>13</v>
      </c>
      <c r="Q36" s="17" t="s">
        <v>16</v>
      </c>
      <c r="R36" s="38" t="s">
        <v>539</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43</v>
      </c>
      <c r="D37" s="16" t="s">
        <v>45</v>
      </c>
      <c r="E37" s="16">
        <v>5</v>
      </c>
      <c r="F37" s="15">
        <v>50.95</v>
      </c>
      <c r="G37" s="15">
        <v>45.62</v>
      </c>
      <c r="H37" s="15">
        <v>40.29</v>
      </c>
      <c r="I37" s="14"/>
      <c r="J37" s="15">
        <v>65.25</v>
      </c>
      <c r="K37" s="15">
        <v>75.900000000000006</v>
      </c>
      <c r="L37" s="15">
        <v>93.14</v>
      </c>
      <c r="M37" s="54"/>
      <c r="N37" s="15">
        <v>59.356832435000001</v>
      </c>
      <c r="O37" s="15">
        <v>76.878556817999993</v>
      </c>
      <c r="P37" s="15" t="s">
        <v>13</v>
      </c>
      <c r="Q37" s="16" t="s">
        <v>16</v>
      </c>
      <c r="R37" s="37" t="s">
        <v>540</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451</v>
      </c>
      <c r="D38" s="17" t="s">
        <v>452</v>
      </c>
      <c r="E38" s="17">
        <v>7</v>
      </c>
      <c r="F38" s="14">
        <v>3.11</v>
      </c>
      <c r="G38" s="14">
        <v>1.75</v>
      </c>
      <c r="H38" s="14">
        <v>0.4</v>
      </c>
      <c r="I38" s="14"/>
      <c r="J38" s="14">
        <v>5.6</v>
      </c>
      <c r="K38" s="14">
        <v>8.3000000000000007</v>
      </c>
      <c r="L38" s="14">
        <v>12.67</v>
      </c>
      <c r="M38" s="54"/>
      <c r="N38" s="14">
        <v>89.560357268000004</v>
      </c>
      <c r="O38" s="31">
        <v>1.7162510455</v>
      </c>
      <c r="P38" s="31" t="s">
        <v>13</v>
      </c>
      <c r="Q38" s="17" t="s">
        <v>16</v>
      </c>
      <c r="R38" s="38" t="s">
        <v>541</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451</v>
      </c>
      <c r="D39" s="16" t="s">
        <v>453</v>
      </c>
      <c r="E39" s="16">
        <v>7</v>
      </c>
      <c r="F39" s="15">
        <v>1.56</v>
      </c>
      <c r="G39" s="15">
        <v>0.55000000000000004</v>
      </c>
      <c r="H39" s="15">
        <v>-0.44</v>
      </c>
      <c r="I39" s="14"/>
      <c r="J39" s="15">
        <v>4.4000000000000004</v>
      </c>
      <c r="K39" s="15">
        <v>6.4</v>
      </c>
      <c r="L39" s="15">
        <v>9.65</v>
      </c>
      <c r="M39" s="54"/>
      <c r="N39" s="15">
        <v>72.370194878999996</v>
      </c>
      <c r="O39" s="15">
        <v>3.4083846364000001</v>
      </c>
      <c r="P39" s="15" t="s">
        <v>13</v>
      </c>
      <c r="Q39" s="16" t="s">
        <v>16</v>
      </c>
      <c r="R39" s="37" t="s">
        <v>542</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387</v>
      </c>
      <c r="D40" s="17" t="s">
        <v>388</v>
      </c>
      <c r="E40" s="17">
        <v>5</v>
      </c>
      <c r="F40" s="14">
        <v>21.7</v>
      </c>
      <c r="G40" s="14">
        <v>11.55</v>
      </c>
      <c r="H40" s="14">
        <v>1.41</v>
      </c>
      <c r="I40" s="14"/>
      <c r="J40" s="14">
        <v>53.41</v>
      </c>
      <c r="K40" s="14">
        <v>73.69</v>
      </c>
      <c r="L40" s="14">
        <v>106.5</v>
      </c>
      <c r="M40" s="54"/>
      <c r="N40" s="14">
        <v>54.318983389000003</v>
      </c>
      <c r="O40" s="31">
        <v>1.9474974090999999</v>
      </c>
      <c r="P40" s="31" t="s">
        <v>13</v>
      </c>
      <c r="Q40" s="17" t="s">
        <v>16</v>
      </c>
      <c r="R40" s="38" t="s">
        <v>543</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46</v>
      </c>
      <c r="D41" s="16" t="s">
        <v>47</v>
      </c>
      <c r="E41" s="16">
        <v>0</v>
      </c>
      <c r="F41" s="15">
        <v>15.65</v>
      </c>
      <c r="G41" s="15">
        <v>12.48</v>
      </c>
      <c r="H41" s="15">
        <v>9.32</v>
      </c>
      <c r="I41" s="14"/>
      <c r="J41" s="15">
        <v>16.350000000000001</v>
      </c>
      <c r="K41" s="15">
        <v>22.67</v>
      </c>
      <c r="L41" s="15">
        <v>32.9</v>
      </c>
      <c r="M41" s="54"/>
      <c r="N41" s="15">
        <v>28.073232056999998</v>
      </c>
      <c r="O41" s="15">
        <v>31.966996999999999</v>
      </c>
      <c r="P41" s="15" t="s">
        <v>13</v>
      </c>
      <c r="Q41" s="16" t="s">
        <v>13</v>
      </c>
      <c r="R41" s="37" t="s">
        <v>544</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48</v>
      </c>
      <c r="D42" s="17" t="s">
        <v>49</v>
      </c>
      <c r="E42" s="17">
        <v>9</v>
      </c>
      <c r="F42" s="14">
        <v>15.31</v>
      </c>
      <c r="G42" s="14">
        <v>13.44</v>
      </c>
      <c r="H42" s="14">
        <v>11.58</v>
      </c>
      <c r="I42" s="14"/>
      <c r="J42" s="14">
        <v>20.02</v>
      </c>
      <c r="K42" s="14">
        <v>23.74</v>
      </c>
      <c r="L42" s="14">
        <v>29.77</v>
      </c>
      <c r="M42" s="54"/>
      <c r="N42" s="14">
        <v>54.476187619000001</v>
      </c>
      <c r="O42" s="31">
        <v>487.57943517999996</v>
      </c>
      <c r="P42" s="31" t="s">
        <v>16</v>
      </c>
      <c r="Q42" s="17" t="s">
        <v>16</v>
      </c>
      <c r="R42" s="38" t="s">
        <v>545</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50</v>
      </c>
      <c r="D43" s="16" t="s">
        <v>51</v>
      </c>
      <c r="E43" s="16">
        <v>5</v>
      </c>
      <c r="F43" s="15">
        <v>5.21</v>
      </c>
      <c r="G43" s="15">
        <v>4.87</v>
      </c>
      <c r="H43" s="15">
        <v>4.54</v>
      </c>
      <c r="I43" s="14"/>
      <c r="J43" s="15">
        <v>5.3</v>
      </c>
      <c r="K43" s="15">
        <v>5.96</v>
      </c>
      <c r="L43" s="15">
        <v>7.04</v>
      </c>
      <c r="M43" s="54"/>
      <c r="N43" s="15">
        <v>48.112127819000001</v>
      </c>
      <c r="O43" s="15">
        <v>5.5534349544999992</v>
      </c>
      <c r="P43" s="15" t="s">
        <v>16</v>
      </c>
      <c r="Q43" s="16" t="s">
        <v>13</v>
      </c>
      <c r="R43" s="37" t="s">
        <v>546</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52</v>
      </c>
      <c r="D44" s="17" t="s">
        <v>53</v>
      </c>
      <c r="E44" s="17">
        <v>3</v>
      </c>
      <c r="F44" s="14">
        <v>13.92</v>
      </c>
      <c r="G44" s="14">
        <v>12.22</v>
      </c>
      <c r="H44" s="14">
        <v>10.53</v>
      </c>
      <c r="I44" s="14"/>
      <c r="J44" s="14">
        <v>14.13</v>
      </c>
      <c r="K44" s="14">
        <v>17.510000000000002</v>
      </c>
      <c r="L44" s="14">
        <v>22.98</v>
      </c>
      <c r="M44" s="54"/>
      <c r="N44" s="14">
        <v>49.642806817</v>
      </c>
      <c r="O44" s="31">
        <v>13.361213863000001</v>
      </c>
      <c r="P44" s="31" t="s">
        <v>13</v>
      </c>
      <c r="Q44" s="17" t="s">
        <v>13</v>
      </c>
      <c r="R44" s="38" t="s">
        <v>547</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54</v>
      </c>
      <c r="D45" s="16" t="s">
        <v>55</v>
      </c>
      <c r="E45" s="16">
        <v>7</v>
      </c>
      <c r="F45" s="15">
        <v>40.79</v>
      </c>
      <c r="G45" s="15">
        <v>37.92</v>
      </c>
      <c r="H45" s="15">
        <v>35.06</v>
      </c>
      <c r="I45" s="14"/>
      <c r="J45" s="15">
        <v>42.84</v>
      </c>
      <c r="K45" s="15">
        <v>48.56</v>
      </c>
      <c r="L45" s="15">
        <v>57.83</v>
      </c>
      <c r="M45" s="54"/>
      <c r="N45" s="15">
        <v>52.151801562000003</v>
      </c>
      <c r="O45" s="15">
        <v>205.36418750000001</v>
      </c>
      <c r="P45" s="15" t="s">
        <v>16</v>
      </c>
      <c r="Q45" s="16" t="s">
        <v>16</v>
      </c>
      <c r="R45" s="37" t="s">
        <v>548</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56</v>
      </c>
      <c r="D46" s="17" t="s">
        <v>57</v>
      </c>
      <c r="E46" s="17">
        <v>5</v>
      </c>
      <c r="F46" s="14">
        <v>23.07</v>
      </c>
      <c r="G46" s="14">
        <v>21.23</v>
      </c>
      <c r="H46" s="14">
        <v>19.399999999999999</v>
      </c>
      <c r="I46" s="14"/>
      <c r="J46" s="14">
        <v>28.41</v>
      </c>
      <c r="K46" s="14">
        <v>32.07</v>
      </c>
      <c r="L46" s="14">
        <v>38</v>
      </c>
      <c r="M46" s="54"/>
      <c r="N46" s="14">
        <v>56.520218204000003</v>
      </c>
      <c r="O46" s="31">
        <v>5.7931717726999992</v>
      </c>
      <c r="P46" s="31" t="s">
        <v>13</v>
      </c>
      <c r="Q46" s="17" t="s">
        <v>16</v>
      </c>
      <c r="R46" s="38" t="s">
        <v>549</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422</v>
      </c>
      <c r="D47" s="16" t="s">
        <v>423</v>
      </c>
      <c r="E47" s="16">
        <v>7</v>
      </c>
      <c r="F47" s="15">
        <v>127.1</v>
      </c>
      <c r="G47" s="15">
        <v>121.54</v>
      </c>
      <c r="H47" s="15">
        <v>115.98</v>
      </c>
      <c r="I47" s="14"/>
      <c r="J47" s="15">
        <v>132.13999999999999</v>
      </c>
      <c r="K47" s="15">
        <v>143.25</v>
      </c>
      <c r="L47" s="15">
        <v>161.24</v>
      </c>
      <c r="M47" s="54"/>
      <c r="N47" s="15">
        <v>61.714469313999999</v>
      </c>
      <c r="O47" s="15">
        <v>4.1155270717999999</v>
      </c>
      <c r="P47" s="15" t="s">
        <v>16</v>
      </c>
      <c r="Q47" s="16" t="s">
        <v>16</v>
      </c>
      <c r="R47" s="37" t="s">
        <v>550</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58</v>
      </c>
      <c r="D48" s="17" t="s">
        <v>59</v>
      </c>
      <c r="E48" s="17">
        <v>0</v>
      </c>
      <c r="F48" s="14">
        <v>8.6199999999999992</v>
      </c>
      <c r="G48" s="14">
        <v>7.64</v>
      </c>
      <c r="H48" s="14">
        <v>6.67</v>
      </c>
      <c r="I48" s="14"/>
      <c r="J48" s="14">
        <v>8.9</v>
      </c>
      <c r="K48" s="14">
        <v>10.84</v>
      </c>
      <c r="L48" s="14">
        <v>13.98</v>
      </c>
      <c r="M48" s="54"/>
      <c r="N48" s="14">
        <v>21.254282045</v>
      </c>
      <c r="O48" s="31">
        <v>2.1356181818</v>
      </c>
      <c r="P48" s="31" t="s">
        <v>13</v>
      </c>
      <c r="Q48" s="17" t="s">
        <v>13</v>
      </c>
      <c r="R48" s="38" t="s">
        <v>551</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60</v>
      </c>
      <c r="D49" s="16" t="s">
        <v>61</v>
      </c>
      <c r="E49" s="16">
        <v>3</v>
      </c>
      <c r="F49" s="15">
        <v>5.33</v>
      </c>
      <c r="G49" s="15">
        <v>4.6100000000000003</v>
      </c>
      <c r="H49" s="15">
        <v>3.89</v>
      </c>
      <c r="I49" s="14"/>
      <c r="J49" s="15">
        <v>5.55</v>
      </c>
      <c r="K49" s="15">
        <v>6.98</v>
      </c>
      <c r="L49" s="15">
        <v>9.31</v>
      </c>
      <c r="M49" s="54"/>
      <c r="N49" s="15">
        <v>39.744962418999997</v>
      </c>
      <c r="O49" s="15">
        <v>3.5280790909000004</v>
      </c>
      <c r="P49" s="15" t="s">
        <v>13</v>
      </c>
      <c r="Q49" s="16" t="s">
        <v>13</v>
      </c>
      <c r="R49" s="37" t="s">
        <v>552</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62</v>
      </c>
      <c r="D50" s="17" t="s">
        <v>63</v>
      </c>
      <c r="E50" s="17">
        <v>3</v>
      </c>
      <c r="F50" s="14">
        <v>14.05</v>
      </c>
      <c r="G50" s="14">
        <v>12.01</v>
      </c>
      <c r="H50" s="14">
        <v>9.98</v>
      </c>
      <c r="I50" s="14"/>
      <c r="J50" s="14">
        <v>14.53</v>
      </c>
      <c r="K50" s="14">
        <v>18.59</v>
      </c>
      <c r="L50" s="14">
        <v>25.18</v>
      </c>
      <c r="M50" s="54"/>
      <c r="N50" s="14">
        <v>47.989127533000001</v>
      </c>
      <c r="O50" s="31">
        <v>2.9505386818000003</v>
      </c>
      <c r="P50" s="31" t="s">
        <v>13</v>
      </c>
      <c r="Q50" s="17" t="s">
        <v>13</v>
      </c>
      <c r="R50" s="38" t="s">
        <v>553</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64</v>
      </c>
      <c r="D51" s="16" t="s">
        <v>65</v>
      </c>
      <c r="E51" s="16">
        <v>3</v>
      </c>
      <c r="F51" s="15">
        <v>15.46</v>
      </c>
      <c r="G51" s="15">
        <v>14.37</v>
      </c>
      <c r="H51" s="15">
        <v>13.28</v>
      </c>
      <c r="I51" s="14"/>
      <c r="J51" s="15">
        <v>15.99</v>
      </c>
      <c r="K51" s="15">
        <v>18.16</v>
      </c>
      <c r="L51" s="15">
        <v>21.67</v>
      </c>
      <c r="M51" s="54"/>
      <c r="N51" s="15">
        <v>47.739704862000004</v>
      </c>
      <c r="O51" s="15">
        <v>87.514383636000005</v>
      </c>
      <c r="P51" s="15" t="s">
        <v>16</v>
      </c>
      <c r="Q51" s="16" t="s">
        <v>13</v>
      </c>
      <c r="R51" s="37" t="s">
        <v>554</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64</v>
      </c>
      <c r="D52" s="17" t="s">
        <v>66</v>
      </c>
      <c r="E52" s="17">
        <v>9</v>
      </c>
      <c r="F52" s="14">
        <v>17.72</v>
      </c>
      <c r="G52" s="14">
        <v>16.39</v>
      </c>
      <c r="H52" s="14">
        <v>15.06</v>
      </c>
      <c r="I52" s="14"/>
      <c r="J52" s="14">
        <v>21.11</v>
      </c>
      <c r="K52" s="14">
        <v>23.76</v>
      </c>
      <c r="L52" s="14">
        <v>28.06</v>
      </c>
      <c r="M52" s="54"/>
      <c r="N52" s="14">
        <v>49.082655103999997</v>
      </c>
      <c r="O52" s="31">
        <v>529.13850081999999</v>
      </c>
      <c r="P52" s="31" t="s">
        <v>16</v>
      </c>
      <c r="Q52" s="17" t="s">
        <v>16</v>
      </c>
      <c r="R52" s="38" t="s">
        <v>555</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67</v>
      </c>
      <c r="D53" s="16" t="s">
        <v>68</v>
      </c>
      <c r="E53" s="16">
        <v>9</v>
      </c>
      <c r="F53" s="15">
        <v>21.63</v>
      </c>
      <c r="G53" s="15">
        <v>20.07</v>
      </c>
      <c r="H53" s="15">
        <v>18.52</v>
      </c>
      <c r="I53" s="14"/>
      <c r="J53" s="15">
        <v>25.63</v>
      </c>
      <c r="K53" s="15">
        <v>28.73</v>
      </c>
      <c r="L53" s="15">
        <v>33.75</v>
      </c>
      <c r="M53" s="54"/>
      <c r="N53" s="15">
        <v>52.065933319000003</v>
      </c>
      <c r="O53" s="15">
        <v>36.986794455000002</v>
      </c>
      <c r="P53" s="15" t="s">
        <v>16</v>
      </c>
      <c r="Q53" s="16" t="s">
        <v>16</v>
      </c>
      <c r="R53" s="37" t="s">
        <v>556</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359</v>
      </c>
      <c r="D54" s="17" t="s">
        <v>360</v>
      </c>
      <c r="E54" s="17">
        <v>10</v>
      </c>
      <c r="F54" s="14">
        <v>14.98</v>
      </c>
      <c r="G54" s="14">
        <v>13.76</v>
      </c>
      <c r="H54" s="14">
        <v>12.55</v>
      </c>
      <c r="I54" s="14"/>
      <c r="J54" s="14">
        <v>16.100000000000001</v>
      </c>
      <c r="K54" s="14">
        <v>18.52</v>
      </c>
      <c r="L54" s="14">
        <v>22.44</v>
      </c>
      <c r="M54" s="54"/>
      <c r="N54" s="14">
        <v>70.622056646000004</v>
      </c>
      <c r="O54" s="31">
        <v>41.623454090999999</v>
      </c>
      <c r="P54" s="31" t="s">
        <v>16</v>
      </c>
      <c r="Q54" s="17" t="s">
        <v>16</v>
      </c>
      <c r="R54" s="38" t="s">
        <v>557</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69</v>
      </c>
      <c r="D55" s="16" t="s">
        <v>70</v>
      </c>
      <c r="E55" s="16">
        <v>6</v>
      </c>
      <c r="F55" s="15">
        <v>20.78</v>
      </c>
      <c r="G55" s="15">
        <v>18.78</v>
      </c>
      <c r="H55" s="15">
        <v>16.79</v>
      </c>
      <c r="I55" s="14"/>
      <c r="J55" s="15">
        <v>25.31</v>
      </c>
      <c r="K55" s="15">
        <v>29.29</v>
      </c>
      <c r="L55" s="15">
        <v>35.729999999999997</v>
      </c>
      <c r="M55" s="54"/>
      <c r="N55" s="15">
        <v>63.230328368000002</v>
      </c>
      <c r="O55" s="15">
        <v>372.77139441000003</v>
      </c>
      <c r="P55" s="15" t="s">
        <v>13</v>
      </c>
      <c r="Q55" s="16" t="s">
        <v>16</v>
      </c>
      <c r="R55" s="37" t="s">
        <v>558</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461</v>
      </c>
      <c r="D56" s="17" t="s">
        <v>471</v>
      </c>
      <c r="E56" s="17">
        <v>6</v>
      </c>
      <c r="F56" s="14">
        <v>18.899999999999999</v>
      </c>
      <c r="G56" s="14">
        <v>17.73</v>
      </c>
      <c r="H56" s="14">
        <v>16.57</v>
      </c>
      <c r="I56" s="14"/>
      <c r="J56" s="14">
        <v>21.62</v>
      </c>
      <c r="K56" s="14">
        <v>23.94</v>
      </c>
      <c r="L56" s="14">
        <v>27.7</v>
      </c>
      <c r="M56" s="54"/>
      <c r="N56" s="14">
        <v>53.016798930999997</v>
      </c>
      <c r="O56" s="31">
        <v>1.7418953636000001</v>
      </c>
      <c r="P56" s="31" t="s">
        <v>13</v>
      </c>
      <c r="Q56" s="17" t="s">
        <v>16</v>
      </c>
      <c r="R56" s="38" t="s">
        <v>559</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71</v>
      </c>
      <c r="D57" s="16" t="s">
        <v>72</v>
      </c>
      <c r="E57" s="16">
        <v>3</v>
      </c>
      <c r="F57" s="15">
        <v>5.64</v>
      </c>
      <c r="G57" s="15">
        <v>3.23</v>
      </c>
      <c r="H57" s="15">
        <v>0.83</v>
      </c>
      <c r="I57" s="14"/>
      <c r="J57" s="15">
        <v>5.97</v>
      </c>
      <c r="K57" s="15">
        <v>10.77</v>
      </c>
      <c r="L57" s="15">
        <v>18.55</v>
      </c>
      <c r="M57" s="54"/>
      <c r="N57" s="15">
        <v>40.574998567000002</v>
      </c>
      <c r="O57" s="15">
        <v>39.824841955000004</v>
      </c>
      <c r="P57" s="15" t="s">
        <v>13</v>
      </c>
      <c r="Q57" s="16" t="s">
        <v>13</v>
      </c>
      <c r="R57" s="37" t="s">
        <v>560</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73</v>
      </c>
      <c r="D58" s="17" t="s">
        <v>74</v>
      </c>
      <c r="E58" s="17">
        <v>7</v>
      </c>
      <c r="F58" s="14">
        <v>20.39</v>
      </c>
      <c r="G58" s="14">
        <v>18.87</v>
      </c>
      <c r="H58" s="14">
        <v>17.350000000000001</v>
      </c>
      <c r="I58" s="14"/>
      <c r="J58" s="14">
        <v>22.14</v>
      </c>
      <c r="K58" s="14">
        <v>25.17</v>
      </c>
      <c r="L58" s="14">
        <v>30.07</v>
      </c>
      <c r="M58" s="54"/>
      <c r="N58" s="14">
        <v>56.580768272</v>
      </c>
      <c r="O58" s="31">
        <v>144.28454772999999</v>
      </c>
      <c r="P58" s="31" t="s">
        <v>16</v>
      </c>
      <c r="Q58" s="17" t="s">
        <v>16</v>
      </c>
      <c r="R58" s="38" t="s">
        <v>561</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424</v>
      </c>
      <c r="D59" s="16" t="s">
        <v>425</v>
      </c>
      <c r="E59" s="16">
        <v>8</v>
      </c>
      <c r="F59" s="15">
        <v>27.45</v>
      </c>
      <c r="G59" s="15">
        <v>23.13</v>
      </c>
      <c r="H59" s="15">
        <v>18.809999999999999</v>
      </c>
      <c r="I59" s="14"/>
      <c r="J59" s="15">
        <v>35.72</v>
      </c>
      <c r="K59" s="15">
        <v>44.35</v>
      </c>
      <c r="L59" s="15">
        <v>58.31</v>
      </c>
      <c r="M59" s="54"/>
      <c r="N59" s="15">
        <v>52.837102268999999</v>
      </c>
      <c r="O59" s="15">
        <v>4.7516269867999998</v>
      </c>
      <c r="P59" s="15" t="s">
        <v>16</v>
      </c>
      <c r="Q59" s="16" t="s">
        <v>16</v>
      </c>
      <c r="R59" s="37" t="s">
        <v>562</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75</v>
      </c>
      <c r="D60" s="17" t="s">
        <v>76</v>
      </c>
      <c r="E60" s="17">
        <v>8</v>
      </c>
      <c r="F60" s="14">
        <v>54.97</v>
      </c>
      <c r="G60" s="14">
        <v>49.78</v>
      </c>
      <c r="H60" s="14">
        <v>44.6</v>
      </c>
      <c r="I60" s="14"/>
      <c r="J60" s="14">
        <v>65.5</v>
      </c>
      <c r="K60" s="14">
        <v>75.86</v>
      </c>
      <c r="L60" s="14">
        <v>92.63</v>
      </c>
      <c r="M60" s="54"/>
      <c r="N60" s="14">
        <v>55.592628390000002</v>
      </c>
      <c r="O60" s="31">
        <v>436.81690255000001</v>
      </c>
      <c r="P60" s="31" t="s">
        <v>16</v>
      </c>
      <c r="Q60" s="17" t="s">
        <v>16</v>
      </c>
      <c r="R60" s="38" t="s">
        <v>563</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77</v>
      </c>
      <c r="D61" s="16" t="s">
        <v>78</v>
      </c>
      <c r="E61" s="16">
        <v>3</v>
      </c>
      <c r="F61" s="15">
        <v>20.02</v>
      </c>
      <c r="G61" s="15">
        <v>18.309999999999999</v>
      </c>
      <c r="H61" s="15">
        <v>16.61</v>
      </c>
      <c r="I61" s="14"/>
      <c r="J61" s="15">
        <v>20.59</v>
      </c>
      <c r="K61" s="15">
        <v>23.99</v>
      </c>
      <c r="L61" s="15">
        <v>29.49</v>
      </c>
      <c r="M61" s="54"/>
      <c r="N61" s="15">
        <v>28.097739607000001</v>
      </c>
      <c r="O61" s="15">
        <v>147.15804785999998</v>
      </c>
      <c r="P61" s="15" t="s">
        <v>16</v>
      </c>
      <c r="Q61" s="16" t="s">
        <v>13</v>
      </c>
      <c r="R61" s="37" t="s">
        <v>564</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79</v>
      </c>
      <c r="D62" s="17" t="s">
        <v>80</v>
      </c>
      <c r="E62" s="17">
        <v>2</v>
      </c>
      <c r="F62" s="14">
        <v>4.5999999999999996</v>
      </c>
      <c r="G62" s="14">
        <v>3.6</v>
      </c>
      <c r="H62" s="14">
        <v>2.61</v>
      </c>
      <c r="I62" s="14"/>
      <c r="J62" s="14">
        <v>4.7</v>
      </c>
      <c r="K62" s="14">
        <v>6.68</v>
      </c>
      <c r="L62" s="14">
        <v>9.8800000000000008</v>
      </c>
      <c r="M62" s="54"/>
      <c r="N62" s="14">
        <v>50.641525833000003</v>
      </c>
      <c r="O62" s="31">
        <v>6.2145742273</v>
      </c>
      <c r="P62" s="31" t="s">
        <v>13</v>
      </c>
      <c r="Q62" s="17" t="s">
        <v>13</v>
      </c>
      <c r="R62" s="38" t="s">
        <v>565</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81</v>
      </c>
      <c r="D63" s="16" t="s">
        <v>82</v>
      </c>
      <c r="E63" s="16">
        <v>3</v>
      </c>
      <c r="F63" s="15">
        <v>0.74</v>
      </c>
      <c r="G63" s="15">
        <v>0.05</v>
      </c>
      <c r="H63" s="15">
        <v>-0.63</v>
      </c>
      <c r="I63" s="14"/>
      <c r="J63" s="15">
        <v>0.8</v>
      </c>
      <c r="K63" s="15">
        <v>2.17</v>
      </c>
      <c r="L63" s="15">
        <v>4.3899999999999997</v>
      </c>
      <c r="M63" s="54"/>
      <c r="N63" s="15">
        <v>25.465200657</v>
      </c>
      <c r="O63" s="15">
        <v>5.1590671818000002</v>
      </c>
      <c r="P63" s="15" t="s">
        <v>13</v>
      </c>
      <c r="Q63" s="16" t="s">
        <v>13</v>
      </c>
      <c r="R63" s="37" t="s">
        <v>566</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485</v>
      </c>
      <c r="D64" s="17" t="s">
        <v>486</v>
      </c>
      <c r="E64" s="17">
        <v>6</v>
      </c>
      <c r="F64" s="14">
        <v>254.4</v>
      </c>
      <c r="G64" s="14">
        <v>212.33</v>
      </c>
      <c r="H64" s="14">
        <v>170.27</v>
      </c>
      <c r="I64" s="14"/>
      <c r="J64" s="14">
        <v>260.74</v>
      </c>
      <c r="K64" s="14">
        <v>344.86</v>
      </c>
      <c r="L64" s="14">
        <v>480.99</v>
      </c>
      <c r="M64" s="54"/>
      <c r="N64" s="14">
        <v>30.940865220999999</v>
      </c>
      <c r="O64" s="31">
        <v>1.1843102404999999</v>
      </c>
      <c r="P64" s="31" t="s">
        <v>16</v>
      </c>
      <c r="Q64" s="17" t="s">
        <v>13</v>
      </c>
      <c r="R64" s="38" t="s">
        <v>567</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83</v>
      </c>
      <c r="D65" s="16" t="s">
        <v>84</v>
      </c>
      <c r="E65" s="16">
        <v>9</v>
      </c>
      <c r="F65" s="15">
        <v>10.95</v>
      </c>
      <c r="G65" s="15">
        <v>10.71</v>
      </c>
      <c r="H65" s="15">
        <v>10.47</v>
      </c>
      <c r="I65" s="14"/>
      <c r="J65" s="15">
        <v>11.02</v>
      </c>
      <c r="K65" s="15">
        <v>11.49</v>
      </c>
      <c r="L65" s="15">
        <v>12.27</v>
      </c>
      <c r="M65" s="54"/>
      <c r="N65" s="15">
        <v>82.493344636000003</v>
      </c>
      <c r="O65" s="15">
        <v>22.037884226999999</v>
      </c>
      <c r="P65" s="15" t="s">
        <v>16</v>
      </c>
      <c r="Q65" s="16" t="s">
        <v>16</v>
      </c>
      <c r="R65" s="37" t="s">
        <v>568</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85</v>
      </c>
      <c r="D66" s="17" t="s">
        <v>86</v>
      </c>
      <c r="E66" s="17">
        <v>3</v>
      </c>
      <c r="F66" s="14">
        <v>9.1999999999999993</v>
      </c>
      <c r="G66" s="14">
        <v>7.74</v>
      </c>
      <c r="H66" s="14">
        <v>6.28</v>
      </c>
      <c r="I66" s="14"/>
      <c r="J66" s="14">
        <v>9.49</v>
      </c>
      <c r="K66" s="14">
        <v>12.4</v>
      </c>
      <c r="L66" s="14">
        <v>17.11</v>
      </c>
      <c r="M66" s="54"/>
      <c r="N66" s="14">
        <v>41.973667149999997</v>
      </c>
      <c r="O66" s="31">
        <v>57.338567727000004</v>
      </c>
      <c r="P66" s="31" t="s">
        <v>13</v>
      </c>
      <c r="Q66" s="17" t="s">
        <v>13</v>
      </c>
      <c r="R66" s="38" t="s">
        <v>569</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87</v>
      </c>
      <c r="D67" s="16" t="s">
        <v>472</v>
      </c>
      <c r="E67" s="16">
        <v>4</v>
      </c>
      <c r="F67" s="15">
        <v>16.12</v>
      </c>
      <c r="G67" s="15">
        <v>14.69</v>
      </c>
      <c r="H67" s="15">
        <v>13.26</v>
      </c>
      <c r="I67" s="14"/>
      <c r="J67" s="15">
        <v>16.46</v>
      </c>
      <c r="K67" s="15">
        <v>19.309999999999999</v>
      </c>
      <c r="L67" s="15">
        <v>23.92</v>
      </c>
      <c r="M67" s="54"/>
      <c r="N67" s="15">
        <v>45.132629553000001</v>
      </c>
      <c r="O67" s="15">
        <v>1.3988985</v>
      </c>
      <c r="P67" s="15" t="s">
        <v>16</v>
      </c>
      <c r="Q67" s="16" t="s">
        <v>13</v>
      </c>
      <c r="R67" s="37" t="s">
        <v>570</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87</v>
      </c>
      <c r="D68" s="17" t="s">
        <v>88</v>
      </c>
      <c r="E68" s="17">
        <v>8</v>
      </c>
      <c r="F68" s="14">
        <v>11.03</v>
      </c>
      <c r="G68" s="14">
        <v>10.11</v>
      </c>
      <c r="H68" s="14">
        <v>9.1999999999999993</v>
      </c>
      <c r="I68" s="14"/>
      <c r="J68" s="14">
        <v>13.33</v>
      </c>
      <c r="K68" s="14">
        <v>15.15</v>
      </c>
      <c r="L68" s="14">
        <v>18.11</v>
      </c>
      <c r="M68" s="54"/>
      <c r="N68" s="14">
        <v>56.944939873000003</v>
      </c>
      <c r="O68" s="31">
        <v>116.28212781000001</v>
      </c>
      <c r="P68" s="31" t="s">
        <v>16</v>
      </c>
      <c r="Q68" s="17" t="s">
        <v>16</v>
      </c>
      <c r="R68" s="38" t="s">
        <v>571</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487</v>
      </c>
      <c r="D69" s="16" t="s">
        <v>488</v>
      </c>
      <c r="E69" s="16">
        <v>7</v>
      </c>
      <c r="F69" s="15">
        <v>73.78</v>
      </c>
      <c r="G69" s="15">
        <v>68.81</v>
      </c>
      <c r="H69" s="15">
        <v>63.84</v>
      </c>
      <c r="I69" s="14"/>
      <c r="J69" s="15">
        <v>77.5</v>
      </c>
      <c r="K69" s="15">
        <v>87.43</v>
      </c>
      <c r="L69" s="15">
        <v>103.51</v>
      </c>
      <c r="M69" s="54"/>
      <c r="N69" s="15">
        <v>64.441384649</v>
      </c>
      <c r="O69" s="15">
        <v>2.1125620982000002</v>
      </c>
      <c r="P69" s="15" t="s">
        <v>16</v>
      </c>
      <c r="Q69" s="16" t="s">
        <v>16</v>
      </c>
      <c r="R69" s="37" t="s">
        <v>572</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89</v>
      </c>
      <c r="D70" s="17" t="s">
        <v>90</v>
      </c>
      <c r="E70" s="17">
        <v>6</v>
      </c>
      <c r="F70" s="14">
        <v>2.21</v>
      </c>
      <c r="G70" s="14">
        <v>1.8</v>
      </c>
      <c r="H70" s="14">
        <v>1.39</v>
      </c>
      <c r="I70" s="14"/>
      <c r="J70" s="14">
        <v>3.38</v>
      </c>
      <c r="K70" s="14">
        <v>4.1900000000000004</v>
      </c>
      <c r="L70" s="14">
        <v>5.52</v>
      </c>
      <c r="M70" s="54"/>
      <c r="N70" s="14">
        <v>61.568533930999997</v>
      </c>
      <c r="O70" s="31">
        <v>49.628790409000004</v>
      </c>
      <c r="P70" s="31" t="s">
        <v>13</v>
      </c>
      <c r="Q70" s="17" t="s">
        <v>16</v>
      </c>
      <c r="R70" s="38" t="s">
        <v>573</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505</v>
      </c>
      <c r="D71" s="16" t="s">
        <v>506</v>
      </c>
      <c r="E71" s="16">
        <v>1</v>
      </c>
      <c r="F71" s="15">
        <v>32.4</v>
      </c>
      <c r="G71" s="15">
        <v>27.62</v>
      </c>
      <c r="H71" s="15">
        <v>22.85</v>
      </c>
      <c r="I71" s="14"/>
      <c r="J71" s="15">
        <v>33.92</v>
      </c>
      <c r="K71" s="15">
        <v>43.46</v>
      </c>
      <c r="L71" s="15">
        <v>58.91</v>
      </c>
      <c r="M71" s="54"/>
      <c r="N71" s="15">
        <v>48.480030100999997</v>
      </c>
      <c r="O71" s="15">
        <v>2.2181612605000001</v>
      </c>
      <c r="P71" s="15" t="s">
        <v>13</v>
      </c>
      <c r="Q71" s="16" t="s">
        <v>13</v>
      </c>
      <c r="R71" s="37" t="s">
        <v>574</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383</v>
      </c>
      <c r="D72" s="17" t="s">
        <v>384</v>
      </c>
      <c r="E72" s="17">
        <v>2</v>
      </c>
      <c r="F72" s="14" t="s">
        <v>29</v>
      </c>
      <c r="G72" s="14" t="s">
        <v>29</v>
      </c>
      <c r="H72" s="14" t="s">
        <v>29</v>
      </c>
      <c r="I72" s="14"/>
      <c r="J72" s="14" t="s">
        <v>29</v>
      </c>
      <c r="K72" s="14" t="s">
        <v>29</v>
      </c>
      <c r="L72" s="14" t="s">
        <v>29</v>
      </c>
      <c r="M72" s="54"/>
      <c r="N72" s="14" t="s">
        <v>29</v>
      </c>
      <c r="O72" s="31" t="s">
        <v>29</v>
      </c>
      <c r="P72" s="31" t="s">
        <v>29</v>
      </c>
      <c r="Q72" s="17" t="s">
        <v>29</v>
      </c>
      <c r="R72" s="38" t="s">
        <v>30</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91</v>
      </c>
      <c r="D73" s="16" t="s">
        <v>92</v>
      </c>
      <c r="E73" s="16">
        <v>5</v>
      </c>
      <c r="F73" s="15">
        <v>61.99</v>
      </c>
      <c r="G73" s="15">
        <v>56.18</v>
      </c>
      <c r="H73" s="15">
        <v>50.38</v>
      </c>
      <c r="I73" s="14"/>
      <c r="J73" s="15">
        <v>63.5</v>
      </c>
      <c r="K73" s="15">
        <v>75.099999999999994</v>
      </c>
      <c r="L73" s="15">
        <v>93.87</v>
      </c>
      <c r="M73" s="54"/>
      <c r="N73" s="15">
        <v>51.912380669000001</v>
      </c>
      <c r="O73" s="15">
        <v>235.43954777000002</v>
      </c>
      <c r="P73" s="15" t="s">
        <v>16</v>
      </c>
      <c r="Q73" s="16" t="s">
        <v>13</v>
      </c>
      <c r="R73" s="37" t="s">
        <v>575</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93</v>
      </c>
      <c r="D74" s="17" t="s">
        <v>94</v>
      </c>
      <c r="E74" s="17">
        <v>5</v>
      </c>
      <c r="F74" s="14">
        <v>14.64</v>
      </c>
      <c r="G74" s="14">
        <v>13.79</v>
      </c>
      <c r="H74" s="14">
        <v>12.95</v>
      </c>
      <c r="I74" s="14"/>
      <c r="J74" s="14">
        <v>14.89</v>
      </c>
      <c r="K74" s="14">
        <v>16.57</v>
      </c>
      <c r="L74" s="14">
        <v>19.309999999999999</v>
      </c>
      <c r="M74" s="54"/>
      <c r="N74" s="14">
        <v>51.386320843</v>
      </c>
      <c r="O74" s="31">
        <v>219.71982204999998</v>
      </c>
      <c r="P74" s="31" t="s">
        <v>16</v>
      </c>
      <c r="Q74" s="17" t="s">
        <v>13</v>
      </c>
      <c r="R74" s="38" t="s">
        <v>576</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95</v>
      </c>
      <c r="D75" s="16" t="s">
        <v>96</v>
      </c>
      <c r="E75" s="16">
        <v>7</v>
      </c>
      <c r="F75" s="15">
        <v>3.88</v>
      </c>
      <c r="G75" s="15">
        <v>3.1</v>
      </c>
      <c r="H75" s="15">
        <v>2.3199999999999998</v>
      </c>
      <c r="I75" s="14"/>
      <c r="J75" s="15">
        <v>5.72</v>
      </c>
      <c r="K75" s="15">
        <v>7.27</v>
      </c>
      <c r="L75" s="15">
        <v>9.7899999999999991</v>
      </c>
      <c r="M75" s="54"/>
      <c r="N75" s="15">
        <v>58.496361018999998</v>
      </c>
      <c r="O75" s="15">
        <v>66.237565908999997</v>
      </c>
      <c r="P75" s="15" t="s">
        <v>13</v>
      </c>
      <c r="Q75" s="16" t="s">
        <v>16</v>
      </c>
      <c r="R75" s="37" t="s">
        <v>577</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97</v>
      </c>
      <c r="D76" s="17" t="s">
        <v>98</v>
      </c>
      <c r="E76" s="17">
        <v>5</v>
      </c>
      <c r="F76" s="14">
        <v>45.05</v>
      </c>
      <c r="G76" s="14">
        <v>41.71</v>
      </c>
      <c r="H76" s="14">
        <v>38.380000000000003</v>
      </c>
      <c r="I76" s="14"/>
      <c r="J76" s="14">
        <v>46.09</v>
      </c>
      <c r="K76" s="14">
        <v>52.75</v>
      </c>
      <c r="L76" s="14">
        <v>63.53</v>
      </c>
      <c r="M76" s="54"/>
      <c r="N76" s="14">
        <v>52.304452585</v>
      </c>
      <c r="O76" s="31">
        <v>51.773305864000001</v>
      </c>
      <c r="P76" s="31" t="s">
        <v>16</v>
      </c>
      <c r="Q76" s="17" t="s">
        <v>13</v>
      </c>
      <c r="R76" s="38" t="s">
        <v>578</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99</v>
      </c>
      <c r="D77" s="16" t="s">
        <v>100</v>
      </c>
      <c r="E77" s="16">
        <v>7</v>
      </c>
      <c r="F77" s="15">
        <v>5.72</v>
      </c>
      <c r="G77" s="15">
        <v>5.07</v>
      </c>
      <c r="H77" s="15">
        <v>4.42</v>
      </c>
      <c r="I77" s="14"/>
      <c r="J77" s="15">
        <v>6.17</v>
      </c>
      <c r="K77" s="15">
        <v>7.46</v>
      </c>
      <c r="L77" s="15">
        <v>9.5500000000000007</v>
      </c>
      <c r="M77" s="54"/>
      <c r="N77" s="15">
        <v>60.852840141999998</v>
      </c>
      <c r="O77" s="15">
        <v>56.833179727000001</v>
      </c>
      <c r="P77" s="15" t="s">
        <v>16</v>
      </c>
      <c r="Q77" s="16" t="s">
        <v>16</v>
      </c>
      <c r="R77" s="37" t="s">
        <v>579</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101</v>
      </c>
      <c r="D78" s="17" t="s">
        <v>102</v>
      </c>
      <c r="E78" s="17">
        <v>2</v>
      </c>
      <c r="F78" s="14">
        <v>29.04</v>
      </c>
      <c r="G78" s="14">
        <v>26.32</v>
      </c>
      <c r="H78" s="14">
        <v>23.6</v>
      </c>
      <c r="I78" s="14"/>
      <c r="J78" s="14">
        <v>30.53</v>
      </c>
      <c r="K78" s="14">
        <v>35.96</v>
      </c>
      <c r="L78" s="14">
        <v>44.74</v>
      </c>
      <c r="M78" s="54"/>
      <c r="N78" s="14">
        <v>45.707814667999997</v>
      </c>
      <c r="O78" s="31">
        <v>104.45171731000001</v>
      </c>
      <c r="P78" s="31" t="s">
        <v>13</v>
      </c>
      <c r="Q78" s="17" t="s">
        <v>13</v>
      </c>
      <c r="R78" s="38" t="s">
        <v>580</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103</v>
      </c>
      <c r="D79" s="16" t="s">
        <v>104</v>
      </c>
      <c r="E79" s="16">
        <v>5</v>
      </c>
      <c r="F79" s="15">
        <v>1.27</v>
      </c>
      <c r="G79" s="15">
        <v>0.8</v>
      </c>
      <c r="H79" s="15">
        <v>0.33</v>
      </c>
      <c r="I79" s="14"/>
      <c r="J79" s="15">
        <v>2.57</v>
      </c>
      <c r="K79" s="15">
        <v>3.5</v>
      </c>
      <c r="L79" s="15">
        <v>5.01</v>
      </c>
      <c r="M79" s="54"/>
      <c r="N79" s="15">
        <v>51.017078052999999</v>
      </c>
      <c r="O79" s="15">
        <v>15.927210272</v>
      </c>
      <c r="P79" s="15" t="s">
        <v>13</v>
      </c>
      <c r="Q79" s="16" t="s">
        <v>16</v>
      </c>
      <c r="R79" s="37" t="s">
        <v>581</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105</v>
      </c>
      <c r="D80" s="17" t="s">
        <v>106</v>
      </c>
      <c r="E80" s="17">
        <v>3</v>
      </c>
      <c r="F80" s="14">
        <v>20.95</v>
      </c>
      <c r="G80" s="14">
        <v>18.18</v>
      </c>
      <c r="H80" s="14">
        <v>15.41</v>
      </c>
      <c r="I80" s="14"/>
      <c r="J80" s="14">
        <v>21.76</v>
      </c>
      <c r="K80" s="14">
        <v>27.29</v>
      </c>
      <c r="L80" s="14">
        <v>36.25</v>
      </c>
      <c r="M80" s="54"/>
      <c r="N80" s="14">
        <v>49.939700666999997</v>
      </c>
      <c r="O80" s="31">
        <v>128.31612113</v>
      </c>
      <c r="P80" s="31" t="s">
        <v>13</v>
      </c>
      <c r="Q80" s="17" t="s">
        <v>13</v>
      </c>
      <c r="R80" s="38" t="s">
        <v>582</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105</v>
      </c>
      <c r="D81" s="16" t="s">
        <v>107</v>
      </c>
      <c r="E81" s="16">
        <v>3</v>
      </c>
      <c r="F81" s="15">
        <v>19.66</v>
      </c>
      <c r="G81" s="15">
        <v>17.07</v>
      </c>
      <c r="H81" s="15">
        <v>14.49</v>
      </c>
      <c r="I81" s="14"/>
      <c r="J81" s="15">
        <v>20.59</v>
      </c>
      <c r="K81" s="15">
        <v>25.75</v>
      </c>
      <c r="L81" s="15">
        <v>34.1</v>
      </c>
      <c r="M81" s="54"/>
      <c r="N81" s="15">
        <v>51.958487755</v>
      </c>
      <c r="O81" s="15">
        <v>6.6588740908999995</v>
      </c>
      <c r="P81" s="15" t="s">
        <v>13</v>
      </c>
      <c r="Q81" s="16" t="s">
        <v>13</v>
      </c>
      <c r="R81" s="37" t="s">
        <v>583</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108</v>
      </c>
      <c r="D82" s="17" t="s">
        <v>109</v>
      </c>
      <c r="E82" s="17">
        <v>2</v>
      </c>
      <c r="F82" s="14">
        <v>2.63</v>
      </c>
      <c r="G82" s="14">
        <v>2.25</v>
      </c>
      <c r="H82" s="14">
        <v>1.87</v>
      </c>
      <c r="I82" s="14"/>
      <c r="J82" s="14">
        <v>2.72</v>
      </c>
      <c r="K82" s="14">
        <v>3.47</v>
      </c>
      <c r="L82" s="14">
        <v>4.6900000000000004</v>
      </c>
      <c r="M82" s="54"/>
      <c r="N82" s="14">
        <v>41.733086698000001</v>
      </c>
      <c r="O82" s="31">
        <v>2.3619155909000003</v>
      </c>
      <c r="P82" s="31" t="s">
        <v>13</v>
      </c>
      <c r="Q82" s="17" t="s">
        <v>13</v>
      </c>
      <c r="R82" s="38" t="s">
        <v>584</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507</v>
      </c>
      <c r="D83" s="16" t="s">
        <v>508</v>
      </c>
      <c r="E83" s="16">
        <v>10</v>
      </c>
      <c r="F83" s="15">
        <v>134.65</v>
      </c>
      <c r="G83" s="15">
        <v>106.98</v>
      </c>
      <c r="H83" s="15">
        <v>79.319999999999993</v>
      </c>
      <c r="I83" s="14"/>
      <c r="J83" s="15">
        <v>140.44999999999999</v>
      </c>
      <c r="K83" s="15">
        <v>195.77</v>
      </c>
      <c r="L83" s="15">
        <v>285.3</v>
      </c>
      <c r="M83" s="54"/>
      <c r="N83" s="15">
        <v>65.027039131999999</v>
      </c>
      <c r="O83" s="15">
        <v>1.3356924182000001</v>
      </c>
      <c r="P83" s="15" t="s">
        <v>16</v>
      </c>
      <c r="Q83" s="16" t="s">
        <v>16</v>
      </c>
      <c r="R83" s="37" t="s">
        <v>585</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110</v>
      </c>
      <c r="D84" s="17" t="s">
        <v>111</v>
      </c>
      <c r="E84" s="17">
        <v>10</v>
      </c>
      <c r="F84" s="14">
        <v>18.149999999999999</v>
      </c>
      <c r="G84" s="14">
        <v>17.66</v>
      </c>
      <c r="H84" s="14">
        <v>17.18</v>
      </c>
      <c r="I84" s="14"/>
      <c r="J84" s="14">
        <v>18.71</v>
      </c>
      <c r="K84" s="14">
        <v>19.670000000000002</v>
      </c>
      <c r="L84" s="14">
        <v>21.24</v>
      </c>
      <c r="M84" s="54"/>
      <c r="N84" s="14">
        <v>79.515311589000007</v>
      </c>
      <c r="O84" s="31">
        <v>5.8819729090999999</v>
      </c>
      <c r="P84" s="31" t="s">
        <v>16</v>
      </c>
      <c r="Q84" s="17" t="s">
        <v>16</v>
      </c>
      <c r="R84" s="38" t="s">
        <v>586</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112</v>
      </c>
      <c r="D85" s="16" t="s">
        <v>113</v>
      </c>
      <c r="E85" s="16">
        <v>10</v>
      </c>
      <c r="F85" s="15">
        <v>5.0199999999999996</v>
      </c>
      <c r="G85" s="15">
        <v>4.55</v>
      </c>
      <c r="H85" s="15">
        <v>4.08</v>
      </c>
      <c r="I85" s="14"/>
      <c r="J85" s="15">
        <v>5.98</v>
      </c>
      <c r="K85" s="15">
        <v>6.91</v>
      </c>
      <c r="L85" s="15">
        <v>8.43</v>
      </c>
      <c r="M85" s="54"/>
      <c r="N85" s="15">
        <v>58.457843343</v>
      </c>
      <c r="O85" s="15">
        <v>7.2933714091000006</v>
      </c>
      <c r="P85" s="15" t="s">
        <v>16</v>
      </c>
      <c r="Q85" s="16" t="s">
        <v>16</v>
      </c>
      <c r="R85" s="37" t="s">
        <v>587</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114</v>
      </c>
      <c r="D86" s="17" t="s">
        <v>115</v>
      </c>
      <c r="E86" s="17">
        <v>7</v>
      </c>
      <c r="F86" s="14">
        <v>11.58</v>
      </c>
      <c r="G86" s="14">
        <v>9.99</v>
      </c>
      <c r="H86" s="14">
        <v>8.41</v>
      </c>
      <c r="I86" s="14"/>
      <c r="J86" s="14">
        <v>15.41</v>
      </c>
      <c r="K86" s="14">
        <v>18.57</v>
      </c>
      <c r="L86" s="14">
        <v>23.68</v>
      </c>
      <c r="M86" s="54"/>
      <c r="N86" s="14">
        <v>67.289091306000003</v>
      </c>
      <c r="O86" s="31">
        <v>7.0404830909000005</v>
      </c>
      <c r="P86" s="31" t="s">
        <v>13</v>
      </c>
      <c r="Q86" s="17" t="s">
        <v>16</v>
      </c>
      <c r="R86" s="38" t="s">
        <v>588</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116</v>
      </c>
      <c r="D87" s="16" t="s">
        <v>117</v>
      </c>
      <c r="E87" s="16">
        <v>3</v>
      </c>
      <c r="F87" s="15">
        <v>11.1</v>
      </c>
      <c r="G87" s="15">
        <v>9.84</v>
      </c>
      <c r="H87" s="15">
        <v>8.58</v>
      </c>
      <c r="I87" s="14"/>
      <c r="J87" s="15">
        <v>11.49</v>
      </c>
      <c r="K87" s="15">
        <v>14</v>
      </c>
      <c r="L87" s="15">
        <v>18.07</v>
      </c>
      <c r="M87" s="54"/>
      <c r="N87" s="15">
        <v>37.331923115999999</v>
      </c>
      <c r="O87" s="15">
        <v>96.353822909000002</v>
      </c>
      <c r="P87" s="15" t="s">
        <v>13</v>
      </c>
      <c r="Q87" s="16" t="s">
        <v>13</v>
      </c>
      <c r="R87" s="37" t="s">
        <v>589</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118</v>
      </c>
      <c r="D88" s="17" t="s">
        <v>119</v>
      </c>
      <c r="E88" s="17">
        <v>3</v>
      </c>
      <c r="F88" s="14">
        <v>6.89</v>
      </c>
      <c r="G88" s="14">
        <v>5.83</v>
      </c>
      <c r="H88" s="14">
        <v>4.7699999999999996</v>
      </c>
      <c r="I88" s="14"/>
      <c r="J88" s="14">
        <v>7.03</v>
      </c>
      <c r="K88" s="14">
        <v>9.14</v>
      </c>
      <c r="L88" s="14">
        <v>12.56</v>
      </c>
      <c r="M88" s="54"/>
      <c r="N88" s="14">
        <v>45.404170671999999</v>
      </c>
      <c r="O88" s="31">
        <v>28.801659954999998</v>
      </c>
      <c r="P88" s="31" t="s">
        <v>13</v>
      </c>
      <c r="Q88" s="17" t="s">
        <v>13</v>
      </c>
      <c r="R88" s="38" t="s">
        <v>590</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357</v>
      </c>
      <c r="D89" s="16" t="s">
        <v>358</v>
      </c>
      <c r="E89" s="16">
        <v>4</v>
      </c>
      <c r="F89" s="15">
        <v>195.04</v>
      </c>
      <c r="G89" s="15">
        <v>172.59</v>
      </c>
      <c r="H89" s="15">
        <v>150.15</v>
      </c>
      <c r="I89" s="14"/>
      <c r="J89" s="15">
        <v>204.34</v>
      </c>
      <c r="K89" s="15">
        <v>249.22</v>
      </c>
      <c r="L89" s="15">
        <v>321.85000000000002</v>
      </c>
      <c r="M89" s="54"/>
      <c r="N89" s="15">
        <v>40.888914804999999</v>
      </c>
      <c r="O89" s="15">
        <v>3.4855568155000003</v>
      </c>
      <c r="P89" s="15" t="s">
        <v>16</v>
      </c>
      <c r="Q89" s="16" t="s">
        <v>13</v>
      </c>
      <c r="R89" s="37" t="s">
        <v>591</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120</v>
      </c>
      <c r="D90" s="17" t="s">
        <v>121</v>
      </c>
      <c r="E90" s="17">
        <v>4</v>
      </c>
      <c r="F90" s="14">
        <v>150</v>
      </c>
      <c r="G90" s="14" t="s">
        <v>29</v>
      </c>
      <c r="H90" s="14" t="s">
        <v>29</v>
      </c>
      <c r="I90" s="14"/>
      <c r="J90" s="14" t="s">
        <v>29</v>
      </c>
      <c r="K90" s="14" t="s">
        <v>29</v>
      </c>
      <c r="L90" s="14" t="s">
        <v>29</v>
      </c>
      <c r="M90" s="54"/>
      <c r="N90" s="14">
        <v>94.064508982000007</v>
      </c>
      <c r="O90" s="31">
        <v>1.0764285713999999</v>
      </c>
      <c r="P90" s="31" t="s">
        <v>13</v>
      </c>
      <c r="Q90" s="17" t="s">
        <v>16</v>
      </c>
      <c r="R90" s="38" t="s">
        <v>29</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122</v>
      </c>
      <c r="D91" s="16" t="s">
        <v>123</v>
      </c>
      <c r="E91" s="16">
        <v>9</v>
      </c>
      <c r="F91" s="15">
        <v>84.98</v>
      </c>
      <c r="G91" s="15">
        <v>78.48</v>
      </c>
      <c r="H91" s="15">
        <v>71.98</v>
      </c>
      <c r="I91" s="14"/>
      <c r="J91" s="15">
        <v>88.86</v>
      </c>
      <c r="K91" s="15">
        <v>101.85</v>
      </c>
      <c r="L91" s="15">
        <v>122.87</v>
      </c>
      <c r="M91" s="54"/>
      <c r="N91" s="15">
        <v>58.861675787000003</v>
      </c>
      <c r="O91" s="15">
        <v>336.97788231999999</v>
      </c>
      <c r="P91" s="15" t="s">
        <v>16</v>
      </c>
      <c r="Q91" s="16" t="s">
        <v>16</v>
      </c>
      <c r="R91" s="37" t="s">
        <v>592</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124</v>
      </c>
      <c r="D92" s="17" t="s">
        <v>125</v>
      </c>
      <c r="E92" s="17">
        <v>2</v>
      </c>
      <c r="F92" s="14">
        <v>48.57</v>
      </c>
      <c r="G92" s="14">
        <v>44.24</v>
      </c>
      <c r="H92" s="14">
        <v>39.909999999999997</v>
      </c>
      <c r="I92" s="14"/>
      <c r="J92" s="14">
        <v>49.61</v>
      </c>
      <c r="K92" s="14">
        <v>58.26</v>
      </c>
      <c r="L92" s="14">
        <v>72.27</v>
      </c>
      <c r="M92" s="54"/>
      <c r="N92" s="14">
        <v>51.606508597000001</v>
      </c>
      <c r="O92" s="31">
        <v>136.95424045000001</v>
      </c>
      <c r="P92" s="31" t="s">
        <v>13</v>
      </c>
      <c r="Q92" s="17" t="s">
        <v>13</v>
      </c>
      <c r="R92" s="38" t="s">
        <v>593</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126</v>
      </c>
      <c r="D93" s="16" t="s">
        <v>127</v>
      </c>
      <c r="E93" s="16">
        <v>9</v>
      </c>
      <c r="F93" s="15">
        <v>25.89</v>
      </c>
      <c r="G93" s="15">
        <v>24.48</v>
      </c>
      <c r="H93" s="15">
        <v>23.07</v>
      </c>
      <c r="I93" s="14"/>
      <c r="J93" s="15">
        <v>28.12</v>
      </c>
      <c r="K93" s="15">
        <v>30.93</v>
      </c>
      <c r="L93" s="15">
        <v>35.49</v>
      </c>
      <c r="M93" s="54"/>
      <c r="N93" s="15">
        <v>54.269926491</v>
      </c>
      <c r="O93" s="15">
        <v>197.95610235999999</v>
      </c>
      <c r="P93" s="15" t="s">
        <v>16</v>
      </c>
      <c r="Q93" s="16" t="s">
        <v>16</v>
      </c>
      <c r="R93" s="37" t="s">
        <v>594</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128</v>
      </c>
      <c r="D94" s="17" t="s">
        <v>129</v>
      </c>
      <c r="E94" s="17">
        <v>2</v>
      </c>
      <c r="F94" s="14">
        <v>29.41</v>
      </c>
      <c r="G94" s="14">
        <v>26.43</v>
      </c>
      <c r="H94" s="14">
        <v>23.46</v>
      </c>
      <c r="I94" s="14"/>
      <c r="J94" s="14">
        <v>30.02</v>
      </c>
      <c r="K94" s="14">
        <v>35.96</v>
      </c>
      <c r="L94" s="14">
        <v>45.57</v>
      </c>
      <c r="M94" s="54"/>
      <c r="N94" s="14">
        <v>40.917328722999997</v>
      </c>
      <c r="O94" s="31">
        <v>128.22638104000001</v>
      </c>
      <c r="P94" s="31" t="s">
        <v>13</v>
      </c>
      <c r="Q94" s="17" t="s">
        <v>13</v>
      </c>
      <c r="R94" s="38" t="s">
        <v>595</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130</v>
      </c>
      <c r="D95" s="16" t="s">
        <v>131</v>
      </c>
      <c r="E95" s="16">
        <v>2</v>
      </c>
      <c r="F95" s="15">
        <v>37.9</v>
      </c>
      <c r="G95" s="15">
        <v>34.83</v>
      </c>
      <c r="H95" s="15">
        <v>31.76</v>
      </c>
      <c r="I95" s="14"/>
      <c r="J95" s="15">
        <v>38.659999999999997</v>
      </c>
      <c r="K95" s="15">
        <v>44.79</v>
      </c>
      <c r="L95" s="15">
        <v>54.72</v>
      </c>
      <c r="M95" s="54"/>
      <c r="N95" s="15">
        <v>46.407753133</v>
      </c>
      <c r="O95" s="15">
        <v>250.70440168000002</v>
      </c>
      <c r="P95" s="15" t="s">
        <v>13</v>
      </c>
      <c r="Q95" s="16" t="s">
        <v>13</v>
      </c>
      <c r="R95" s="37" t="s">
        <v>596</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132</v>
      </c>
      <c r="D96" s="17" t="s">
        <v>133</v>
      </c>
      <c r="E96" s="17">
        <v>2</v>
      </c>
      <c r="F96" s="14">
        <v>4.76</v>
      </c>
      <c r="G96" s="14">
        <v>3.99</v>
      </c>
      <c r="H96" s="14">
        <v>3.23</v>
      </c>
      <c r="I96" s="14"/>
      <c r="J96" s="14">
        <v>4.92</v>
      </c>
      <c r="K96" s="14">
        <v>6.44</v>
      </c>
      <c r="L96" s="14">
        <v>8.91</v>
      </c>
      <c r="M96" s="54"/>
      <c r="N96" s="14">
        <v>36.742811238999998</v>
      </c>
      <c r="O96" s="31">
        <v>3.8204675000000003</v>
      </c>
      <c r="P96" s="31" t="s">
        <v>13</v>
      </c>
      <c r="Q96" s="17" t="s">
        <v>13</v>
      </c>
      <c r="R96" s="38" t="s">
        <v>597</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134</v>
      </c>
      <c r="D97" s="16" t="s">
        <v>135</v>
      </c>
      <c r="E97" s="16">
        <v>2</v>
      </c>
      <c r="F97" s="15">
        <v>11.13</v>
      </c>
      <c r="G97" s="15">
        <v>9.5399999999999991</v>
      </c>
      <c r="H97" s="15">
        <v>7.96</v>
      </c>
      <c r="I97" s="14"/>
      <c r="J97" s="15">
        <v>11.49</v>
      </c>
      <c r="K97" s="15">
        <v>14.65</v>
      </c>
      <c r="L97" s="15">
        <v>19.78</v>
      </c>
      <c r="M97" s="54"/>
      <c r="N97" s="15">
        <v>39.612402947</v>
      </c>
      <c r="O97" s="15">
        <v>18.2660135</v>
      </c>
      <c r="P97" s="15" t="s">
        <v>13</v>
      </c>
      <c r="Q97" s="16" t="s">
        <v>13</v>
      </c>
      <c r="R97" s="37" t="s">
        <v>598</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136</v>
      </c>
      <c r="D98" s="17" t="s">
        <v>137</v>
      </c>
      <c r="E98" s="17">
        <v>4</v>
      </c>
      <c r="F98" s="14">
        <v>5.95</v>
      </c>
      <c r="G98" s="14">
        <v>5.0199999999999996</v>
      </c>
      <c r="H98" s="14">
        <v>4.0999999999999996</v>
      </c>
      <c r="I98" s="14"/>
      <c r="J98" s="14">
        <v>8.68</v>
      </c>
      <c r="K98" s="14">
        <v>10.52</v>
      </c>
      <c r="L98" s="14">
        <v>13.51</v>
      </c>
      <c r="M98" s="54"/>
      <c r="N98" s="14">
        <v>52.666972807000001</v>
      </c>
      <c r="O98" s="31">
        <v>3.2720389091000004</v>
      </c>
      <c r="P98" s="31" t="s">
        <v>13</v>
      </c>
      <c r="Q98" s="17" t="s">
        <v>16</v>
      </c>
      <c r="R98" s="38" t="s">
        <v>599</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138</v>
      </c>
      <c r="D99" s="16" t="s">
        <v>139</v>
      </c>
      <c r="E99" s="16">
        <v>10</v>
      </c>
      <c r="F99" s="15">
        <v>16.8</v>
      </c>
      <c r="G99" s="15">
        <v>15.74</v>
      </c>
      <c r="H99" s="15">
        <v>14.69</v>
      </c>
      <c r="I99" s="14"/>
      <c r="J99" s="15">
        <v>17.72</v>
      </c>
      <c r="K99" s="15">
        <v>19.82</v>
      </c>
      <c r="L99" s="15">
        <v>23.23</v>
      </c>
      <c r="M99" s="54"/>
      <c r="N99" s="15">
        <v>65.475803638000002</v>
      </c>
      <c r="O99" s="15">
        <v>32.012737317999999</v>
      </c>
      <c r="P99" s="15" t="s">
        <v>16</v>
      </c>
      <c r="Q99" s="16" t="s">
        <v>16</v>
      </c>
      <c r="R99" s="37" t="s">
        <v>600</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140</v>
      </c>
      <c r="D100" s="17" t="s">
        <v>141</v>
      </c>
      <c r="E100" s="17">
        <v>5</v>
      </c>
      <c r="F100" s="14">
        <v>20.46</v>
      </c>
      <c r="G100" s="14">
        <v>19.21</v>
      </c>
      <c r="H100" s="14">
        <v>17.96</v>
      </c>
      <c r="I100" s="14"/>
      <c r="J100" s="14">
        <v>22.91</v>
      </c>
      <c r="K100" s="14">
        <v>25.4</v>
      </c>
      <c r="L100" s="14">
        <v>29.44</v>
      </c>
      <c r="M100" s="54"/>
      <c r="N100" s="14">
        <v>54.214807378000003</v>
      </c>
      <c r="O100" s="31">
        <v>5.5229209091000007</v>
      </c>
      <c r="P100" s="31" t="s">
        <v>13</v>
      </c>
      <c r="Q100" s="17" t="s">
        <v>16</v>
      </c>
      <c r="R100" s="38" t="s">
        <v>601</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142</v>
      </c>
      <c r="D101" s="16" t="s">
        <v>143</v>
      </c>
      <c r="E101" s="16">
        <v>10</v>
      </c>
      <c r="F101" s="15">
        <v>24.48</v>
      </c>
      <c r="G101" s="15">
        <v>22.16</v>
      </c>
      <c r="H101" s="15">
        <v>19.84</v>
      </c>
      <c r="I101" s="14"/>
      <c r="J101" s="15">
        <v>25.45</v>
      </c>
      <c r="K101" s="15">
        <v>30.08</v>
      </c>
      <c r="L101" s="15">
        <v>37.58</v>
      </c>
      <c r="M101" s="54"/>
      <c r="N101" s="15">
        <v>71.268212844999994</v>
      </c>
      <c r="O101" s="15">
        <v>188.48200591</v>
      </c>
      <c r="P101" s="15" t="s">
        <v>16</v>
      </c>
      <c r="Q101" s="16" t="s">
        <v>16</v>
      </c>
      <c r="R101" s="37" t="s">
        <v>602</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144</v>
      </c>
      <c r="D102" s="17" t="s">
        <v>145</v>
      </c>
      <c r="E102" s="17">
        <v>9</v>
      </c>
      <c r="F102" s="14">
        <v>10.65</v>
      </c>
      <c r="G102" s="14">
        <v>9.74</v>
      </c>
      <c r="H102" s="14">
        <v>8.83</v>
      </c>
      <c r="I102" s="14"/>
      <c r="J102" s="14">
        <v>10.97</v>
      </c>
      <c r="K102" s="14">
        <v>12.78</v>
      </c>
      <c r="L102" s="14">
        <v>15.71</v>
      </c>
      <c r="M102" s="54"/>
      <c r="N102" s="14">
        <v>73.802903861999994</v>
      </c>
      <c r="O102" s="31">
        <v>47.649782045000002</v>
      </c>
      <c r="P102" s="31" t="s">
        <v>16</v>
      </c>
      <c r="Q102" s="17" t="s">
        <v>16</v>
      </c>
      <c r="R102" s="38" t="s">
        <v>603</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146</v>
      </c>
      <c r="D103" s="16" t="s">
        <v>147</v>
      </c>
      <c r="E103" s="16">
        <v>2</v>
      </c>
      <c r="F103" s="15">
        <v>11.46</v>
      </c>
      <c r="G103" s="15">
        <v>9.6300000000000008</v>
      </c>
      <c r="H103" s="15">
        <v>7.81</v>
      </c>
      <c r="I103" s="14"/>
      <c r="J103" s="15">
        <v>11.79</v>
      </c>
      <c r="K103" s="15">
        <v>15.43</v>
      </c>
      <c r="L103" s="15">
        <v>21.32</v>
      </c>
      <c r="M103" s="54"/>
      <c r="N103" s="15">
        <v>44.892456326000001</v>
      </c>
      <c r="O103" s="15">
        <v>39.032253818000001</v>
      </c>
      <c r="P103" s="15" t="s">
        <v>13</v>
      </c>
      <c r="Q103" s="16" t="s">
        <v>13</v>
      </c>
      <c r="R103" s="37" t="s">
        <v>604</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148</v>
      </c>
      <c r="D104" s="17" t="s">
        <v>149</v>
      </c>
      <c r="E104" s="17">
        <v>3</v>
      </c>
      <c r="F104" s="14">
        <v>3.68</v>
      </c>
      <c r="G104" s="14">
        <v>3.32</v>
      </c>
      <c r="H104" s="14">
        <v>2.97</v>
      </c>
      <c r="I104" s="14"/>
      <c r="J104" s="14">
        <v>3.75</v>
      </c>
      <c r="K104" s="14">
        <v>4.45</v>
      </c>
      <c r="L104" s="14">
        <v>5.59</v>
      </c>
      <c r="M104" s="54"/>
      <c r="N104" s="14">
        <v>42.393837447000003</v>
      </c>
      <c r="O104" s="31">
        <v>8.0052161817999998</v>
      </c>
      <c r="P104" s="31" t="s">
        <v>13</v>
      </c>
      <c r="Q104" s="17" t="s">
        <v>13</v>
      </c>
      <c r="R104" s="38" t="s">
        <v>605</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150</v>
      </c>
      <c r="D105" s="16" t="s">
        <v>151</v>
      </c>
      <c r="E105" s="16">
        <v>7</v>
      </c>
      <c r="F105" s="15">
        <v>3.87</v>
      </c>
      <c r="G105" s="15">
        <v>3.4</v>
      </c>
      <c r="H105" s="15">
        <v>2.94</v>
      </c>
      <c r="I105" s="14"/>
      <c r="J105" s="15">
        <v>4.92</v>
      </c>
      <c r="K105" s="15">
        <v>5.84</v>
      </c>
      <c r="L105" s="15">
        <v>7.33</v>
      </c>
      <c r="M105" s="54"/>
      <c r="N105" s="15">
        <v>60.342150799999999</v>
      </c>
      <c r="O105" s="15">
        <v>17.519442091000002</v>
      </c>
      <c r="P105" s="15" t="s">
        <v>13</v>
      </c>
      <c r="Q105" s="16" t="s">
        <v>16</v>
      </c>
      <c r="R105" s="37" t="s">
        <v>606</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152</v>
      </c>
      <c r="D106" s="17" t="s">
        <v>153</v>
      </c>
      <c r="E106" s="17">
        <v>3</v>
      </c>
      <c r="F106" s="14">
        <v>9.2799999999999994</v>
      </c>
      <c r="G106" s="14">
        <v>8.06</v>
      </c>
      <c r="H106" s="14">
        <v>6.84</v>
      </c>
      <c r="I106" s="14"/>
      <c r="J106" s="14">
        <v>9.5</v>
      </c>
      <c r="K106" s="14">
        <v>11.93</v>
      </c>
      <c r="L106" s="14">
        <v>15.86</v>
      </c>
      <c r="M106" s="54"/>
      <c r="N106" s="14">
        <v>41.130205562999997</v>
      </c>
      <c r="O106" s="31">
        <v>15.744348409000001</v>
      </c>
      <c r="P106" s="31" t="s">
        <v>13</v>
      </c>
      <c r="Q106" s="17" t="s">
        <v>13</v>
      </c>
      <c r="R106" s="38" t="s">
        <v>607</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364</v>
      </c>
      <c r="D107" s="16" t="s">
        <v>365</v>
      </c>
      <c r="E107" s="16">
        <v>6</v>
      </c>
      <c r="F107" s="15" t="s">
        <v>29</v>
      </c>
      <c r="G107" s="15" t="s">
        <v>29</v>
      </c>
      <c r="H107" s="15" t="s">
        <v>29</v>
      </c>
      <c r="I107" s="14"/>
      <c r="J107" s="15" t="s">
        <v>29</v>
      </c>
      <c r="K107" s="15" t="s">
        <v>29</v>
      </c>
      <c r="L107" s="15" t="s">
        <v>29</v>
      </c>
      <c r="M107" s="54"/>
      <c r="N107" s="15" t="s">
        <v>29</v>
      </c>
      <c r="O107" s="15" t="s">
        <v>29</v>
      </c>
      <c r="P107" s="15" t="s">
        <v>29</v>
      </c>
      <c r="Q107" s="16" t="s">
        <v>29</v>
      </c>
      <c r="R107" s="37" t="s">
        <v>30</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154</v>
      </c>
      <c r="D108" s="17" t="s">
        <v>155</v>
      </c>
      <c r="E108" s="17">
        <v>1</v>
      </c>
      <c r="F108" s="14">
        <v>3.17</v>
      </c>
      <c r="G108" s="14">
        <v>2.77</v>
      </c>
      <c r="H108" s="14">
        <v>2.37</v>
      </c>
      <c r="I108" s="14"/>
      <c r="J108" s="14">
        <v>3.23</v>
      </c>
      <c r="K108" s="14">
        <v>4.0199999999999996</v>
      </c>
      <c r="L108" s="14">
        <v>5.31</v>
      </c>
      <c r="M108" s="54"/>
      <c r="N108" s="14">
        <v>35.117108752</v>
      </c>
      <c r="O108" s="31">
        <v>4.0000965454999999</v>
      </c>
      <c r="P108" s="31" t="s">
        <v>13</v>
      </c>
      <c r="Q108" s="17" t="s">
        <v>13</v>
      </c>
      <c r="R108" s="38" t="s">
        <v>608</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156</v>
      </c>
      <c r="D109" s="16" t="s">
        <v>157</v>
      </c>
      <c r="E109" s="16">
        <v>6</v>
      </c>
      <c r="F109" s="15">
        <v>21.04</v>
      </c>
      <c r="G109" s="15">
        <v>19.670000000000002</v>
      </c>
      <c r="H109" s="15">
        <v>18.309999999999999</v>
      </c>
      <c r="I109" s="14"/>
      <c r="J109" s="15">
        <v>24.05</v>
      </c>
      <c r="K109" s="15">
        <v>26.77</v>
      </c>
      <c r="L109" s="15">
        <v>31.19</v>
      </c>
      <c r="M109" s="54"/>
      <c r="N109" s="15">
        <v>61.99015532</v>
      </c>
      <c r="O109" s="15">
        <v>57.269339591000005</v>
      </c>
      <c r="P109" s="15" t="s">
        <v>13</v>
      </c>
      <c r="Q109" s="16" t="s">
        <v>16</v>
      </c>
      <c r="R109" s="37" t="s">
        <v>609</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158</v>
      </c>
      <c r="D110" s="17" t="s">
        <v>159</v>
      </c>
      <c r="E110" s="17">
        <v>2</v>
      </c>
      <c r="F110" s="14">
        <v>24.58</v>
      </c>
      <c r="G110" s="14">
        <v>22.33</v>
      </c>
      <c r="H110" s="14">
        <v>20.09</v>
      </c>
      <c r="I110" s="14"/>
      <c r="J110" s="14">
        <v>25.11</v>
      </c>
      <c r="K110" s="14">
        <v>29.59</v>
      </c>
      <c r="L110" s="14">
        <v>36.840000000000003</v>
      </c>
      <c r="M110" s="54"/>
      <c r="N110" s="14">
        <v>50.814839128999999</v>
      </c>
      <c r="O110" s="31">
        <v>39.955982499999998</v>
      </c>
      <c r="P110" s="31" t="s">
        <v>13</v>
      </c>
      <c r="Q110" s="17" t="s">
        <v>13</v>
      </c>
      <c r="R110" s="38" t="s">
        <v>610</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160</v>
      </c>
      <c r="D111" s="16" t="s">
        <v>161</v>
      </c>
      <c r="E111" s="16">
        <v>6</v>
      </c>
      <c r="F111" s="15">
        <v>72.42</v>
      </c>
      <c r="G111" s="15">
        <v>45.54</v>
      </c>
      <c r="H111" s="15">
        <v>18.670000000000002</v>
      </c>
      <c r="I111" s="14"/>
      <c r="J111" s="15">
        <v>79.39</v>
      </c>
      <c r="K111" s="15">
        <v>133.13</v>
      </c>
      <c r="L111" s="15">
        <v>220.09</v>
      </c>
      <c r="M111" s="54"/>
      <c r="N111" s="15">
        <v>39.524275342000003</v>
      </c>
      <c r="O111" s="15">
        <v>55.918073015000004</v>
      </c>
      <c r="P111" s="15" t="s">
        <v>16</v>
      </c>
      <c r="Q111" s="16" t="s">
        <v>13</v>
      </c>
      <c r="R111" s="37" t="s">
        <v>611</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162</v>
      </c>
      <c r="D112" s="17" t="s">
        <v>163</v>
      </c>
      <c r="E112" s="17">
        <v>10</v>
      </c>
      <c r="F112" s="14">
        <v>14.06</v>
      </c>
      <c r="G112" s="14">
        <v>12.94</v>
      </c>
      <c r="H112" s="14">
        <v>11.82</v>
      </c>
      <c r="I112" s="14"/>
      <c r="J112" s="14">
        <v>15.97</v>
      </c>
      <c r="K112" s="14">
        <v>18.2</v>
      </c>
      <c r="L112" s="14">
        <v>21.81</v>
      </c>
      <c r="M112" s="54"/>
      <c r="N112" s="14">
        <v>73.279821665</v>
      </c>
      <c r="O112" s="31">
        <v>23.751907318000001</v>
      </c>
      <c r="P112" s="31" t="s">
        <v>16</v>
      </c>
      <c r="Q112" s="17" t="s">
        <v>16</v>
      </c>
      <c r="R112" s="38" t="s">
        <v>612</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164</v>
      </c>
      <c r="D113" s="16" t="s">
        <v>165</v>
      </c>
      <c r="E113" s="16">
        <v>6</v>
      </c>
      <c r="F113" s="15">
        <v>27.52</v>
      </c>
      <c r="G113" s="15">
        <v>22.38</v>
      </c>
      <c r="H113" s="15">
        <v>17.239999999999998</v>
      </c>
      <c r="I113" s="14"/>
      <c r="J113" s="15">
        <v>43.39</v>
      </c>
      <c r="K113" s="15">
        <v>53.66</v>
      </c>
      <c r="L113" s="15">
        <v>70.290000000000006</v>
      </c>
      <c r="M113" s="54"/>
      <c r="N113" s="15">
        <v>53.124634112999999</v>
      </c>
      <c r="O113" s="15">
        <v>52.416581938</v>
      </c>
      <c r="P113" s="15" t="s">
        <v>13</v>
      </c>
      <c r="Q113" s="16" t="s">
        <v>16</v>
      </c>
      <c r="R113" s="37" t="s">
        <v>613</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166</v>
      </c>
      <c r="D114" s="17" t="s">
        <v>167</v>
      </c>
      <c r="E114" s="17">
        <v>7</v>
      </c>
      <c r="F114" s="14">
        <v>9.42</v>
      </c>
      <c r="G114" s="14">
        <v>8.7899999999999991</v>
      </c>
      <c r="H114" s="14">
        <v>8.17</v>
      </c>
      <c r="I114" s="14"/>
      <c r="J114" s="14">
        <v>10.6</v>
      </c>
      <c r="K114" s="14">
        <v>11.84</v>
      </c>
      <c r="L114" s="14">
        <v>13.85</v>
      </c>
      <c r="M114" s="54"/>
      <c r="N114" s="14">
        <v>69.244679271999999</v>
      </c>
      <c r="O114" s="31">
        <v>6.6001455908999995</v>
      </c>
      <c r="P114" s="31" t="s">
        <v>13</v>
      </c>
      <c r="Q114" s="17" t="s">
        <v>16</v>
      </c>
      <c r="R114" s="38" t="s">
        <v>614</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168</v>
      </c>
      <c r="D115" s="16" t="s">
        <v>169</v>
      </c>
      <c r="E115" s="16">
        <v>5</v>
      </c>
      <c r="F115" s="15">
        <v>7.92</v>
      </c>
      <c r="G115" s="15">
        <v>7.32</v>
      </c>
      <c r="H115" s="15">
        <v>6.72</v>
      </c>
      <c r="I115" s="14"/>
      <c r="J115" s="15">
        <v>9.4700000000000006</v>
      </c>
      <c r="K115" s="15">
        <v>10.66</v>
      </c>
      <c r="L115" s="15">
        <v>12.58</v>
      </c>
      <c r="M115" s="54"/>
      <c r="N115" s="15">
        <v>54.269414769999997</v>
      </c>
      <c r="O115" s="15">
        <v>3.4073123636</v>
      </c>
      <c r="P115" s="15" t="s">
        <v>13</v>
      </c>
      <c r="Q115" s="16" t="s">
        <v>16</v>
      </c>
      <c r="R115" s="37" t="s">
        <v>615</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170</v>
      </c>
      <c r="D116" s="17" t="s">
        <v>171</v>
      </c>
      <c r="E116" s="17">
        <v>5</v>
      </c>
      <c r="F116" s="14">
        <v>53.28</v>
      </c>
      <c r="G116" s="14">
        <v>50.51</v>
      </c>
      <c r="H116" s="14">
        <v>47.74</v>
      </c>
      <c r="I116" s="14"/>
      <c r="J116" s="14">
        <v>54.47</v>
      </c>
      <c r="K116" s="14">
        <v>60</v>
      </c>
      <c r="L116" s="14">
        <v>68.94</v>
      </c>
      <c r="M116" s="54"/>
      <c r="N116" s="14">
        <v>45.170306920999998</v>
      </c>
      <c r="O116" s="31">
        <v>20.990978455</v>
      </c>
      <c r="P116" s="31" t="s">
        <v>16</v>
      </c>
      <c r="Q116" s="17" t="s">
        <v>13</v>
      </c>
      <c r="R116" s="38" t="s">
        <v>616</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172</v>
      </c>
      <c r="D117" s="16" t="s">
        <v>173</v>
      </c>
      <c r="E117" s="16">
        <v>2</v>
      </c>
      <c r="F117" s="15">
        <v>26.27</v>
      </c>
      <c r="G117" s="15">
        <v>24.42</v>
      </c>
      <c r="H117" s="15">
        <v>22.58</v>
      </c>
      <c r="I117" s="14"/>
      <c r="J117" s="15">
        <v>26.86</v>
      </c>
      <c r="K117" s="15">
        <v>30.54</v>
      </c>
      <c r="L117" s="15">
        <v>36.5</v>
      </c>
      <c r="M117" s="54"/>
      <c r="N117" s="15">
        <v>38.788589379000001</v>
      </c>
      <c r="O117" s="15">
        <v>107.30168468000001</v>
      </c>
      <c r="P117" s="15" t="s">
        <v>13</v>
      </c>
      <c r="Q117" s="16" t="s">
        <v>13</v>
      </c>
      <c r="R117" s="37" t="s">
        <v>617</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174</v>
      </c>
      <c r="D118" s="17" t="s">
        <v>175</v>
      </c>
      <c r="E118" s="17">
        <v>8</v>
      </c>
      <c r="F118" s="14">
        <v>13.48</v>
      </c>
      <c r="G118" s="14">
        <v>12.61</v>
      </c>
      <c r="H118" s="14">
        <v>11.74</v>
      </c>
      <c r="I118" s="14"/>
      <c r="J118" s="14">
        <v>15.05</v>
      </c>
      <c r="K118" s="14">
        <v>16.78</v>
      </c>
      <c r="L118" s="14">
        <v>19.579999999999998</v>
      </c>
      <c r="M118" s="54"/>
      <c r="N118" s="14">
        <v>55.609242279</v>
      </c>
      <c r="O118" s="31">
        <v>233.08660276999998</v>
      </c>
      <c r="P118" s="31" t="s">
        <v>16</v>
      </c>
      <c r="Q118" s="17" t="s">
        <v>16</v>
      </c>
      <c r="R118" s="38" t="s">
        <v>618</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176</v>
      </c>
      <c r="D119" s="16" t="s">
        <v>177</v>
      </c>
      <c r="E119" s="16">
        <v>8</v>
      </c>
      <c r="F119" s="15">
        <v>44.28</v>
      </c>
      <c r="G119" s="15">
        <v>41.66</v>
      </c>
      <c r="H119" s="15">
        <v>39.049999999999997</v>
      </c>
      <c r="I119" s="14"/>
      <c r="J119" s="15">
        <v>47.33</v>
      </c>
      <c r="K119" s="15">
        <v>52.55</v>
      </c>
      <c r="L119" s="15">
        <v>61</v>
      </c>
      <c r="M119" s="54"/>
      <c r="N119" s="15">
        <v>55.100601699000002</v>
      </c>
      <c r="O119" s="15">
        <v>78.742482682000002</v>
      </c>
      <c r="P119" s="15" t="s">
        <v>16</v>
      </c>
      <c r="Q119" s="16" t="s">
        <v>16</v>
      </c>
      <c r="R119" s="37" t="s">
        <v>619</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176</v>
      </c>
      <c r="D120" s="17" t="s">
        <v>178</v>
      </c>
      <c r="E120" s="17">
        <v>8</v>
      </c>
      <c r="F120" s="14">
        <v>41.83</v>
      </c>
      <c r="G120" s="14">
        <v>38.94</v>
      </c>
      <c r="H120" s="14">
        <v>36.049999999999997</v>
      </c>
      <c r="I120" s="14"/>
      <c r="J120" s="14">
        <v>47.4</v>
      </c>
      <c r="K120" s="14">
        <v>53.17</v>
      </c>
      <c r="L120" s="14">
        <v>62.51</v>
      </c>
      <c r="M120" s="54"/>
      <c r="N120" s="14">
        <v>53.160709875999999</v>
      </c>
      <c r="O120" s="31">
        <v>759.67367018000004</v>
      </c>
      <c r="P120" s="31" t="s">
        <v>16</v>
      </c>
      <c r="Q120" s="17" t="s">
        <v>16</v>
      </c>
      <c r="R120" s="38" t="s">
        <v>620</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366</v>
      </c>
      <c r="D121" s="16" t="s">
        <v>179</v>
      </c>
      <c r="E121" s="16">
        <v>2</v>
      </c>
      <c r="F121" s="15">
        <v>1.97</v>
      </c>
      <c r="G121" s="15">
        <v>1.4</v>
      </c>
      <c r="H121" s="15">
        <v>0.83</v>
      </c>
      <c r="I121" s="14"/>
      <c r="J121" s="15">
        <v>2.0299999999999998</v>
      </c>
      <c r="K121" s="15">
        <v>3.16</v>
      </c>
      <c r="L121" s="15">
        <v>5.01</v>
      </c>
      <c r="M121" s="54"/>
      <c r="N121" s="15">
        <v>46.379890680999999</v>
      </c>
      <c r="O121" s="15">
        <v>2.5695574999999997</v>
      </c>
      <c r="P121" s="15" t="s">
        <v>13</v>
      </c>
      <c r="Q121" s="16" t="s">
        <v>13</v>
      </c>
      <c r="R121" s="37" t="s">
        <v>621</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180</v>
      </c>
      <c r="D122" s="17" t="s">
        <v>181</v>
      </c>
      <c r="E122" s="17">
        <v>7</v>
      </c>
      <c r="F122" s="14">
        <v>70.930000000000007</v>
      </c>
      <c r="G122" s="14">
        <v>62.04</v>
      </c>
      <c r="H122" s="14">
        <v>53.15</v>
      </c>
      <c r="I122" s="14"/>
      <c r="J122" s="14">
        <v>88.02</v>
      </c>
      <c r="K122" s="14">
        <v>105.79</v>
      </c>
      <c r="L122" s="14">
        <v>134.56</v>
      </c>
      <c r="M122" s="54"/>
      <c r="N122" s="14">
        <v>81.524077684000005</v>
      </c>
      <c r="O122" s="31">
        <v>63.981124964000003</v>
      </c>
      <c r="P122" s="31" t="s">
        <v>16</v>
      </c>
      <c r="Q122" s="17" t="s">
        <v>16</v>
      </c>
      <c r="R122" s="38" t="s">
        <v>622</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182</v>
      </c>
      <c r="D123" s="16" t="s">
        <v>183</v>
      </c>
      <c r="E123" s="16">
        <v>8</v>
      </c>
      <c r="F123" s="15">
        <v>10.62</v>
      </c>
      <c r="G123" s="15">
        <v>8.7799999999999994</v>
      </c>
      <c r="H123" s="15">
        <v>6.94</v>
      </c>
      <c r="I123" s="14"/>
      <c r="J123" s="15">
        <v>14.24</v>
      </c>
      <c r="K123" s="15">
        <v>17.91</v>
      </c>
      <c r="L123" s="15">
        <v>23.86</v>
      </c>
      <c r="M123" s="54"/>
      <c r="N123" s="15">
        <v>56.195105708</v>
      </c>
      <c r="O123" s="15">
        <v>35.353574954999999</v>
      </c>
      <c r="P123" s="15" t="s">
        <v>16</v>
      </c>
      <c r="Q123" s="16" t="s">
        <v>16</v>
      </c>
      <c r="R123" s="37" t="s">
        <v>623</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367</v>
      </c>
      <c r="D124" s="17" t="s">
        <v>184</v>
      </c>
      <c r="E124" s="17">
        <v>9</v>
      </c>
      <c r="F124" s="14">
        <v>175.21</v>
      </c>
      <c r="G124" s="14">
        <v>162.9</v>
      </c>
      <c r="H124" s="14">
        <v>150.59</v>
      </c>
      <c r="I124" s="14"/>
      <c r="J124" s="14">
        <v>184.41</v>
      </c>
      <c r="K124" s="14">
        <v>209.02</v>
      </c>
      <c r="L124" s="14">
        <v>248.86</v>
      </c>
      <c r="M124" s="54"/>
      <c r="N124" s="14">
        <v>55.136863495</v>
      </c>
      <c r="O124" s="31">
        <v>7.7065206713999999</v>
      </c>
      <c r="P124" s="31" t="s">
        <v>16</v>
      </c>
      <c r="Q124" s="17" t="s">
        <v>16</v>
      </c>
      <c r="R124" s="38" t="s">
        <v>624</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185</v>
      </c>
      <c r="D125" s="16" t="s">
        <v>186</v>
      </c>
      <c r="E125" s="16">
        <v>5</v>
      </c>
      <c r="F125" s="15">
        <v>5.6</v>
      </c>
      <c r="G125" s="15">
        <v>4.51</v>
      </c>
      <c r="H125" s="15">
        <v>3.42</v>
      </c>
      <c r="I125" s="14"/>
      <c r="J125" s="15">
        <v>8.82</v>
      </c>
      <c r="K125" s="15">
        <v>10.99</v>
      </c>
      <c r="L125" s="15">
        <v>14.51</v>
      </c>
      <c r="M125" s="54"/>
      <c r="N125" s="15">
        <v>51.162105965999999</v>
      </c>
      <c r="O125" s="15">
        <v>4.3522158636000006</v>
      </c>
      <c r="P125" s="15" t="s">
        <v>13</v>
      </c>
      <c r="Q125" s="16" t="s">
        <v>16</v>
      </c>
      <c r="R125" s="37" t="s">
        <v>625</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187</v>
      </c>
      <c r="D126" s="17" t="s">
        <v>188</v>
      </c>
      <c r="E126" s="17">
        <v>6</v>
      </c>
      <c r="F126" s="14">
        <v>6.43</v>
      </c>
      <c r="G126" s="14">
        <v>5.72</v>
      </c>
      <c r="H126" s="14">
        <v>5.01</v>
      </c>
      <c r="I126" s="14"/>
      <c r="J126" s="14">
        <v>8.49</v>
      </c>
      <c r="K126" s="14">
        <v>9.9</v>
      </c>
      <c r="L126" s="14">
        <v>12.19</v>
      </c>
      <c r="M126" s="54"/>
      <c r="N126" s="14">
        <v>54.133005746999999</v>
      </c>
      <c r="O126" s="31">
        <v>4.3131555454999999</v>
      </c>
      <c r="P126" s="31" t="s">
        <v>13</v>
      </c>
      <c r="Q126" s="17" t="s">
        <v>16</v>
      </c>
      <c r="R126" s="38" t="s">
        <v>626</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509</v>
      </c>
      <c r="D127" s="16" t="s">
        <v>510</v>
      </c>
      <c r="E127" s="16">
        <v>5</v>
      </c>
      <c r="F127" s="15">
        <v>45.49</v>
      </c>
      <c r="G127" s="15">
        <v>32.64</v>
      </c>
      <c r="H127" s="15">
        <v>19.79</v>
      </c>
      <c r="I127" s="14"/>
      <c r="J127" s="15">
        <v>47.24</v>
      </c>
      <c r="K127" s="15">
        <v>72.930000000000007</v>
      </c>
      <c r="L127" s="15">
        <v>114.5</v>
      </c>
      <c r="M127" s="54"/>
      <c r="N127" s="15">
        <v>31.800700788</v>
      </c>
      <c r="O127" s="15">
        <v>1.7983974341</v>
      </c>
      <c r="P127" s="15" t="s">
        <v>16</v>
      </c>
      <c r="Q127" s="16" t="s">
        <v>13</v>
      </c>
      <c r="R127" s="37" t="s">
        <v>627</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189</v>
      </c>
      <c r="D128" s="17" t="s">
        <v>473</v>
      </c>
      <c r="E128" s="17">
        <v>10</v>
      </c>
      <c r="F128" s="14">
        <v>3.59</v>
      </c>
      <c r="G128" s="14">
        <v>3.37</v>
      </c>
      <c r="H128" s="14">
        <v>3.15</v>
      </c>
      <c r="I128" s="14"/>
      <c r="J128" s="14">
        <v>3.93</v>
      </c>
      <c r="K128" s="14">
        <v>4.3600000000000003</v>
      </c>
      <c r="L128" s="14">
        <v>5.0599999999999996</v>
      </c>
      <c r="M128" s="54"/>
      <c r="N128" s="14">
        <v>72.176821150999999</v>
      </c>
      <c r="O128" s="31">
        <v>2.0825911364</v>
      </c>
      <c r="P128" s="31" t="s">
        <v>16</v>
      </c>
      <c r="Q128" s="17" t="s">
        <v>16</v>
      </c>
      <c r="R128" s="38" t="s">
        <v>628</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189</v>
      </c>
      <c r="D129" s="16" t="s">
        <v>190</v>
      </c>
      <c r="E129" s="16">
        <v>8</v>
      </c>
      <c r="F129" s="15">
        <v>3.57</v>
      </c>
      <c r="G129" s="15">
        <v>3.34</v>
      </c>
      <c r="H129" s="15">
        <v>3.12</v>
      </c>
      <c r="I129" s="14"/>
      <c r="J129" s="15">
        <v>3.96</v>
      </c>
      <c r="K129" s="15">
        <v>4.4000000000000004</v>
      </c>
      <c r="L129" s="15">
        <v>5.12</v>
      </c>
      <c r="M129" s="54"/>
      <c r="N129" s="15">
        <v>68.506057017000003</v>
      </c>
      <c r="O129" s="15">
        <v>12.196126362999999</v>
      </c>
      <c r="P129" s="15" t="s">
        <v>16</v>
      </c>
      <c r="Q129" s="16" t="s">
        <v>16</v>
      </c>
      <c r="R129" s="37" t="s">
        <v>629</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189</v>
      </c>
      <c r="D130" s="17" t="s">
        <v>191</v>
      </c>
      <c r="E130" s="17">
        <v>10</v>
      </c>
      <c r="F130" s="14">
        <v>17.899999999999999</v>
      </c>
      <c r="G130" s="14">
        <v>16.760000000000002</v>
      </c>
      <c r="H130" s="14">
        <v>15.63</v>
      </c>
      <c r="I130" s="14"/>
      <c r="J130" s="14">
        <v>19.760000000000002</v>
      </c>
      <c r="K130" s="14">
        <v>22.02</v>
      </c>
      <c r="L130" s="14">
        <v>25.68</v>
      </c>
      <c r="M130" s="54"/>
      <c r="N130" s="14">
        <v>68.289892578999996</v>
      </c>
      <c r="O130" s="31">
        <v>71.205681863999999</v>
      </c>
      <c r="P130" s="31" t="s">
        <v>16</v>
      </c>
      <c r="Q130" s="17" t="s">
        <v>16</v>
      </c>
      <c r="R130" s="38" t="s">
        <v>630</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631</v>
      </c>
      <c r="D131" s="16" t="s">
        <v>632</v>
      </c>
      <c r="E131" s="16">
        <v>6</v>
      </c>
      <c r="F131" s="15">
        <v>34</v>
      </c>
      <c r="G131" s="15">
        <v>25.39</v>
      </c>
      <c r="H131" s="15">
        <v>16.78</v>
      </c>
      <c r="I131" s="14"/>
      <c r="J131" s="15">
        <v>37.03</v>
      </c>
      <c r="K131" s="15">
        <v>54.24</v>
      </c>
      <c r="L131" s="15">
        <v>82.09</v>
      </c>
      <c r="M131" s="54"/>
      <c r="N131" s="15">
        <v>44.368861092000003</v>
      </c>
      <c r="O131" s="15">
        <v>2.7375608077</v>
      </c>
      <c r="P131" s="15" t="s">
        <v>16</v>
      </c>
      <c r="Q131" s="16" t="s">
        <v>13</v>
      </c>
      <c r="R131" s="37" t="s">
        <v>633</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192</v>
      </c>
      <c r="D132" s="17" t="s">
        <v>193</v>
      </c>
      <c r="E132" s="17">
        <v>2</v>
      </c>
      <c r="F132" s="14">
        <v>10.039999999999999</v>
      </c>
      <c r="G132" s="14">
        <v>8.23</v>
      </c>
      <c r="H132" s="14">
        <v>6.42</v>
      </c>
      <c r="I132" s="14"/>
      <c r="J132" s="14">
        <v>10.44</v>
      </c>
      <c r="K132" s="14">
        <v>14.05</v>
      </c>
      <c r="L132" s="14">
        <v>19.899999999999999</v>
      </c>
      <c r="M132" s="54"/>
      <c r="N132" s="14">
        <v>46.157866361000004</v>
      </c>
      <c r="O132" s="31">
        <v>4.9248836817999999</v>
      </c>
      <c r="P132" s="31" t="s">
        <v>13</v>
      </c>
      <c r="Q132" s="17" t="s">
        <v>13</v>
      </c>
      <c r="R132" s="38" t="s">
        <v>634</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194</v>
      </c>
      <c r="D133" s="16" t="s">
        <v>195</v>
      </c>
      <c r="E133" s="16">
        <v>7</v>
      </c>
      <c r="F133" s="15">
        <v>3.19</v>
      </c>
      <c r="G133" s="15">
        <v>2.11</v>
      </c>
      <c r="H133" s="15">
        <v>1.03</v>
      </c>
      <c r="I133" s="14"/>
      <c r="J133" s="15">
        <v>5.9</v>
      </c>
      <c r="K133" s="15">
        <v>8.0500000000000007</v>
      </c>
      <c r="L133" s="15">
        <v>11.54</v>
      </c>
      <c r="M133" s="54"/>
      <c r="N133" s="15">
        <v>62.224036271999999</v>
      </c>
      <c r="O133" s="15">
        <v>8.1952189999999998</v>
      </c>
      <c r="P133" s="15" t="s">
        <v>13</v>
      </c>
      <c r="Q133" s="16" t="s">
        <v>16</v>
      </c>
      <c r="R133" s="37" t="s">
        <v>635</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196</v>
      </c>
      <c r="D134" s="17" t="s">
        <v>197</v>
      </c>
      <c r="E134" s="17">
        <v>2</v>
      </c>
      <c r="F134" s="14">
        <v>37.549999999999997</v>
      </c>
      <c r="G134" s="14">
        <v>32.4</v>
      </c>
      <c r="H134" s="14">
        <v>27.25</v>
      </c>
      <c r="I134" s="14"/>
      <c r="J134" s="14">
        <v>38.229999999999997</v>
      </c>
      <c r="K134" s="14">
        <v>48.52</v>
      </c>
      <c r="L134" s="14">
        <v>65.180000000000007</v>
      </c>
      <c r="M134" s="54"/>
      <c r="N134" s="14">
        <v>47.930931018999999</v>
      </c>
      <c r="O134" s="31">
        <v>263.59954309</v>
      </c>
      <c r="P134" s="31" t="s">
        <v>13</v>
      </c>
      <c r="Q134" s="17" t="s">
        <v>13</v>
      </c>
      <c r="R134" s="38" t="s">
        <v>636</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196</v>
      </c>
      <c r="D135" s="16" t="s">
        <v>392</v>
      </c>
      <c r="E135" s="16">
        <v>2</v>
      </c>
      <c r="F135" s="15">
        <v>36.5</v>
      </c>
      <c r="G135" s="15">
        <v>31.69</v>
      </c>
      <c r="H135" s="15">
        <v>26.89</v>
      </c>
      <c r="I135" s="14"/>
      <c r="J135" s="15">
        <v>36.840000000000003</v>
      </c>
      <c r="K135" s="15">
        <v>46.44</v>
      </c>
      <c r="L135" s="15">
        <v>61.97</v>
      </c>
      <c r="M135" s="54"/>
      <c r="N135" s="15">
        <v>45.653856445000002</v>
      </c>
      <c r="O135" s="15">
        <v>5.5628733635999996</v>
      </c>
      <c r="P135" s="15" t="s">
        <v>13</v>
      </c>
      <c r="Q135" s="16" t="s">
        <v>13</v>
      </c>
      <c r="R135" s="37" t="s">
        <v>637</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198</v>
      </c>
      <c r="D136" s="17" t="s">
        <v>199</v>
      </c>
      <c r="E136" s="17">
        <v>5</v>
      </c>
      <c r="F136" s="14">
        <v>24.94</v>
      </c>
      <c r="G136" s="14">
        <v>22.97</v>
      </c>
      <c r="H136" s="14">
        <v>21</v>
      </c>
      <c r="I136" s="14"/>
      <c r="J136" s="14">
        <v>25.62</v>
      </c>
      <c r="K136" s="14">
        <v>29.55</v>
      </c>
      <c r="L136" s="14">
        <v>35.909999999999997</v>
      </c>
      <c r="M136" s="54"/>
      <c r="N136" s="14">
        <v>41.394722151000003</v>
      </c>
      <c r="O136" s="31">
        <v>9.1919989999999991</v>
      </c>
      <c r="P136" s="31" t="s">
        <v>16</v>
      </c>
      <c r="Q136" s="17" t="s">
        <v>13</v>
      </c>
      <c r="R136" s="38" t="s">
        <v>638</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200</v>
      </c>
      <c r="D137" s="16" t="s">
        <v>201</v>
      </c>
      <c r="E137" s="16">
        <v>2</v>
      </c>
      <c r="F137" s="15">
        <v>13.37</v>
      </c>
      <c r="G137" s="15">
        <v>12.39</v>
      </c>
      <c r="H137" s="15">
        <v>11.42</v>
      </c>
      <c r="I137" s="14"/>
      <c r="J137" s="15">
        <v>13.59</v>
      </c>
      <c r="K137" s="15">
        <v>15.53</v>
      </c>
      <c r="L137" s="15">
        <v>18.670000000000002</v>
      </c>
      <c r="M137" s="54"/>
      <c r="N137" s="15">
        <v>44.853912463</v>
      </c>
      <c r="O137" s="15">
        <v>150.36846991000002</v>
      </c>
      <c r="P137" s="15" t="s">
        <v>13</v>
      </c>
      <c r="Q137" s="16" t="s">
        <v>13</v>
      </c>
      <c r="R137" s="37" t="s">
        <v>639</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202</v>
      </c>
      <c r="D138" s="17" t="s">
        <v>203</v>
      </c>
      <c r="E138" s="17">
        <v>3</v>
      </c>
      <c r="F138" s="14">
        <v>3.7</v>
      </c>
      <c r="G138" s="14">
        <v>3.45</v>
      </c>
      <c r="H138" s="14">
        <v>3.21</v>
      </c>
      <c r="I138" s="14"/>
      <c r="J138" s="14">
        <v>3.85</v>
      </c>
      <c r="K138" s="14">
        <v>4.33</v>
      </c>
      <c r="L138" s="14">
        <v>5.12</v>
      </c>
      <c r="M138" s="54"/>
      <c r="N138" s="14">
        <v>46.381340209000001</v>
      </c>
      <c r="O138" s="31">
        <v>9.5216308635999987</v>
      </c>
      <c r="P138" s="31" t="s">
        <v>13</v>
      </c>
      <c r="Q138" s="17" t="s">
        <v>13</v>
      </c>
      <c r="R138" s="38" t="s">
        <v>640</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204</v>
      </c>
      <c r="D139" s="16" t="s">
        <v>205</v>
      </c>
      <c r="E139" s="16">
        <v>2</v>
      </c>
      <c r="F139" s="15">
        <v>16.95</v>
      </c>
      <c r="G139" s="15">
        <v>14.56</v>
      </c>
      <c r="H139" s="15">
        <v>12.17</v>
      </c>
      <c r="I139" s="14"/>
      <c r="J139" s="15">
        <v>17.25</v>
      </c>
      <c r="K139" s="15">
        <v>22.02</v>
      </c>
      <c r="L139" s="15">
        <v>29.75</v>
      </c>
      <c r="M139" s="54"/>
      <c r="N139" s="15">
        <v>38.210691228000002</v>
      </c>
      <c r="O139" s="15">
        <v>8.4537480909000013</v>
      </c>
      <c r="P139" s="15" t="s">
        <v>13</v>
      </c>
      <c r="Q139" s="16" t="s">
        <v>13</v>
      </c>
      <c r="R139" s="37" t="s">
        <v>641</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206</v>
      </c>
      <c r="D140" s="17" t="s">
        <v>207</v>
      </c>
      <c r="E140" s="17">
        <v>5</v>
      </c>
      <c r="F140" s="14">
        <v>4.79</v>
      </c>
      <c r="G140" s="14">
        <v>3.04</v>
      </c>
      <c r="H140" s="14">
        <v>1.3</v>
      </c>
      <c r="I140" s="14"/>
      <c r="J140" s="14">
        <v>9.66</v>
      </c>
      <c r="K140" s="14">
        <v>13.14</v>
      </c>
      <c r="L140" s="14">
        <v>18.78</v>
      </c>
      <c r="M140" s="54"/>
      <c r="N140" s="14">
        <v>59.371720754999998</v>
      </c>
      <c r="O140" s="31">
        <v>89.165832909000002</v>
      </c>
      <c r="P140" s="31" t="s">
        <v>13</v>
      </c>
      <c r="Q140" s="17" t="s">
        <v>16</v>
      </c>
      <c r="R140" s="38" t="s">
        <v>642</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208</v>
      </c>
      <c r="D141" s="16" t="s">
        <v>209</v>
      </c>
      <c r="E141" s="16">
        <v>0</v>
      </c>
      <c r="F141" s="15">
        <v>4.88</v>
      </c>
      <c r="G141" s="15">
        <v>4.24</v>
      </c>
      <c r="H141" s="15">
        <v>3.6</v>
      </c>
      <c r="I141" s="14"/>
      <c r="J141" s="15">
        <v>4.97</v>
      </c>
      <c r="K141" s="15">
        <v>6.24</v>
      </c>
      <c r="L141" s="15">
        <v>8.3000000000000007</v>
      </c>
      <c r="M141" s="54"/>
      <c r="N141" s="15">
        <v>43.776504005</v>
      </c>
      <c r="O141" s="15">
        <v>6.7939979545</v>
      </c>
      <c r="P141" s="15" t="s">
        <v>13</v>
      </c>
      <c r="Q141" s="16" t="s">
        <v>13</v>
      </c>
      <c r="R141" s="37" t="s">
        <v>643</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208</v>
      </c>
      <c r="D142" s="17" t="s">
        <v>210</v>
      </c>
      <c r="E142" s="17">
        <v>2</v>
      </c>
      <c r="F142" s="14">
        <v>5.3</v>
      </c>
      <c r="G142" s="14">
        <v>4.66</v>
      </c>
      <c r="H142" s="14">
        <v>4.03</v>
      </c>
      <c r="I142" s="14"/>
      <c r="J142" s="14">
        <v>5.37</v>
      </c>
      <c r="K142" s="14">
        <v>6.63</v>
      </c>
      <c r="L142" s="14">
        <v>8.68</v>
      </c>
      <c r="M142" s="54"/>
      <c r="N142" s="14">
        <v>44.685326930999999</v>
      </c>
      <c r="O142" s="31">
        <v>46.894277955</v>
      </c>
      <c r="P142" s="31" t="s">
        <v>13</v>
      </c>
      <c r="Q142" s="17" t="s">
        <v>13</v>
      </c>
      <c r="R142" s="38" t="s">
        <v>644</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211</v>
      </c>
      <c r="D143" s="16" t="s">
        <v>212</v>
      </c>
      <c r="E143" s="16">
        <v>7</v>
      </c>
      <c r="F143" s="15">
        <v>16.71</v>
      </c>
      <c r="G143" s="15">
        <v>14.13</v>
      </c>
      <c r="H143" s="15">
        <v>11.56</v>
      </c>
      <c r="I143" s="14"/>
      <c r="J143" s="15">
        <v>22.81</v>
      </c>
      <c r="K143" s="15">
        <v>27.95</v>
      </c>
      <c r="L143" s="15">
        <v>36.270000000000003</v>
      </c>
      <c r="M143" s="54"/>
      <c r="N143" s="15">
        <v>70.059599953000003</v>
      </c>
      <c r="O143" s="15">
        <v>115.98084544999999</v>
      </c>
      <c r="P143" s="15" t="s">
        <v>13</v>
      </c>
      <c r="Q143" s="16" t="s">
        <v>16</v>
      </c>
      <c r="R143" s="37" t="s">
        <v>645</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378</v>
      </c>
      <c r="D144" s="17" t="s">
        <v>379</v>
      </c>
      <c r="E144" s="17">
        <v>5</v>
      </c>
      <c r="F144" s="14">
        <v>88.77</v>
      </c>
      <c r="G144" s="14">
        <v>49.98</v>
      </c>
      <c r="H144" s="14">
        <v>11.2</v>
      </c>
      <c r="I144" s="14"/>
      <c r="J144" s="14">
        <v>93.64</v>
      </c>
      <c r="K144" s="14">
        <v>171.2</v>
      </c>
      <c r="L144" s="14">
        <v>296.72000000000003</v>
      </c>
      <c r="M144" s="54"/>
      <c r="N144" s="14">
        <v>38.330201924999997</v>
      </c>
      <c r="O144" s="31">
        <v>5.9378288808999997</v>
      </c>
      <c r="P144" s="31" t="s">
        <v>16</v>
      </c>
      <c r="Q144" s="17" t="s">
        <v>13</v>
      </c>
      <c r="R144" s="38" t="s">
        <v>646</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511</v>
      </c>
      <c r="D145" s="16" t="s">
        <v>512</v>
      </c>
      <c r="E145" s="16">
        <v>10</v>
      </c>
      <c r="F145" s="15">
        <v>93</v>
      </c>
      <c r="G145" s="15">
        <v>86.94</v>
      </c>
      <c r="H145" s="15">
        <v>80.88</v>
      </c>
      <c r="I145" s="14"/>
      <c r="J145" s="15">
        <v>95.3</v>
      </c>
      <c r="K145" s="15">
        <v>107.41</v>
      </c>
      <c r="L145" s="15">
        <v>127.01</v>
      </c>
      <c r="M145" s="54"/>
      <c r="N145" s="15">
        <v>65.964955649999993</v>
      </c>
      <c r="O145" s="15">
        <v>2.0692731682000001</v>
      </c>
      <c r="P145" s="15" t="s">
        <v>16</v>
      </c>
      <c r="Q145" s="16" t="s">
        <v>16</v>
      </c>
      <c r="R145" s="37" t="s">
        <v>647</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213</v>
      </c>
      <c r="D146" s="17" t="s">
        <v>214</v>
      </c>
      <c r="E146" s="17">
        <v>8</v>
      </c>
      <c r="F146" s="14">
        <v>4.28</v>
      </c>
      <c r="G146" s="14">
        <v>3.81</v>
      </c>
      <c r="H146" s="14">
        <v>3.34</v>
      </c>
      <c r="I146" s="14"/>
      <c r="J146" s="14">
        <v>4.95</v>
      </c>
      <c r="K146" s="14">
        <v>5.88</v>
      </c>
      <c r="L146" s="14">
        <v>7.39</v>
      </c>
      <c r="M146" s="54"/>
      <c r="N146" s="14">
        <v>53.862912571000003</v>
      </c>
      <c r="O146" s="31">
        <v>9.227229727300001</v>
      </c>
      <c r="P146" s="31" t="s">
        <v>16</v>
      </c>
      <c r="Q146" s="17" t="s">
        <v>16</v>
      </c>
      <c r="R146" s="38" t="s">
        <v>648</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215</v>
      </c>
      <c r="D147" s="16" t="s">
        <v>216</v>
      </c>
      <c r="E147" s="16">
        <v>4</v>
      </c>
      <c r="F147" s="15">
        <v>77.3</v>
      </c>
      <c r="G147" s="15">
        <v>71.25</v>
      </c>
      <c r="H147" s="15">
        <v>65.2</v>
      </c>
      <c r="I147" s="14"/>
      <c r="J147" s="15">
        <v>80.92</v>
      </c>
      <c r="K147" s="15">
        <v>93.01</v>
      </c>
      <c r="L147" s="15">
        <v>112.58</v>
      </c>
      <c r="M147" s="54"/>
      <c r="N147" s="15">
        <v>62.185511400000003</v>
      </c>
      <c r="O147" s="15">
        <v>33.207996679000004</v>
      </c>
      <c r="P147" s="15" t="s">
        <v>13</v>
      </c>
      <c r="Q147" s="16" t="s">
        <v>16</v>
      </c>
      <c r="R147" s="37" t="s">
        <v>649</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489</v>
      </c>
      <c r="D148" s="17" t="s">
        <v>490</v>
      </c>
      <c r="E148" s="17">
        <v>2</v>
      </c>
      <c r="F148" s="14">
        <v>55.51</v>
      </c>
      <c r="G148" s="14">
        <v>46</v>
      </c>
      <c r="H148" s="14">
        <v>36.5</v>
      </c>
      <c r="I148" s="14"/>
      <c r="J148" s="14">
        <v>58.7</v>
      </c>
      <c r="K148" s="14">
        <v>77.7</v>
      </c>
      <c r="L148" s="14">
        <v>108.45</v>
      </c>
      <c r="M148" s="54"/>
      <c r="N148" s="14">
        <v>45.957306977999998</v>
      </c>
      <c r="O148" s="31">
        <v>1.9132888181999999</v>
      </c>
      <c r="P148" s="31" t="s">
        <v>13</v>
      </c>
      <c r="Q148" s="17" t="s">
        <v>13</v>
      </c>
      <c r="R148" s="38" t="s">
        <v>650</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217</v>
      </c>
      <c r="D149" s="16" t="s">
        <v>218</v>
      </c>
      <c r="E149" s="16">
        <v>0</v>
      </c>
      <c r="F149" s="15">
        <v>95.26</v>
      </c>
      <c r="G149" s="15">
        <v>86.22</v>
      </c>
      <c r="H149" s="15">
        <v>77.180000000000007</v>
      </c>
      <c r="I149" s="14"/>
      <c r="J149" s="15">
        <v>97.6</v>
      </c>
      <c r="K149" s="15">
        <v>115.67</v>
      </c>
      <c r="L149" s="15">
        <v>144.91</v>
      </c>
      <c r="M149" s="54"/>
      <c r="N149" s="15">
        <v>22.743401371000001</v>
      </c>
      <c r="O149" s="15">
        <v>40.005684486999996</v>
      </c>
      <c r="P149" s="15" t="s">
        <v>13</v>
      </c>
      <c r="Q149" s="16" t="s">
        <v>13</v>
      </c>
      <c r="R149" s="37" t="s">
        <v>651</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219</v>
      </c>
      <c r="D150" s="17" t="s">
        <v>220</v>
      </c>
      <c r="E150" s="17">
        <v>3</v>
      </c>
      <c r="F150" s="14">
        <v>31.28</v>
      </c>
      <c r="G150" s="14">
        <v>29.71</v>
      </c>
      <c r="H150" s="14">
        <v>28.14</v>
      </c>
      <c r="I150" s="14"/>
      <c r="J150" s="14">
        <v>31.75</v>
      </c>
      <c r="K150" s="14">
        <v>34.880000000000003</v>
      </c>
      <c r="L150" s="14">
        <v>39.950000000000003</v>
      </c>
      <c r="M150" s="54"/>
      <c r="N150" s="14">
        <v>46.699592844999998</v>
      </c>
      <c r="O150" s="31">
        <v>6.4323460908999994</v>
      </c>
      <c r="P150" s="31" t="s">
        <v>13</v>
      </c>
      <c r="Q150" s="17" t="s">
        <v>13</v>
      </c>
      <c r="R150" s="38" t="s">
        <v>652</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368</v>
      </c>
      <c r="D151" s="16" t="s">
        <v>221</v>
      </c>
      <c r="E151" s="16">
        <v>6</v>
      </c>
      <c r="F151" s="15">
        <v>660.95</v>
      </c>
      <c r="G151" s="15">
        <v>410.27</v>
      </c>
      <c r="H151" s="15">
        <v>159.6</v>
      </c>
      <c r="I151" s="14"/>
      <c r="J151" s="15">
        <v>745</v>
      </c>
      <c r="K151" s="15">
        <v>1246.3399999999999</v>
      </c>
      <c r="L151" s="15">
        <v>2057.5700000000002</v>
      </c>
      <c r="M151" s="54"/>
      <c r="N151" s="15">
        <v>45.632298069000001</v>
      </c>
      <c r="O151" s="15">
        <v>121.80608899000001</v>
      </c>
      <c r="P151" s="15" t="s">
        <v>16</v>
      </c>
      <c r="Q151" s="16" t="s">
        <v>13</v>
      </c>
      <c r="R151" s="37" t="s">
        <v>653</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222</v>
      </c>
      <c r="D152" s="17" t="s">
        <v>223</v>
      </c>
      <c r="E152" s="17">
        <v>10</v>
      </c>
      <c r="F152" s="14">
        <v>90.38</v>
      </c>
      <c r="G152" s="14">
        <v>83.41</v>
      </c>
      <c r="H152" s="14">
        <v>76.45</v>
      </c>
      <c r="I152" s="14"/>
      <c r="J152" s="14">
        <v>97.94</v>
      </c>
      <c r="K152" s="14">
        <v>111.86</v>
      </c>
      <c r="L152" s="14">
        <v>134.4</v>
      </c>
      <c r="M152" s="54"/>
      <c r="N152" s="14">
        <v>79.510667018000007</v>
      </c>
      <c r="O152" s="31">
        <v>37.396084905000002</v>
      </c>
      <c r="P152" s="31" t="s">
        <v>16</v>
      </c>
      <c r="Q152" s="17" t="s">
        <v>16</v>
      </c>
      <c r="R152" s="38" t="s">
        <v>654</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224</v>
      </c>
      <c r="D153" s="16" t="s">
        <v>225</v>
      </c>
      <c r="E153" s="16">
        <v>9</v>
      </c>
      <c r="F153" s="15">
        <v>15.55</v>
      </c>
      <c r="G153" s="15">
        <v>14.52</v>
      </c>
      <c r="H153" s="15">
        <v>13.49</v>
      </c>
      <c r="I153" s="14"/>
      <c r="J153" s="15">
        <v>15.66</v>
      </c>
      <c r="K153" s="15">
        <v>17.71</v>
      </c>
      <c r="L153" s="15">
        <v>21.03</v>
      </c>
      <c r="M153" s="54"/>
      <c r="N153" s="15">
        <v>71.401135456000006</v>
      </c>
      <c r="O153" s="15">
        <v>14.938318272</v>
      </c>
      <c r="P153" s="15" t="s">
        <v>16</v>
      </c>
      <c r="Q153" s="16" t="s">
        <v>16</v>
      </c>
      <c r="R153" s="37" t="s">
        <v>655</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226</v>
      </c>
      <c r="D154" s="17" t="s">
        <v>227</v>
      </c>
      <c r="E154" s="17">
        <v>6</v>
      </c>
      <c r="F154" s="14">
        <v>3.49</v>
      </c>
      <c r="G154" s="14">
        <v>3.15</v>
      </c>
      <c r="H154" s="14">
        <v>2.82</v>
      </c>
      <c r="I154" s="14"/>
      <c r="J154" s="14">
        <v>4.46</v>
      </c>
      <c r="K154" s="14">
        <v>5.12</v>
      </c>
      <c r="L154" s="14">
        <v>6.19</v>
      </c>
      <c r="M154" s="54"/>
      <c r="N154" s="14">
        <v>53.580026623000002</v>
      </c>
      <c r="O154" s="31">
        <v>29.745381227000003</v>
      </c>
      <c r="P154" s="31" t="s">
        <v>13</v>
      </c>
      <c r="Q154" s="17" t="s">
        <v>16</v>
      </c>
      <c r="R154" s="38" t="s">
        <v>656</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491</v>
      </c>
      <c r="D155" s="16" t="s">
        <v>492</v>
      </c>
      <c r="E155" s="16">
        <v>2</v>
      </c>
      <c r="F155" s="15">
        <v>2.84</v>
      </c>
      <c r="G155" s="15">
        <v>2.5</v>
      </c>
      <c r="H155" s="15">
        <v>2.17</v>
      </c>
      <c r="I155" s="14"/>
      <c r="J155" s="15">
        <v>2.94</v>
      </c>
      <c r="K155" s="15">
        <v>3.6</v>
      </c>
      <c r="L155" s="15">
        <v>4.68</v>
      </c>
      <c r="M155" s="54"/>
      <c r="N155" s="15">
        <v>35.879204563999998</v>
      </c>
      <c r="O155" s="15">
        <v>2.4298715000000004</v>
      </c>
      <c r="P155" s="15" t="s">
        <v>13</v>
      </c>
      <c r="Q155" s="16" t="s">
        <v>13</v>
      </c>
      <c r="R155" s="37" t="s">
        <v>657</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228</v>
      </c>
      <c r="D156" s="17" t="s">
        <v>229</v>
      </c>
      <c r="E156" s="17">
        <v>6</v>
      </c>
      <c r="F156" s="14">
        <v>14.3</v>
      </c>
      <c r="G156" s="14">
        <v>12.99</v>
      </c>
      <c r="H156" s="14">
        <v>11.69</v>
      </c>
      <c r="I156" s="14"/>
      <c r="J156" s="14">
        <v>17.75</v>
      </c>
      <c r="K156" s="14">
        <v>20.350000000000001</v>
      </c>
      <c r="L156" s="14">
        <v>24.57</v>
      </c>
      <c r="M156" s="54"/>
      <c r="N156" s="14">
        <v>56.930089860000002</v>
      </c>
      <c r="O156" s="31">
        <v>99.365993591000006</v>
      </c>
      <c r="P156" s="31" t="s">
        <v>13</v>
      </c>
      <c r="Q156" s="17" t="s">
        <v>16</v>
      </c>
      <c r="R156" s="38" t="s">
        <v>658</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230</v>
      </c>
      <c r="D157" s="16" t="s">
        <v>231</v>
      </c>
      <c r="E157" s="16">
        <v>2</v>
      </c>
      <c r="F157" s="15">
        <v>23.78</v>
      </c>
      <c r="G157" s="15">
        <v>20.48</v>
      </c>
      <c r="H157" s="15">
        <v>17.190000000000001</v>
      </c>
      <c r="I157" s="14"/>
      <c r="J157" s="15">
        <v>24.72</v>
      </c>
      <c r="K157" s="15">
        <v>31.3</v>
      </c>
      <c r="L157" s="15">
        <v>41.96</v>
      </c>
      <c r="M157" s="54"/>
      <c r="N157" s="15">
        <v>41.537951927999998</v>
      </c>
      <c r="O157" s="15">
        <v>38.059161455000002</v>
      </c>
      <c r="P157" s="15" t="s">
        <v>13</v>
      </c>
      <c r="Q157" s="16" t="s">
        <v>13</v>
      </c>
      <c r="R157" s="37" t="s">
        <v>659</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232</v>
      </c>
      <c r="D158" s="17" t="s">
        <v>233</v>
      </c>
      <c r="E158" s="17">
        <v>2</v>
      </c>
      <c r="F158" s="14">
        <v>7.94</v>
      </c>
      <c r="G158" s="14">
        <v>5.78</v>
      </c>
      <c r="H158" s="14">
        <v>3.62</v>
      </c>
      <c r="I158" s="14"/>
      <c r="J158" s="14">
        <v>8.1</v>
      </c>
      <c r="K158" s="14">
        <v>12.41</v>
      </c>
      <c r="L158" s="14">
        <v>19.39</v>
      </c>
      <c r="M158" s="54"/>
      <c r="N158" s="14">
        <v>36.293646225000003</v>
      </c>
      <c r="O158" s="31">
        <v>35.391053818000003</v>
      </c>
      <c r="P158" s="31" t="s">
        <v>13</v>
      </c>
      <c r="Q158" s="17" t="s">
        <v>13</v>
      </c>
      <c r="R158" s="38" t="s">
        <v>660</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234</v>
      </c>
      <c r="D159" s="16" t="s">
        <v>235</v>
      </c>
      <c r="E159" s="16">
        <v>2</v>
      </c>
      <c r="F159" s="15">
        <v>4.5999999999999996</v>
      </c>
      <c r="G159" s="15">
        <v>3.41</v>
      </c>
      <c r="H159" s="15">
        <v>2.2200000000000002</v>
      </c>
      <c r="I159" s="14"/>
      <c r="J159" s="15">
        <v>4.8</v>
      </c>
      <c r="K159" s="15">
        <v>7.17</v>
      </c>
      <c r="L159" s="15">
        <v>11.02</v>
      </c>
      <c r="M159" s="54"/>
      <c r="N159" s="15">
        <v>49.615259880000004</v>
      </c>
      <c r="O159" s="15">
        <v>46.265283136000001</v>
      </c>
      <c r="P159" s="15" t="s">
        <v>13</v>
      </c>
      <c r="Q159" s="16" t="s">
        <v>13</v>
      </c>
      <c r="R159" s="37" t="s">
        <v>661</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390</v>
      </c>
      <c r="D160" s="17" t="s">
        <v>391</v>
      </c>
      <c r="E160" s="17">
        <v>9</v>
      </c>
      <c r="F160" s="14">
        <v>1.74</v>
      </c>
      <c r="G160" s="14">
        <v>1.54</v>
      </c>
      <c r="H160" s="14">
        <v>1.34</v>
      </c>
      <c r="I160" s="14"/>
      <c r="J160" s="14">
        <v>1.86</v>
      </c>
      <c r="K160" s="14">
        <v>2.25</v>
      </c>
      <c r="L160" s="14">
        <v>2.89</v>
      </c>
      <c r="M160" s="54"/>
      <c r="N160" s="14">
        <v>60.232759895000001</v>
      </c>
      <c r="O160" s="31">
        <v>2.1069121817999998</v>
      </c>
      <c r="P160" s="31" t="s">
        <v>16</v>
      </c>
      <c r="Q160" s="17" t="s">
        <v>16</v>
      </c>
      <c r="R160" s="38" t="s">
        <v>662</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236</v>
      </c>
      <c r="D161" s="16" t="s">
        <v>237</v>
      </c>
      <c r="E161" s="16">
        <v>3</v>
      </c>
      <c r="F161" s="15">
        <v>27.61</v>
      </c>
      <c r="G161" s="15">
        <v>25.16</v>
      </c>
      <c r="H161" s="15">
        <v>22.72</v>
      </c>
      <c r="I161" s="14"/>
      <c r="J161" s="15">
        <v>28.36</v>
      </c>
      <c r="K161" s="15">
        <v>33.24</v>
      </c>
      <c r="L161" s="15">
        <v>41.16</v>
      </c>
      <c r="M161" s="54"/>
      <c r="N161" s="15">
        <v>45.396815232000002</v>
      </c>
      <c r="O161" s="15">
        <v>86.71266</v>
      </c>
      <c r="P161" s="15" t="s">
        <v>13</v>
      </c>
      <c r="Q161" s="16" t="s">
        <v>13</v>
      </c>
      <c r="R161" s="37" t="s">
        <v>663</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238</v>
      </c>
      <c r="D162" s="17" t="s">
        <v>239</v>
      </c>
      <c r="E162" s="17">
        <v>2</v>
      </c>
      <c r="F162" s="14">
        <v>8.2799999999999994</v>
      </c>
      <c r="G162" s="14">
        <v>7.1</v>
      </c>
      <c r="H162" s="14">
        <v>5.93</v>
      </c>
      <c r="I162" s="14"/>
      <c r="J162" s="14">
        <v>8.3800000000000008</v>
      </c>
      <c r="K162" s="14">
        <v>10.72</v>
      </c>
      <c r="L162" s="14">
        <v>14.51</v>
      </c>
      <c r="M162" s="54"/>
      <c r="N162" s="14">
        <v>42.749667985000002</v>
      </c>
      <c r="O162" s="31">
        <v>80.828780455</v>
      </c>
      <c r="P162" s="31" t="s">
        <v>13</v>
      </c>
      <c r="Q162" s="17" t="s">
        <v>13</v>
      </c>
      <c r="R162" s="38" t="s">
        <v>664</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426</v>
      </c>
      <c r="D163" s="16" t="s">
        <v>427</v>
      </c>
      <c r="E163" s="16">
        <v>1</v>
      </c>
      <c r="F163" s="15">
        <v>7.15</v>
      </c>
      <c r="G163" s="15">
        <v>5.84</v>
      </c>
      <c r="H163" s="15">
        <v>4.54</v>
      </c>
      <c r="I163" s="14"/>
      <c r="J163" s="15">
        <v>7.43</v>
      </c>
      <c r="K163" s="15">
        <v>10.029999999999999</v>
      </c>
      <c r="L163" s="15">
        <v>14.24</v>
      </c>
      <c r="M163" s="54"/>
      <c r="N163" s="15">
        <v>52.255663683999998</v>
      </c>
      <c r="O163" s="15">
        <v>4.6506181968</v>
      </c>
      <c r="P163" s="15" t="s">
        <v>13</v>
      </c>
      <c r="Q163" s="16" t="s">
        <v>13</v>
      </c>
      <c r="R163" s="37" t="s">
        <v>665</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240</v>
      </c>
      <c r="D164" s="17" t="s">
        <v>241</v>
      </c>
      <c r="E164" s="17">
        <v>6</v>
      </c>
      <c r="F164" s="14">
        <v>11.86</v>
      </c>
      <c r="G164" s="14">
        <v>10.7</v>
      </c>
      <c r="H164" s="14">
        <v>9.5399999999999991</v>
      </c>
      <c r="I164" s="14"/>
      <c r="J164" s="14">
        <v>13.22</v>
      </c>
      <c r="K164" s="14">
        <v>15.53</v>
      </c>
      <c r="L164" s="14">
        <v>19.28</v>
      </c>
      <c r="M164" s="54"/>
      <c r="N164" s="14">
        <v>58.678841767000002</v>
      </c>
      <c r="O164" s="31">
        <v>71.803912054999998</v>
      </c>
      <c r="P164" s="31" t="s">
        <v>13</v>
      </c>
      <c r="Q164" s="17" t="s">
        <v>16</v>
      </c>
      <c r="R164" s="38" t="s">
        <v>666</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242</v>
      </c>
      <c r="D165" s="16" t="s">
        <v>243</v>
      </c>
      <c r="E165" s="16">
        <v>3</v>
      </c>
      <c r="F165" s="15">
        <v>20.260000000000002</v>
      </c>
      <c r="G165" s="15">
        <v>18.23</v>
      </c>
      <c r="H165" s="15">
        <v>16.2</v>
      </c>
      <c r="I165" s="14"/>
      <c r="J165" s="15">
        <v>20.84</v>
      </c>
      <c r="K165" s="15">
        <v>24.89</v>
      </c>
      <c r="L165" s="15">
        <v>31.46</v>
      </c>
      <c r="M165" s="54"/>
      <c r="N165" s="15">
        <v>34.815290204999997</v>
      </c>
      <c r="O165" s="15">
        <v>102.03069633000001</v>
      </c>
      <c r="P165" s="15" t="s">
        <v>13</v>
      </c>
      <c r="Q165" s="16" t="s">
        <v>13</v>
      </c>
      <c r="R165" s="37" t="s">
        <v>667</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244</v>
      </c>
      <c r="D166" s="17" t="s">
        <v>245</v>
      </c>
      <c r="E166" s="17">
        <v>5</v>
      </c>
      <c r="F166" s="14">
        <v>10.29</v>
      </c>
      <c r="G166" s="14">
        <v>9.4</v>
      </c>
      <c r="H166" s="14">
        <v>8.51</v>
      </c>
      <c r="I166" s="14"/>
      <c r="J166" s="14">
        <v>10.5</v>
      </c>
      <c r="K166" s="14">
        <v>12.27</v>
      </c>
      <c r="L166" s="14">
        <v>15.15</v>
      </c>
      <c r="M166" s="54"/>
      <c r="N166" s="14">
        <v>36.427862470000001</v>
      </c>
      <c r="O166" s="31">
        <v>6.5969743182</v>
      </c>
      <c r="P166" s="31" t="s">
        <v>16</v>
      </c>
      <c r="Q166" s="17" t="s">
        <v>13</v>
      </c>
      <c r="R166" s="38" t="s">
        <v>668</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246</v>
      </c>
      <c r="D167" s="16" t="s">
        <v>247</v>
      </c>
      <c r="E167" s="16">
        <v>0</v>
      </c>
      <c r="F167" s="15">
        <v>0.56999999999999995</v>
      </c>
      <c r="G167" s="15">
        <v>0.11</v>
      </c>
      <c r="H167" s="15">
        <v>-0.34</v>
      </c>
      <c r="I167" s="14"/>
      <c r="J167" s="15">
        <v>0.6</v>
      </c>
      <c r="K167" s="15">
        <v>1.51</v>
      </c>
      <c r="L167" s="15">
        <v>2.99</v>
      </c>
      <c r="M167" s="54"/>
      <c r="N167" s="15">
        <v>26.947503422</v>
      </c>
      <c r="O167" s="15">
        <v>11.887238772</v>
      </c>
      <c r="P167" s="15" t="s">
        <v>13</v>
      </c>
      <c r="Q167" s="16" t="s">
        <v>13</v>
      </c>
      <c r="R167" s="37" t="s">
        <v>669</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428</v>
      </c>
      <c r="D168" s="17" t="s">
        <v>429</v>
      </c>
      <c r="E168" s="17">
        <v>3</v>
      </c>
      <c r="F168" s="14">
        <v>102.12</v>
      </c>
      <c r="G168" s="14">
        <v>67.75</v>
      </c>
      <c r="H168" s="14">
        <v>33.380000000000003</v>
      </c>
      <c r="I168" s="14"/>
      <c r="J168" s="14">
        <v>108.29</v>
      </c>
      <c r="K168" s="14">
        <v>177.02</v>
      </c>
      <c r="L168" s="14">
        <v>288.25</v>
      </c>
      <c r="M168" s="54"/>
      <c r="N168" s="14">
        <v>46.661776199999998</v>
      </c>
      <c r="O168" s="31">
        <v>15.418346691</v>
      </c>
      <c r="P168" s="31" t="s">
        <v>13</v>
      </c>
      <c r="Q168" s="17" t="s">
        <v>13</v>
      </c>
      <c r="R168" s="38" t="s">
        <v>670</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248</v>
      </c>
      <c r="D169" s="16" t="s">
        <v>249</v>
      </c>
      <c r="E169" s="16">
        <v>2</v>
      </c>
      <c r="F169" s="15">
        <v>68.45</v>
      </c>
      <c r="G169" s="15">
        <v>61.99</v>
      </c>
      <c r="H169" s="15">
        <v>55.53</v>
      </c>
      <c r="I169" s="14"/>
      <c r="J169" s="15">
        <v>69.989999999999995</v>
      </c>
      <c r="K169" s="15">
        <v>82.9</v>
      </c>
      <c r="L169" s="15">
        <v>103.8</v>
      </c>
      <c r="M169" s="54"/>
      <c r="N169" s="15">
        <v>33.721884604000003</v>
      </c>
      <c r="O169" s="15">
        <v>44.978492455000001</v>
      </c>
      <c r="P169" s="15" t="s">
        <v>13</v>
      </c>
      <c r="Q169" s="16" t="s">
        <v>13</v>
      </c>
      <c r="R169" s="37" t="s">
        <v>671</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250</v>
      </c>
      <c r="D170" s="17" t="s">
        <v>251</v>
      </c>
      <c r="E170" s="17">
        <v>4</v>
      </c>
      <c r="F170" s="14">
        <v>2.69</v>
      </c>
      <c r="G170" s="14">
        <v>2.1800000000000002</v>
      </c>
      <c r="H170" s="14">
        <v>1.68</v>
      </c>
      <c r="I170" s="14"/>
      <c r="J170" s="14">
        <v>3.02</v>
      </c>
      <c r="K170" s="14">
        <v>4.0199999999999996</v>
      </c>
      <c r="L170" s="14">
        <v>5.64</v>
      </c>
      <c r="M170" s="54"/>
      <c r="N170" s="14">
        <v>56.870713985000002</v>
      </c>
      <c r="O170" s="31">
        <v>9.6010676363999998</v>
      </c>
      <c r="P170" s="31" t="s">
        <v>13</v>
      </c>
      <c r="Q170" s="17" t="s">
        <v>16</v>
      </c>
      <c r="R170" s="38" t="s">
        <v>672</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252</v>
      </c>
      <c r="D171" s="16" t="s">
        <v>253</v>
      </c>
      <c r="E171" s="16">
        <v>2</v>
      </c>
      <c r="F171" s="15">
        <v>3.12</v>
      </c>
      <c r="G171" s="15">
        <v>2.12</v>
      </c>
      <c r="H171" s="15">
        <v>1.1299999999999999</v>
      </c>
      <c r="I171" s="14"/>
      <c r="J171" s="15">
        <v>3.19</v>
      </c>
      <c r="K171" s="15">
        <v>5.17</v>
      </c>
      <c r="L171" s="15">
        <v>8.3800000000000008</v>
      </c>
      <c r="M171" s="54"/>
      <c r="N171" s="15">
        <v>29.214101058000001</v>
      </c>
      <c r="O171" s="15">
        <v>14.340368772</v>
      </c>
      <c r="P171" s="15" t="s">
        <v>13</v>
      </c>
      <c r="Q171" s="16" t="s">
        <v>13</v>
      </c>
      <c r="R171" s="37" t="s">
        <v>673</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430</v>
      </c>
      <c r="D172" s="17" t="s">
        <v>431</v>
      </c>
      <c r="E172" s="17">
        <v>0</v>
      </c>
      <c r="F172" s="14">
        <v>203.65</v>
      </c>
      <c r="G172" s="14">
        <v>175.94</v>
      </c>
      <c r="H172" s="14">
        <v>148.24</v>
      </c>
      <c r="I172" s="14"/>
      <c r="J172" s="14">
        <v>208.84</v>
      </c>
      <c r="K172" s="14">
        <v>264.24</v>
      </c>
      <c r="L172" s="14">
        <v>353.89</v>
      </c>
      <c r="M172" s="54"/>
      <c r="N172" s="14">
        <v>39.637982981</v>
      </c>
      <c r="O172" s="31">
        <v>6.2872864396000008</v>
      </c>
      <c r="P172" s="31" t="s">
        <v>13</v>
      </c>
      <c r="Q172" s="17" t="s">
        <v>13</v>
      </c>
      <c r="R172" s="38" t="s">
        <v>674</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493</v>
      </c>
      <c r="D173" s="16" t="s">
        <v>494</v>
      </c>
      <c r="E173" s="16">
        <v>0</v>
      </c>
      <c r="F173" s="15">
        <v>0.24</v>
      </c>
      <c r="G173" s="15">
        <v>0.1</v>
      </c>
      <c r="H173" s="15">
        <v>-0.03</v>
      </c>
      <c r="I173" s="14"/>
      <c r="J173" s="15">
        <v>0.28999999999999998</v>
      </c>
      <c r="K173" s="15">
        <v>0.56000000000000005</v>
      </c>
      <c r="L173" s="15">
        <v>1.01</v>
      </c>
      <c r="M173" s="54"/>
      <c r="N173" s="15">
        <v>33.075717189000002</v>
      </c>
      <c r="O173" s="15">
        <v>1.7834785908999999</v>
      </c>
      <c r="P173" s="15" t="s">
        <v>13</v>
      </c>
      <c r="Q173" s="16" t="s">
        <v>13</v>
      </c>
      <c r="R173" s="37" t="s">
        <v>675</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254</v>
      </c>
      <c r="D174" s="17" t="s">
        <v>255</v>
      </c>
      <c r="E174" s="17">
        <v>9</v>
      </c>
      <c r="F174" s="14">
        <v>47.26</v>
      </c>
      <c r="G174" s="14">
        <v>43.14</v>
      </c>
      <c r="H174" s="14">
        <v>39.03</v>
      </c>
      <c r="I174" s="14"/>
      <c r="J174" s="14">
        <v>54.62</v>
      </c>
      <c r="K174" s="14">
        <v>62.84</v>
      </c>
      <c r="L174" s="14">
        <v>76.14</v>
      </c>
      <c r="M174" s="54"/>
      <c r="N174" s="14">
        <v>66.720793056999995</v>
      </c>
      <c r="O174" s="31">
        <v>407.29863186</v>
      </c>
      <c r="P174" s="31" t="s">
        <v>16</v>
      </c>
      <c r="Q174" s="17" t="s">
        <v>16</v>
      </c>
      <c r="R174" s="38" t="s">
        <v>676</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254</v>
      </c>
      <c r="D175" s="16" t="s">
        <v>257</v>
      </c>
      <c r="E175" s="16">
        <v>9</v>
      </c>
      <c r="F175" s="15">
        <v>41.82</v>
      </c>
      <c r="G175" s="15">
        <v>38.18</v>
      </c>
      <c r="H175" s="15">
        <v>34.54</v>
      </c>
      <c r="I175" s="14"/>
      <c r="J175" s="15">
        <v>49.16</v>
      </c>
      <c r="K175" s="15">
        <v>56.43</v>
      </c>
      <c r="L175" s="15">
        <v>68.2</v>
      </c>
      <c r="M175" s="54"/>
      <c r="N175" s="15">
        <v>66.664994191999995</v>
      </c>
      <c r="O175" s="15">
        <v>1189.7496111999999</v>
      </c>
      <c r="P175" s="15" t="s">
        <v>16</v>
      </c>
      <c r="Q175" s="16" t="s">
        <v>16</v>
      </c>
      <c r="R175" s="37" t="s">
        <v>677</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258</v>
      </c>
      <c r="D176" s="17" t="s">
        <v>259</v>
      </c>
      <c r="E176" s="17">
        <v>5</v>
      </c>
      <c r="F176" s="14">
        <v>10.27</v>
      </c>
      <c r="G176" s="14">
        <v>8.77</v>
      </c>
      <c r="H176" s="14">
        <v>7.27</v>
      </c>
      <c r="I176" s="14"/>
      <c r="J176" s="14">
        <v>14.24</v>
      </c>
      <c r="K176" s="14">
        <v>17.23</v>
      </c>
      <c r="L176" s="14">
        <v>22.08</v>
      </c>
      <c r="M176" s="54"/>
      <c r="N176" s="14">
        <v>56.821509876999997</v>
      </c>
      <c r="O176" s="31">
        <v>21.791023955</v>
      </c>
      <c r="P176" s="31" t="s">
        <v>13</v>
      </c>
      <c r="Q176" s="17" t="s">
        <v>16</v>
      </c>
      <c r="R176" s="38" t="s">
        <v>678</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352</v>
      </c>
      <c r="D177" s="16" t="s">
        <v>260</v>
      </c>
      <c r="E177" s="16">
        <v>9</v>
      </c>
      <c r="F177" s="15">
        <v>57.91</v>
      </c>
      <c r="G177" s="15">
        <v>51.22</v>
      </c>
      <c r="H177" s="15">
        <v>44.54</v>
      </c>
      <c r="I177" s="14"/>
      <c r="J177" s="15">
        <v>72.98</v>
      </c>
      <c r="K177" s="15">
        <v>86.34</v>
      </c>
      <c r="L177" s="15">
        <v>107.96</v>
      </c>
      <c r="M177" s="54"/>
      <c r="N177" s="15">
        <v>61.664916624</v>
      </c>
      <c r="O177" s="15">
        <v>387.46634495000001</v>
      </c>
      <c r="P177" s="15" t="s">
        <v>16</v>
      </c>
      <c r="Q177" s="16" t="s">
        <v>16</v>
      </c>
      <c r="R177" s="37" t="s">
        <v>679</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375</v>
      </c>
      <c r="D178" s="17" t="s">
        <v>261</v>
      </c>
      <c r="E178" s="17">
        <v>9</v>
      </c>
      <c r="F178" s="14">
        <v>3.31</v>
      </c>
      <c r="G178" s="14">
        <v>2.99</v>
      </c>
      <c r="H178" s="14">
        <v>2.67</v>
      </c>
      <c r="I178" s="14"/>
      <c r="J178" s="14">
        <v>4.03</v>
      </c>
      <c r="K178" s="14">
        <v>4.66</v>
      </c>
      <c r="L178" s="14">
        <v>5.68</v>
      </c>
      <c r="M178" s="54"/>
      <c r="N178" s="14">
        <v>68.550213800999998</v>
      </c>
      <c r="O178" s="31">
        <v>7.6972154545000002</v>
      </c>
      <c r="P178" s="31" t="s">
        <v>16</v>
      </c>
      <c r="Q178" s="17" t="s">
        <v>16</v>
      </c>
      <c r="R178" s="38" t="s">
        <v>680</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361</v>
      </c>
      <c r="D179" s="16" t="s">
        <v>262</v>
      </c>
      <c r="E179" s="16">
        <v>8</v>
      </c>
      <c r="F179" s="15">
        <v>12.51</v>
      </c>
      <c r="G179" s="15">
        <v>10.86</v>
      </c>
      <c r="H179" s="15">
        <v>9.2200000000000006</v>
      </c>
      <c r="I179" s="14"/>
      <c r="J179" s="15">
        <v>16.170000000000002</v>
      </c>
      <c r="K179" s="15">
        <v>19.45</v>
      </c>
      <c r="L179" s="15">
        <v>24.77</v>
      </c>
      <c r="M179" s="54"/>
      <c r="N179" s="15">
        <v>52.243731046000001</v>
      </c>
      <c r="O179" s="15">
        <v>13.099810045</v>
      </c>
      <c r="P179" s="15" t="s">
        <v>16</v>
      </c>
      <c r="Q179" s="16" t="s">
        <v>16</v>
      </c>
      <c r="R179" s="37" t="s">
        <v>681</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382</v>
      </c>
      <c r="D180" s="17" t="s">
        <v>263</v>
      </c>
      <c r="E180" s="17">
        <v>2</v>
      </c>
      <c r="F180" s="14">
        <v>7.26</v>
      </c>
      <c r="G180" s="14">
        <v>5.07</v>
      </c>
      <c r="H180" s="14">
        <v>2.88</v>
      </c>
      <c r="I180" s="14"/>
      <c r="J180" s="14">
        <v>7.55</v>
      </c>
      <c r="K180" s="14">
        <v>11.92</v>
      </c>
      <c r="L180" s="14">
        <v>19</v>
      </c>
      <c r="M180" s="54"/>
      <c r="N180" s="14">
        <v>44.654960336000002</v>
      </c>
      <c r="O180" s="31">
        <v>15.45328559</v>
      </c>
      <c r="P180" s="31" t="s">
        <v>13</v>
      </c>
      <c r="Q180" s="17" t="s">
        <v>13</v>
      </c>
      <c r="R180" s="38" t="s">
        <v>682</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380</v>
      </c>
      <c r="D181" s="16" t="s">
        <v>264</v>
      </c>
      <c r="E181" s="16">
        <v>8</v>
      </c>
      <c r="F181" s="15">
        <v>53.85</v>
      </c>
      <c r="G181" s="15">
        <v>51.04</v>
      </c>
      <c r="H181" s="15">
        <v>48.24</v>
      </c>
      <c r="I181" s="14"/>
      <c r="J181" s="15">
        <v>55.55</v>
      </c>
      <c r="K181" s="15">
        <v>61.15</v>
      </c>
      <c r="L181" s="15">
        <v>70.22</v>
      </c>
      <c r="M181" s="54"/>
      <c r="N181" s="15">
        <v>51.595893681</v>
      </c>
      <c r="O181" s="15">
        <v>70.444258000000005</v>
      </c>
      <c r="P181" s="15" t="s">
        <v>16</v>
      </c>
      <c r="Q181" s="16" t="s">
        <v>16</v>
      </c>
      <c r="R181" s="37" t="s">
        <v>683</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354</v>
      </c>
      <c r="D182" s="17" t="s">
        <v>265</v>
      </c>
      <c r="E182" s="17">
        <v>0</v>
      </c>
      <c r="F182" s="14">
        <v>3.5</v>
      </c>
      <c r="G182" s="14">
        <v>3.03</v>
      </c>
      <c r="H182" s="14">
        <v>2.57</v>
      </c>
      <c r="I182" s="14"/>
      <c r="J182" s="14">
        <v>3.62</v>
      </c>
      <c r="K182" s="14">
        <v>4.54</v>
      </c>
      <c r="L182" s="14">
        <v>6.04</v>
      </c>
      <c r="M182" s="54"/>
      <c r="N182" s="14">
        <v>29.83052837</v>
      </c>
      <c r="O182" s="31">
        <v>1.8682163636</v>
      </c>
      <c r="P182" s="31" t="s">
        <v>13</v>
      </c>
      <c r="Q182" s="17" t="s">
        <v>13</v>
      </c>
      <c r="R182" s="38" t="s">
        <v>684</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377</v>
      </c>
      <c r="D183" s="16" t="s">
        <v>266</v>
      </c>
      <c r="E183" s="16">
        <v>10</v>
      </c>
      <c r="F183" s="15">
        <v>18.75</v>
      </c>
      <c r="G183" s="15">
        <v>17.25</v>
      </c>
      <c r="H183" s="15">
        <v>15.76</v>
      </c>
      <c r="I183" s="14"/>
      <c r="J183" s="15">
        <v>21.95</v>
      </c>
      <c r="K183" s="15">
        <v>24.93</v>
      </c>
      <c r="L183" s="15">
        <v>29.76</v>
      </c>
      <c r="M183" s="54"/>
      <c r="N183" s="15">
        <v>64.746917087</v>
      </c>
      <c r="O183" s="15">
        <v>5.7227797727</v>
      </c>
      <c r="P183" s="15" t="s">
        <v>16</v>
      </c>
      <c r="Q183" s="16" t="s">
        <v>16</v>
      </c>
      <c r="R183" s="37" t="s">
        <v>685</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495</v>
      </c>
      <c r="D184" s="17" t="s">
        <v>496</v>
      </c>
      <c r="E184" s="17">
        <v>0</v>
      </c>
      <c r="F184" s="14">
        <v>61.94</v>
      </c>
      <c r="G184" s="14">
        <v>44.27</v>
      </c>
      <c r="H184" s="14">
        <v>26.61</v>
      </c>
      <c r="I184" s="14"/>
      <c r="J184" s="14">
        <v>65.040000000000006</v>
      </c>
      <c r="K184" s="14">
        <v>100.36</v>
      </c>
      <c r="L184" s="14">
        <v>157.51</v>
      </c>
      <c r="M184" s="54"/>
      <c r="N184" s="14">
        <v>27.029052746000001</v>
      </c>
      <c r="O184" s="31">
        <v>1.3746231509</v>
      </c>
      <c r="P184" s="31" t="s">
        <v>13</v>
      </c>
      <c r="Q184" s="17" t="s">
        <v>13</v>
      </c>
      <c r="R184" s="38" t="s">
        <v>686</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381</v>
      </c>
      <c r="D185" s="16" t="s">
        <v>267</v>
      </c>
      <c r="E185" s="16">
        <v>3</v>
      </c>
      <c r="F185" s="15">
        <v>1.45</v>
      </c>
      <c r="G185" s="15">
        <v>1.1200000000000001</v>
      </c>
      <c r="H185" s="15">
        <v>0.8</v>
      </c>
      <c r="I185" s="14"/>
      <c r="J185" s="15">
        <v>1.55</v>
      </c>
      <c r="K185" s="15">
        <v>2.19</v>
      </c>
      <c r="L185" s="15">
        <v>3.22</v>
      </c>
      <c r="M185" s="54"/>
      <c r="N185" s="15">
        <v>48.434644327000001</v>
      </c>
      <c r="O185" s="15">
        <v>4.2977445908999998</v>
      </c>
      <c r="P185" s="15" t="s">
        <v>13</v>
      </c>
      <c r="Q185" s="16" t="s">
        <v>13</v>
      </c>
      <c r="R185" s="37" t="s">
        <v>687</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393</v>
      </c>
      <c r="D186" s="17" t="s">
        <v>268</v>
      </c>
      <c r="E186" s="17">
        <v>5</v>
      </c>
      <c r="F186" s="14">
        <v>1.19</v>
      </c>
      <c r="G186" s="14">
        <v>0.83</v>
      </c>
      <c r="H186" s="14">
        <v>0.48</v>
      </c>
      <c r="I186" s="14"/>
      <c r="J186" s="14">
        <v>2.2599999999999998</v>
      </c>
      <c r="K186" s="14">
        <v>2.96</v>
      </c>
      <c r="L186" s="14">
        <v>4.0999999999999996</v>
      </c>
      <c r="M186" s="54"/>
      <c r="N186" s="14">
        <v>52.894482428000003</v>
      </c>
      <c r="O186" s="31">
        <v>2.3665367273000002</v>
      </c>
      <c r="P186" s="31" t="s">
        <v>13</v>
      </c>
      <c r="Q186" s="17" t="s">
        <v>16</v>
      </c>
      <c r="R186" s="38" t="s">
        <v>688</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513</v>
      </c>
      <c r="D187" s="16" t="s">
        <v>269</v>
      </c>
      <c r="E187" s="16">
        <v>5</v>
      </c>
      <c r="F187" s="15">
        <v>17.87</v>
      </c>
      <c r="G187" s="15">
        <v>15.31</v>
      </c>
      <c r="H187" s="15">
        <v>12.75</v>
      </c>
      <c r="I187" s="14"/>
      <c r="J187" s="15">
        <v>24.38</v>
      </c>
      <c r="K187" s="15">
        <v>29.49</v>
      </c>
      <c r="L187" s="15">
        <v>37.78</v>
      </c>
      <c r="M187" s="54"/>
      <c r="N187" s="15">
        <v>53.752766497000003</v>
      </c>
      <c r="O187" s="15">
        <v>159.88449650000001</v>
      </c>
      <c r="P187" s="15" t="s">
        <v>13</v>
      </c>
      <c r="Q187" s="16" t="s">
        <v>16</v>
      </c>
      <c r="R187" s="37" t="s">
        <v>689</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389</v>
      </c>
      <c r="D188" s="17" t="s">
        <v>270</v>
      </c>
      <c r="E188" s="17">
        <v>1</v>
      </c>
      <c r="F188" s="14">
        <v>0.25</v>
      </c>
      <c r="G188" s="14">
        <v>0.13</v>
      </c>
      <c r="H188" s="14">
        <v>0.02</v>
      </c>
      <c r="I188" s="14"/>
      <c r="J188" s="14">
        <v>0.27</v>
      </c>
      <c r="K188" s="14">
        <v>0.49</v>
      </c>
      <c r="L188" s="14">
        <v>0.85</v>
      </c>
      <c r="M188" s="54"/>
      <c r="N188" s="14">
        <v>22.447307128999999</v>
      </c>
      <c r="O188" s="31">
        <v>5.1235362727</v>
      </c>
      <c r="P188" s="31" t="s">
        <v>13</v>
      </c>
      <c r="Q188" s="17" t="s">
        <v>13</v>
      </c>
      <c r="R188" s="38" t="s">
        <v>690</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691</v>
      </c>
      <c r="D189" s="16" t="s">
        <v>271</v>
      </c>
      <c r="E189" s="16">
        <v>6</v>
      </c>
      <c r="F189" s="15">
        <v>4.8099999999999996</v>
      </c>
      <c r="G189" s="15">
        <v>4.3099999999999996</v>
      </c>
      <c r="H189" s="15">
        <v>3.82</v>
      </c>
      <c r="I189" s="14"/>
      <c r="J189" s="15">
        <v>5.77</v>
      </c>
      <c r="K189" s="15">
        <v>6.75</v>
      </c>
      <c r="L189" s="15">
        <v>8.34</v>
      </c>
      <c r="M189" s="54"/>
      <c r="N189" s="15">
        <v>57.693265330999999</v>
      </c>
      <c r="O189" s="15">
        <v>8.7668618181999989</v>
      </c>
      <c r="P189" s="15" t="s">
        <v>13</v>
      </c>
      <c r="Q189" s="16" t="s">
        <v>16</v>
      </c>
      <c r="R189" s="37" t="s">
        <v>692</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432</v>
      </c>
      <c r="D190" s="17" t="s">
        <v>433</v>
      </c>
      <c r="E190" s="17">
        <v>7</v>
      </c>
      <c r="F190" s="14">
        <v>0.67</v>
      </c>
      <c r="G190" s="14">
        <v>0.46</v>
      </c>
      <c r="H190" s="14">
        <v>0.26</v>
      </c>
      <c r="I190" s="14"/>
      <c r="J190" s="14">
        <v>1.06</v>
      </c>
      <c r="K190" s="14">
        <v>1.46</v>
      </c>
      <c r="L190" s="14">
        <v>2.11</v>
      </c>
      <c r="M190" s="54"/>
      <c r="N190" s="14">
        <v>89.524580303999997</v>
      </c>
      <c r="O190" s="31">
        <v>2.2811084090999998</v>
      </c>
      <c r="P190" s="31" t="s">
        <v>13</v>
      </c>
      <c r="Q190" s="17" t="s">
        <v>16</v>
      </c>
      <c r="R190" s="38" t="s">
        <v>693</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447</v>
      </c>
      <c r="D191" s="16" t="s">
        <v>272</v>
      </c>
      <c r="E191" s="16">
        <v>2</v>
      </c>
      <c r="F191" s="15">
        <v>33.99</v>
      </c>
      <c r="G191" s="15">
        <v>30.59</v>
      </c>
      <c r="H191" s="15">
        <v>27.19</v>
      </c>
      <c r="I191" s="14"/>
      <c r="J191" s="15">
        <v>34.869999999999997</v>
      </c>
      <c r="K191" s="15">
        <v>41.66</v>
      </c>
      <c r="L191" s="15">
        <v>52.65</v>
      </c>
      <c r="M191" s="54"/>
      <c r="N191" s="15">
        <v>49.184338474</v>
      </c>
      <c r="O191" s="15">
        <v>162.88299695000001</v>
      </c>
      <c r="P191" s="15" t="s">
        <v>13</v>
      </c>
      <c r="Q191" s="16" t="s">
        <v>13</v>
      </c>
      <c r="R191" s="37" t="s">
        <v>694</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256</v>
      </c>
      <c r="D192" s="17" t="s">
        <v>273</v>
      </c>
      <c r="E192" s="17">
        <v>3</v>
      </c>
      <c r="F192" s="14">
        <v>7.64</v>
      </c>
      <c r="G192" s="14">
        <v>6.64</v>
      </c>
      <c r="H192" s="14">
        <v>5.64</v>
      </c>
      <c r="I192" s="14"/>
      <c r="J192" s="14">
        <v>7.88</v>
      </c>
      <c r="K192" s="14">
        <v>9.8699999999999992</v>
      </c>
      <c r="L192" s="14">
        <v>13.09</v>
      </c>
      <c r="M192" s="54"/>
      <c r="N192" s="14">
        <v>41.176231514000001</v>
      </c>
      <c r="O192" s="31">
        <v>9.7231193182000002</v>
      </c>
      <c r="P192" s="31" t="s">
        <v>13</v>
      </c>
      <c r="Q192" s="17" t="s">
        <v>13</v>
      </c>
      <c r="R192" s="38" t="s">
        <v>695</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356</v>
      </c>
      <c r="D193" s="16" t="s">
        <v>274</v>
      </c>
      <c r="E193" s="16">
        <v>6</v>
      </c>
      <c r="F193" s="15">
        <v>13.92</v>
      </c>
      <c r="G193" s="15">
        <v>12.35</v>
      </c>
      <c r="H193" s="15">
        <v>10.79</v>
      </c>
      <c r="I193" s="14"/>
      <c r="J193" s="15">
        <v>17.21</v>
      </c>
      <c r="K193" s="15">
        <v>20.329999999999998</v>
      </c>
      <c r="L193" s="15">
        <v>25.39</v>
      </c>
      <c r="M193" s="54"/>
      <c r="N193" s="15">
        <v>61.497100904</v>
      </c>
      <c r="O193" s="15">
        <v>127.79446563</v>
      </c>
      <c r="P193" s="15" t="s">
        <v>13</v>
      </c>
      <c r="Q193" s="16" t="s">
        <v>16</v>
      </c>
      <c r="R193" s="37" t="s">
        <v>696</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275</v>
      </c>
      <c r="D194" s="17" t="s">
        <v>276</v>
      </c>
      <c r="E194" s="17">
        <v>3</v>
      </c>
      <c r="F194" s="14">
        <v>26.74</v>
      </c>
      <c r="G194" s="14">
        <v>24.04</v>
      </c>
      <c r="H194" s="14">
        <v>21.35</v>
      </c>
      <c r="I194" s="14"/>
      <c r="J194" s="14">
        <v>27.57</v>
      </c>
      <c r="K194" s="14">
        <v>32.950000000000003</v>
      </c>
      <c r="L194" s="14">
        <v>41.65</v>
      </c>
      <c r="M194" s="54"/>
      <c r="N194" s="14">
        <v>37.233734579</v>
      </c>
      <c r="O194" s="31">
        <v>352.28484318000005</v>
      </c>
      <c r="P194" s="31" t="s">
        <v>13</v>
      </c>
      <c r="Q194" s="17" t="s">
        <v>13</v>
      </c>
      <c r="R194" s="38" t="s">
        <v>697</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277</v>
      </c>
      <c r="D195" s="16" t="s">
        <v>278</v>
      </c>
      <c r="E195" s="16">
        <v>3</v>
      </c>
      <c r="F195" s="15">
        <v>6.98</v>
      </c>
      <c r="G195" s="15">
        <v>6.33</v>
      </c>
      <c r="H195" s="15">
        <v>5.68</v>
      </c>
      <c r="I195" s="14"/>
      <c r="J195" s="15">
        <v>7.13</v>
      </c>
      <c r="K195" s="15">
        <v>8.42</v>
      </c>
      <c r="L195" s="15">
        <v>10.52</v>
      </c>
      <c r="M195" s="54"/>
      <c r="N195" s="15">
        <v>50.175983226</v>
      </c>
      <c r="O195" s="15">
        <v>6.0684571818000004</v>
      </c>
      <c r="P195" s="15" t="s">
        <v>13</v>
      </c>
      <c r="Q195" s="16" t="s">
        <v>13</v>
      </c>
      <c r="R195" s="37" t="s">
        <v>698</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277</v>
      </c>
      <c r="D196" s="17" t="s">
        <v>279</v>
      </c>
      <c r="E196" s="17">
        <v>2</v>
      </c>
      <c r="F196" s="14">
        <v>35.33</v>
      </c>
      <c r="G196" s="14">
        <v>31.72</v>
      </c>
      <c r="H196" s="14">
        <v>28.12</v>
      </c>
      <c r="I196" s="14"/>
      <c r="J196" s="14">
        <v>36.6</v>
      </c>
      <c r="K196" s="14">
        <v>43.8</v>
      </c>
      <c r="L196" s="14">
        <v>55.46</v>
      </c>
      <c r="M196" s="54"/>
      <c r="N196" s="14">
        <v>46.562254832999997</v>
      </c>
      <c r="O196" s="31">
        <v>33.014131364000001</v>
      </c>
      <c r="P196" s="31" t="s">
        <v>13</v>
      </c>
      <c r="Q196" s="17" t="s">
        <v>13</v>
      </c>
      <c r="R196" s="38" t="s">
        <v>699</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280</v>
      </c>
      <c r="D197" s="16" t="s">
        <v>448</v>
      </c>
      <c r="E197" s="16">
        <v>0</v>
      </c>
      <c r="F197" s="15">
        <v>12.36</v>
      </c>
      <c r="G197" s="15">
        <v>11.14</v>
      </c>
      <c r="H197" s="15">
        <v>9.93</v>
      </c>
      <c r="I197" s="14"/>
      <c r="J197" s="15">
        <v>12.79</v>
      </c>
      <c r="K197" s="15">
        <v>15.21</v>
      </c>
      <c r="L197" s="15">
        <v>19.14</v>
      </c>
      <c r="M197" s="54"/>
      <c r="N197" s="15">
        <v>40.871779527000001</v>
      </c>
      <c r="O197" s="15">
        <v>3.8567107726999996</v>
      </c>
      <c r="P197" s="15" t="s">
        <v>13</v>
      </c>
      <c r="Q197" s="16" t="s">
        <v>13</v>
      </c>
      <c r="R197" s="37" t="s">
        <v>700</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280</v>
      </c>
      <c r="D198" s="17" t="s">
        <v>395</v>
      </c>
      <c r="E198" s="17">
        <v>0</v>
      </c>
      <c r="F198" s="14">
        <v>12.85</v>
      </c>
      <c r="G198" s="14">
        <v>11.87</v>
      </c>
      <c r="H198" s="14">
        <v>10.9</v>
      </c>
      <c r="I198" s="14"/>
      <c r="J198" s="14">
        <v>13.18</v>
      </c>
      <c r="K198" s="14">
        <v>15.12</v>
      </c>
      <c r="L198" s="14">
        <v>18.27</v>
      </c>
      <c r="M198" s="54"/>
      <c r="N198" s="14">
        <v>33.612625354000002</v>
      </c>
      <c r="O198" s="31">
        <v>3.6977858181999999</v>
      </c>
      <c r="P198" s="31" t="s">
        <v>13</v>
      </c>
      <c r="Q198" s="17" t="s">
        <v>13</v>
      </c>
      <c r="R198" s="38" t="s">
        <v>701</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280</v>
      </c>
      <c r="D199" s="16" t="s">
        <v>281</v>
      </c>
      <c r="E199" s="16">
        <v>0</v>
      </c>
      <c r="F199" s="15">
        <v>25.18</v>
      </c>
      <c r="G199" s="15">
        <v>23.19</v>
      </c>
      <c r="H199" s="15">
        <v>21.21</v>
      </c>
      <c r="I199" s="14"/>
      <c r="J199" s="15">
        <v>26</v>
      </c>
      <c r="K199" s="15">
        <v>29.96</v>
      </c>
      <c r="L199" s="15">
        <v>36.369999999999997</v>
      </c>
      <c r="M199" s="54"/>
      <c r="N199" s="15">
        <v>36.648186211000002</v>
      </c>
      <c r="O199" s="15">
        <v>118.55463972000001</v>
      </c>
      <c r="P199" s="15" t="s">
        <v>13</v>
      </c>
      <c r="Q199" s="16" t="s">
        <v>13</v>
      </c>
      <c r="R199" s="37" t="s">
        <v>702</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282</v>
      </c>
      <c r="D200" s="17" t="s">
        <v>283</v>
      </c>
      <c r="E200" s="17">
        <v>3</v>
      </c>
      <c r="F200" s="14">
        <v>14.05</v>
      </c>
      <c r="G200" s="14">
        <v>11.77</v>
      </c>
      <c r="H200" s="14">
        <v>9.5</v>
      </c>
      <c r="I200" s="14"/>
      <c r="J200" s="14">
        <v>14.4</v>
      </c>
      <c r="K200" s="14">
        <v>18.940000000000001</v>
      </c>
      <c r="L200" s="14">
        <v>26.28</v>
      </c>
      <c r="M200" s="54"/>
      <c r="N200" s="14">
        <v>33.521710886999998</v>
      </c>
      <c r="O200" s="31">
        <v>21.032522045</v>
      </c>
      <c r="P200" s="31" t="s">
        <v>13</v>
      </c>
      <c r="Q200" s="17" t="s">
        <v>13</v>
      </c>
      <c r="R200" s="38" t="s">
        <v>703</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454</v>
      </c>
      <c r="D201" s="16" t="s">
        <v>455</v>
      </c>
      <c r="E201" s="16">
        <v>5</v>
      </c>
      <c r="F201" s="15">
        <v>4.49</v>
      </c>
      <c r="G201" s="15">
        <v>4.16</v>
      </c>
      <c r="H201" s="15">
        <v>3.84</v>
      </c>
      <c r="I201" s="14"/>
      <c r="J201" s="15">
        <v>5.47</v>
      </c>
      <c r="K201" s="15">
        <v>6.11</v>
      </c>
      <c r="L201" s="15">
        <v>7.16</v>
      </c>
      <c r="M201" s="54"/>
      <c r="N201" s="15">
        <v>52.023921391999998</v>
      </c>
      <c r="O201" s="15">
        <v>2.2653616818</v>
      </c>
      <c r="P201" s="15" t="s">
        <v>13</v>
      </c>
      <c r="Q201" s="16" t="s">
        <v>16</v>
      </c>
      <c r="R201" s="37" t="s">
        <v>704</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434</v>
      </c>
      <c r="D202" s="17" t="s">
        <v>435</v>
      </c>
      <c r="E202" s="17">
        <v>9</v>
      </c>
      <c r="F202" s="14">
        <v>4216.3500000000004</v>
      </c>
      <c r="G202" s="14">
        <v>2962.78</v>
      </c>
      <c r="H202" s="14">
        <v>1709.22</v>
      </c>
      <c r="I202" s="14"/>
      <c r="J202" s="14">
        <v>5904.98</v>
      </c>
      <c r="K202" s="14">
        <v>8412.1</v>
      </c>
      <c r="L202" s="14">
        <v>12468.94</v>
      </c>
      <c r="M202" s="54"/>
      <c r="N202" s="14">
        <v>49.959562118000001</v>
      </c>
      <c r="O202" s="31">
        <v>3.0680190845000004</v>
      </c>
      <c r="P202" s="31" t="s">
        <v>16</v>
      </c>
      <c r="Q202" s="17" t="s">
        <v>16</v>
      </c>
      <c r="R202" s="38" t="s">
        <v>705</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284</v>
      </c>
      <c r="D203" s="16" t="s">
        <v>285</v>
      </c>
      <c r="E203" s="16">
        <v>9</v>
      </c>
      <c r="F203" s="15">
        <v>11.81</v>
      </c>
      <c r="G203" s="15">
        <v>10.69</v>
      </c>
      <c r="H203" s="15">
        <v>9.57</v>
      </c>
      <c r="I203" s="14"/>
      <c r="J203" s="15">
        <v>14.14</v>
      </c>
      <c r="K203" s="15">
        <v>16.37</v>
      </c>
      <c r="L203" s="15">
        <v>19.989999999999998</v>
      </c>
      <c r="M203" s="54"/>
      <c r="N203" s="15">
        <v>62.068895507000001</v>
      </c>
      <c r="O203" s="15">
        <v>7.7478084545000003</v>
      </c>
      <c r="P203" s="15" t="s">
        <v>16</v>
      </c>
      <c r="Q203" s="16" t="s">
        <v>16</v>
      </c>
      <c r="R203" s="37" t="s">
        <v>706</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286</v>
      </c>
      <c r="D204" s="17" t="s">
        <v>287</v>
      </c>
      <c r="E204" s="17">
        <v>0</v>
      </c>
      <c r="F204" s="14">
        <v>4.92</v>
      </c>
      <c r="G204" s="14">
        <v>4.05</v>
      </c>
      <c r="H204" s="14">
        <v>3.18</v>
      </c>
      <c r="I204" s="14"/>
      <c r="J204" s="14">
        <v>5.3</v>
      </c>
      <c r="K204" s="14">
        <v>7.03</v>
      </c>
      <c r="L204" s="14">
        <v>9.84</v>
      </c>
      <c r="M204" s="54"/>
      <c r="N204" s="14">
        <v>39.763924529000001</v>
      </c>
      <c r="O204" s="31">
        <v>60.620890772999999</v>
      </c>
      <c r="P204" s="31" t="s">
        <v>13</v>
      </c>
      <c r="Q204" s="17" t="s">
        <v>13</v>
      </c>
      <c r="R204" s="38" t="s">
        <v>707</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288</v>
      </c>
      <c r="D205" s="16" t="s">
        <v>289</v>
      </c>
      <c r="E205" s="16">
        <v>5</v>
      </c>
      <c r="F205" s="15">
        <v>7.59</v>
      </c>
      <c r="G205" s="15">
        <v>5.88</v>
      </c>
      <c r="H205" s="15">
        <v>4.18</v>
      </c>
      <c r="I205" s="14"/>
      <c r="J205" s="15">
        <v>12.69</v>
      </c>
      <c r="K205" s="15">
        <v>16.09</v>
      </c>
      <c r="L205" s="15">
        <v>21.6</v>
      </c>
      <c r="M205" s="54"/>
      <c r="N205" s="15">
        <v>51.568596049</v>
      </c>
      <c r="O205" s="15">
        <v>17.425599545000001</v>
      </c>
      <c r="P205" s="15" t="s">
        <v>13</v>
      </c>
      <c r="Q205" s="16" t="s">
        <v>16</v>
      </c>
      <c r="R205" s="37" t="s">
        <v>708</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436</v>
      </c>
      <c r="D206" s="17" t="s">
        <v>290</v>
      </c>
      <c r="E206" s="17">
        <v>2</v>
      </c>
      <c r="F206" s="14">
        <v>13.04</v>
      </c>
      <c r="G206" s="14">
        <v>10.9</v>
      </c>
      <c r="H206" s="14">
        <v>8.77</v>
      </c>
      <c r="I206" s="14"/>
      <c r="J206" s="14">
        <v>13.36</v>
      </c>
      <c r="K206" s="14">
        <v>17.62</v>
      </c>
      <c r="L206" s="14">
        <v>24.52</v>
      </c>
      <c r="M206" s="54"/>
      <c r="N206" s="14">
        <v>41.722750208000001</v>
      </c>
      <c r="O206" s="31">
        <v>39.761323863999998</v>
      </c>
      <c r="P206" s="31" t="s">
        <v>13</v>
      </c>
      <c r="Q206" s="17" t="s">
        <v>13</v>
      </c>
      <c r="R206" s="38" t="s">
        <v>709</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291</v>
      </c>
      <c r="D207" s="16" t="s">
        <v>292</v>
      </c>
      <c r="E207" s="16">
        <v>3</v>
      </c>
      <c r="F207" s="15">
        <v>19.59</v>
      </c>
      <c r="G207" s="15">
        <v>18.07</v>
      </c>
      <c r="H207" s="15">
        <v>16.559999999999999</v>
      </c>
      <c r="I207" s="14"/>
      <c r="J207" s="15">
        <v>19.96</v>
      </c>
      <c r="K207" s="15">
        <v>22.98</v>
      </c>
      <c r="L207" s="15">
        <v>27.87</v>
      </c>
      <c r="M207" s="54"/>
      <c r="N207" s="15">
        <v>48.942076260999997</v>
      </c>
      <c r="O207" s="15">
        <v>95.336255818000012</v>
      </c>
      <c r="P207" s="15" t="s">
        <v>13</v>
      </c>
      <c r="Q207" s="16" t="s">
        <v>13</v>
      </c>
      <c r="R207" s="37" t="s">
        <v>710</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456</v>
      </c>
      <c r="D208" s="17" t="s">
        <v>457</v>
      </c>
      <c r="E208" s="17">
        <v>0</v>
      </c>
      <c r="F208" s="14">
        <v>37.64</v>
      </c>
      <c r="G208" s="14">
        <v>25.61</v>
      </c>
      <c r="H208" s="14">
        <v>13.59</v>
      </c>
      <c r="I208" s="14"/>
      <c r="J208" s="14">
        <v>40.17</v>
      </c>
      <c r="K208" s="14">
        <v>64.209999999999994</v>
      </c>
      <c r="L208" s="14">
        <v>103.12</v>
      </c>
      <c r="M208" s="54"/>
      <c r="N208" s="14">
        <v>29.030269731000001</v>
      </c>
      <c r="O208" s="31">
        <v>64.080203789999999</v>
      </c>
      <c r="P208" s="31" t="s">
        <v>13</v>
      </c>
      <c r="Q208" s="17" t="s">
        <v>13</v>
      </c>
      <c r="R208" s="38" t="s">
        <v>711</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437</v>
      </c>
      <c r="D209" s="16" t="s">
        <v>438</v>
      </c>
      <c r="E209" s="16">
        <v>5</v>
      </c>
      <c r="F209" s="15">
        <v>54.87</v>
      </c>
      <c r="G209" s="15">
        <v>48.16</v>
      </c>
      <c r="H209" s="15">
        <v>41.46</v>
      </c>
      <c r="I209" s="14"/>
      <c r="J209" s="15">
        <v>69.260000000000005</v>
      </c>
      <c r="K209" s="15">
        <v>82.66</v>
      </c>
      <c r="L209" s="15">
        <v>104.35</v>
      </c>
      <c r="M209" s="54"/>
      <c r="N209" s="15">
        <v>56.817405858000001</v>
      </c>
      <c r="O209" s="15">
        <v>5.1234417299999997</v>
      </c>
      <c r="P209" s="15" t="s">
        <v>13</v>
      </c>
      <c r="Q209" s="16" t="s">
        <v>16</v>
      </c>
      <c r="R209" s="37" t="s">
        <v>712</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369</v>
      </c>
      <c r="D210" s="17" t="s">
        <v>293</v>
      </c>
      <c r="E210" s="17">
        <v>2</v>
      </c>
      <c r="F210" s="14">
        <v>6.86</v>
      </c>
      <c r="G210" s="14">
        <v>4.47</v>
      </c>
      <c r="H210" s="14">
        <v>2.08</v>
      </c>
      <c r="I210" s="14"/>
      <c r="J210" s="14">
        <v>7.11</v>
      </c>
      <c r="K210" s="14">
        <v>11.88</v>
      </c>
      <c r="L210" s="14">
        <v>19.600000000000001</v>
      </c>
      <c r="M210" s="54"/>
      <c r="N210" s="14">
        <v>47.724057723999998</v>
      </c>
      <c r="O210" s="31">
        <v>19.898596518999998</v>
      </c>
      <c r="P210" s="31" t="s">
        <v>13</v>
      </c>
      <c r="Q210" s="17" t="s">
        <v>13</v>
      </c>
      <c r="R210" s="38" t="s">
        <v>713</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294</v>
      </c>
      <c r="D211" s="16" t="s">
        <v>295</v>
      </c>
      <c r="E211" s="16">
        <v>6</v>
      </c>
      <c r="F211" s="15">
        <v>42.15</v>
      </c>
      <c r="G211" s="15">
        <v>38.08</v>
      </c>
      <c r="H211" s="15">
        <v>34.020000000000003</v>
      </c>
      <c r="I211" s="14"/>
      <c r="J211" s="15">
        <v>52.32</v>
      </c>
      <c r="K211" s="15">
        <v>60.44</v>
      </c>
      <c r="L211" s="15">
        <v>73.599999999999994</v>
      </c>
      <c r="M211" s="54"/>
      <c r="N211" s="15">
        <v>59.596291004000001</v>
      </c>
      <c r="O211" s="15">
        <v>205.12194541</v>
      </c>
      <c r="P211" s="15" t="s">
        <v>13</v>
      </c>
      <c r="Q211" s="16" t="s">
        <v>16</v>
      </c>
      <c r="R211" s="37" t="s">
        <v>714</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296</v>
      </c>
      <c r="D212" s="17" t="s">
        <v>458</v>
      </c>
      <c r="E212" s="17">
        <v>2</v>
      </c>
      <c r="F212" s="14">
        <v>12.92</v>
      </c>
      <c r="G212" s="14">
        <v>12.3</v>
      </c>
      <c r="H212" s="14">
        <v>11.68</v>
      </c>
      <c r="I212" s="14"/>
      <c r="J212" s="14">
        <v>13.2</v>
      </c>
      <c r="K212" s="14">
        <v>14.43</v>
      </c>
      <c r="L212" s="14">
        <v>16.440000000000001</v>
      </c>
      <c r="M212" s="54"/>
      <c r="N212" s="14">
        <v>40.350234038000004</v>
      </c>
      <c r="O212" s="31">
        <v>1.1824428182</v>
      </c>
      <c r="P212" s="31" t="s">
        <v>13</v>
      </c>
      <c r="Q212" s="17" t="s">
        <v>13</v>
      </c>
      <c r="R212" s="38" t="s">
        <v>715</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296</v>
      </c>
      <c r="D213" s="16" t="s">
        <v>297</v>
      </c>
      <c r="E213" s="16">
        <v>3</v>
      </c>
      <c r="F213" s="15">
        <v>13.17</v>
      </c>
      <c r="G213" s="15">
        <v>12.48</v>
      </c>
      <c r="H213" s="15">
        <v>11.79</v>
      </c>
      <c r="I213" s="14"/>
      <c r="J213" s="15">
        <v>13.48</v>
      </c>
      <c r="K213" s="15">
        <v>14.85</v>
      </c>
      <c r="L213" s="15">
        <v>17.059999999999999</v>
      </c>
      <c r="M213" s="54"/>
      <c r="N213" s="15">
        <v>39.727140257999999</v>
      </c>
      <c r="O213" s="15">
        <v>2.2049674091</v>
      </c>
      <c r="P213" s="15" t="s">
        <v>13</v>
      </c>
      <c r="Q213" s="16" t="s">
        <v>13</v>
      </c>
      <c r="R213" s="37" t="s">
        <v>716</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296</v>
      </c>
      <c r="D214" s="17" t="s">
        <v>298</v>
      </c>
      <c r="E214" s="17">
        <v>3</v>
      </c>
      <c r="F214" s="14">
        <v>39.090000000000003</v>
      </c>
      <c r="G214" s="14">
        <v>37.049999999999997</v>
      </c>
      <c r="H214" s="14">
        <v>35.020000000000003</v>
      </c>
      <c r="I214" s="14"/>
      <c r="J214" s="14">
        <v>40.159999999999997</v>
      </c>
      <c r="K214" s="14">
        <v>44.22</v>
      </c>
      <c r="L214" s="14">
        <v>50.8</v>
      </c>
      <c r="M214" s="54"/>
      <c r="N214" s="14">
        <v>43.155335059999999</v>
      </c>
      <c r="O214" s="31">
        <v>73.209751772999994</v>
      </c>
      <c r="P214" s="31" t="s">
        <v>13</v>
      </c>
      <c r="Q214" s="17" t="s">
        <v>13</v>
      </c>
      <c r="R214" s="38" t="s">
        <v>717</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299</v>
      </c>
      <c r="D215" s="16" t="s">
        <v>300</v>
      </c>
      <c r="E215" s="16">
        <v>6</v>
      </c>
      <c r="F215" s="15">
        <v>247.16</v>
      </c>
      <c r="G215" s="15">
        <v>215.62</v>
      </c>
      <c r="H215" s="15">
        <v>184.08</v>
      </c>
      <c r="I215" s="14"/>
      <c r="J215" s="15">
        <v>258.01</v>
      </c>
      <c r="K215" s="15">
        <v>321.08</v>
      </c>
      <c r="L215" s="15">
        <v>423.15</v>
      </c>
      <c r="M215" s="54"/>
      <c r="N215" s="15">
        <v>44.346709312000002</v>
      </c>
      <c r="O215" s="15">
        <v>34.454492232999996</v>
      </c>
      <c r="P215" s="15" t="s">
        <v>16</v>
      </c>
      <c r="Q215" s="16" t="s">
        <v>13</v>
      </c>
      <c r="R215" s="37" t="s">
        <v>718</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301</v>
      </c>
      <c r="D216" s="17" t="s">
        <v>302</v>
      </c>
      <c r="E216" s="17">
        <v>3</v>
      </c>
      <c r="F216" s="14">
        <v>30.17</v>
      </c>
      <c r="G216" s="14">
        <v>28.21</v>
      </c>
      <c r="H216" s="14">
        <v>26.25</v>
      </c>
      <c r="I216" s="14"/>
      <c r="J216" s="14">
        <v>30.83</v>
      </c>
      <c r="K216" s="14">
        <v>34.74</v>
      </c>
      <c r="L216" s="14">
        <v>41.07</v>
      </c>
      <c r="M216" s="54"/>
      <c r="N216" s="14">
        <v>46.794662443</v>
      </c>
      <c r="O216" s="31">
        <v>5.8519836364</v>
      </c>
      <c r="P216" s="31" t="s">
        <v>13</v>
      </c>
      <c r="Q216" s="17" t="s">
        <v>13</v>
      </c>
      <c r="R216" s="38" t="s">
        <v>719</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303</v>
      </c>
      <c r="D217" s="16" t="s">
        <v>304</v>
      </c>
      <c r="E217" s="16">
        <v>3</v>
      </c>
      <c r="F217" s="15">
        <v>32.1</v>
      </c>
      <c r="G217" s="15">
        <v>29.3</v>
      </c>
      <c r="H217" s="15">
        <v>26.5</v>
      </c>
      <c r="I217" s="14"/>
      <c r="J217" s="15">
        <v>32.85</v>
      </c>
      <c r="K217" s="15">
        <v>38.44</v>
      </c>
      <c r="L217" s="15">
        <v>47.49</v>
      </c>
      <c r="M217" s="54"/>
      <c r="N217" s="15">
        <v>32.490011271999997</v>
      </c>
      <c r="O217" s="15">
        <v>177.86168709</v>
      </c>
      <c r="P217" s="15" t="s">
        <v>13</v>
      </c>
      <c r="Q217" s="16" t="s">
        <v>13</v>
      </c>
      <c r="R217" s="37" t="s">
        <v>720</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305</v>
      </c>
      <c r="D218" s="17" t="s">
        <v>306</v>
      </c>
      <c r="E218" s="17">
        <v>5</v>
      </c>
      <c r="F218" s="14">
        <v>29.16</v>
      </c>
      <c r="G218" s="14">
        <v>25.85</v>
      </c>
      <c r="H218" s="14">
        <v>22.54</v>
      </c>
      <c r="I218" s="14"/>
      <c r="J218" s="14">
        <v>30.05</v>
      </c>
      <c r="K218" s="14">
        <v>36.659999999999997</v>
      </c>
      <c r="L218" s="14">
        <v>47.36</v>
      </c>
      <c r="M218" s="54"/>
      <c r="N218" s="14">
        <v>38.865336767000002</v>
      </c>
      <c r="O218" s="31">
        <v>75.984460181999992</v>
      </c>
      <c r="P218" s="31" t="s">
        <v>16</v>
      </c>
      <c r="Q218" s="17" t="s">
        <v>13</v>
      </c>
      <c r="R218" s="38" t="s">
        <v>721</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307</v>
      </c>
      <c r="D219" s="16" t="s">
        <v>308</v>
      </c>
      <c r="E219" s="16">
        <v>2</v>
      </c>
      <c r="F219" s="15">
        <v>47.96</v>
      </c>
      <c r="G219" s="15">
        <v>40.82</v>
      </c>
      <c r="H219" s="15">
        <v>33.68</v>
      </c>
      <c r="I219" s="14"/>
      <c r="J219" s="15">
        <v>49.2</v>
      </c>
      <c r="K219" s="15">
        <v>63.47</v>
      </c>
      <c r="L219" s="15">
        <v>86.57</v>
      </c>
      <c r="M219" s="54"/>
      <c r="N219" s="15">
        <v>25.348026027</v>
      </c>
      <c r="O219" s="15">
        <v>67.331679933000004</v>
      </c>
      <c r="P219" s="15" t="s">
        <v>13</v>
      </c>
      <c r="Q219" s="16" t="s">
        <v>13</v>
      </c>
      <c r="R219" s="37" t="s">
        <v>722</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385</v>
      </c>
      <c r="D220" s="17" t="s">
        <v>386</v>
      </c>
      <c r="E220" s="17">
        <v>5</v>
      </c>
      <c r="F220" s="14">
        <v>169.39</v>
      </c>
      <c r="G220" s="14">
        <v>151.81</v>
      </c>
      <c r="H220" s="14">
        <v>134.22999999999999</v>
      </c>
      <c r="I220" s="14"/>
      <c r="J220" s="14">
        <v>178.81</v>
      </c>
      <c r="K220" s="14">
        <v>213.96</v>
      </c>
      <c r="L220" s="14">
        <v>270.83999999999997</v>
      </c>
      <c r="M220" s="54"/>
      <c r="N220" s="14">
        <v>48.449775142999997</v>
      </c>
      <c r="O220" s="31">
        <v>9.3843292103999989</v>
      </c>
      <c r="P220" s="31" t="s">
        <v>16</v>
      </c>
      <c r="Q220" s="17" t="s">
        <v>13</v>
      </c>
      <c r="R220" s="38" t="s">
        <v>723</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309</v>
      </c>
      <c r="D221" s="16" t="s">
        <v>310</v>
      </c>
      <c r="E221" s="16">
        <v>0</v>
      </c>
      <c r="F221" s="15">
        <v>19.16</v>
      </c>
      <c r="G221" s="15">
        <v>16.41</v>
      </c>
      <c r="H221" s="15">
        <v>13.66</v>
      </c>
      <c r="I221" s="14"/>
      <c r="J221" s="15">
        <v>19.79</v>
      </c>
      <c r="K221" s="15">
        <v>25.28</v>
      </c>
      <c r="L221" s="15">
        <v>34.18</v>
      </c>
      <c r="M221" s="54"/>
      <c r="N221" s="15">
        <v>18.385702377000001</v>
      </c>
      <c r="O221" s="15">
        <v>153.22432550000002</v>
      </c>
      <c r="P221" s="15" t="s">
        <v>13</v>
      </c>
      <c r="Q221" s="16" t="s">
        <v>13</v>
      </c>
      <c r="R221" s="37" t="s">
        <v>724</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311</v>
      </c>
      <c r="D222" s="17" t="s">
        <v>312</v>
      </c>
      <c r="E222" s="17">
        <v>7</v>
      </c>
      <c r="F222" s="14">
        <v>29.29</v>
      </c>
      <c r="G222" s="14">
        <v>26.14</v>
      </c>
      <c r="H222" s="14">
        <v>22.99</v>
      </c>
      <c r="I222" s="14"/>
      <c r="J222" s="14">
        <v>36.94</v>
      </c>
      <c r="K222" s="14">
        <v>43.23</v>
      </c>
      <c r="L222" s="14">
        <v>53.41</v>
      </c>
      <c r="M222" s="54"/>
      <c r="N222" s="14">
        <v>65.644852252999996</v>
      </c>
      <c r="O222" s="31">
        <v>118.3645155</v>
      </c>
      <c r="P222" s="31" t="s">
        <v>13</v>
      </c>
      <c r="Q222" s="17" t="s">
        <v>16</v>
      </c>
      <c r="R222" s="38" t="s">
        <v>725</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313</v>
      </c>
      <c r="D223" s="16" t="s">
        <v>314</v>
      </c>
      <c r="E223" s="16">
        <v>2</v>
      </c>
      <c r="F223" s="15">
        <v>13.96</v>
      </c>
      <c r="G223" s="15">
        <v>13.05</v>
      </c>
      <c r="H223" s="15">
        <v>12.15</v>
      </c>
      <c r="I223" s="14"/>
      <c r="J223" s="15">
        <v>14.45</v>
      </c>
      <c r="K223" s="15">
        <v>16.25</v>
      </c>
      <c r="L223" s="15">
        <v>19.16</v>
      </c>
      <c r="M223" s="54"/>
      <c r="N223" s="15">
        <v>52.331311954</v>
      </c>
      <c r="O223" s="15">
        <v>6.3428991364000007</v>
      </c>
      <c r="P223" s="15" t="s">
        <v>13</v>
      </c>
      <c r="Q223" s="16" t="s">
        <v>13</v>
      </c>
      <c r="R223" s="37" t="s">
        <v>726</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315</v>
      </c>
      <c r="D224" s="17" t="s">
        <v>316</v>
      </c>
      <c r="E224" s="17">
        <v>7</v>
      </c>
      <c r="F224" s="14">
        <v>15.47</v>
      </c>
      <c r="G224" s="14">
        <v>14.04</v>
      </c>
      <c r="H224" s="14">
        <v>12.62</v>
      </c>
      <c r="I224" s="14"/>
      <c r="J224" s="14">
        <v>16.5</v>
      </c>
      <c r="K224" s="14">
        <v>19.34</v>
      </c>
      <c r="L224" s="14">
        <v>23.95</v>
      </c>
      <c r="M224" s="54"/>
      <c r="N224" s="14">
        <v>57.167244181999997</v>
      </c>
      <c r="O224" s="31">
        <v>9.5666141364000001</v>
      </c>
      <c r="P224" s="31" t="s">
        <v>16</v>
      </c>
      <c r="Q224" s="17" t="s">
        <v>16</v>
      </c>
      <c r="R224" s="38" t="s">
        <v>727</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317</v>
      </c>
      <c r="D225" s="16" t="s">
        <v>318</v>
      </c>
      <c r="E225" s="16">
        <v>9</v>
      </c>
      <c r="F225" s="15">
        <v>31.74</v>
      </c>
      <c r="G225" s="15">
        <v>28.68</v>
      </c>
      <c r="H225" s="15">
        <v>25.63</v>
      </c>
      <c r="I225" s="14"/>
      <c r="J225" s="15">
        <v>33.39</v>
      </c>
      <c r="K225" s="15">
        <v>39.49</v>
      </c>
      <c r="L225" s="15">
        <v>49.37</v>
      </c>
      <c r="M225" s="54"/>
      <c r="N225" s="15">
        <v>67.095533062000001</v>
      </c>
      <c r="O225" s="15">
        <v>320.37616550000001</v>
      </c>
      <c r="P225" s="15" t="s">
        <v>16</v>
      </c>
      <c r="Q225" s="16" t="s">
        <v>16</v>
      </c>
      <c r="R225" s="37" t="s">
        <v>728</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319</v>
      </c>
      <c r="D226" s="17" t="s">
        <v>320</v>
      </c>
      <c r="E226" s="17">
        <v>5</v>
      </c>
      <c r="F226" s="14">
        <v>5.34</v>
      </c>
      <c r="G226" s="14">
        <v>4.59</v>
      </c>
      <c r="H226" s="14">
        <v>3.84</v>
      </c>
      <c r="I226" s="14"/>
      <c r="J226" s="14">
        <v>5.41</v>
      </c>
      <c r="K226" s="14">
        <v>6.9</v>
      </c>
      <c r="L226" s="14">
        <v>9.32</v>
      </c>
      <c r="M226" s="54"/>
      <c r="N226" s="14">
        <v>31.631086534000001</v>
      </c>
      <c r="O226" s="31">
        <v>4.4891543636</v>
      </c>
      <c r="P226" s="31" t="s">
        <v>16</v>
      </c>
      <c r="Q226" s="17" t="s">
        <v>13</v>
      </c>
      <c r="R226" s="38" t="s">
        <v>729</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321</v>
      </c>
      <c r="D227" s="16" t="s">
        <v>322</v>
      </c>
      <c r="E227" s="16">
        <v>7</v>
      </c>
      <c r="F227" s="15">
        <v>62.15</v>
      </c>
      <c r="G227" s="15">
        <v>59.23</v>
      </c>
      <c r="H227" s="15">
        <v>56.32</v>
      </c>
      <c r="I227" s="14"/>
      <c r="J227" s="15">
        <v>67.23</v>
      </c>
      <c r="K227" s="15">
        <v>73.05</v>
      </c>
      <c r="L227" s="15">
        <v>82.48</v>
      </c>
      <c r="M227" s="54"/>
      <c r="N227" s="15">
        <v>58.675052938</v>
      </c>
      <c r="O227" s="15">
        <v>6.8179795455000001</v>
      </c>
      <c r="P227" s="15" t="s">
        <v>16</v>
      </c>
      <c r="Q227" s="16" t="s">
        <v>16</v>
      </c>
      <c r="R227" s="37" t="s">
        <v>730</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323</v>
      </c>
      <c r="D228" s="17" t="s">
        <v>353</v>
      </c>
      <c r="E228" s="17">
        <v>0</v>
      </c>
      <c r="F228" s="14">
        <v>6.58</v>
      </c>
      <c r="G228" s="14">
        <v>5.19</v>
      </c>
      <c r="H228" s="14">
        <v>3.81</v>
      </c>
      <c r="I228" s="14"/>
      <c r="J228" s="14">
        <v>7.57</v>
      </c>
      <c r="K228" s="14">
        <v>10.33</v>
      </c>
      <c r="L228" s="14">
        <v>14.8</v>
      </c>
      <c r="M228" s="54"/>
      <c r="N228" s="14">
        <v>25.482873076000001</v>
      </c>
      <c r="O228" s="31">
        <v>3.1714244545000003</v>
      </c>
      <c r="P228" s="31" t="s">
        <v>13</v>
      </c>
      <c r="Q228" s="17" t="s">
        <v>13</v>
      </c>
      <c r="R228" s="38" t="s">
        <v>731</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323</v>
      </c>
      <c r="D229" s="16" t="s">
        <v>324</v>
      </c>
      <c r="E229" s="16">
        <v>3</v>
      </c>
      <c r="F229" s="15">
        <v>7.47</v>
      </c>
      <c r="G229" s="15">
        <v>5.73</v>
      </c>
      <c r="H229" s="15">
        <v>3.99</v>
      </c>
      <c r="I229" s="14"/>
      <c r="J229" s="15">
        <v>8.4600000000000009</v>
      </c>
      <c r="K229" s="15">
        <v>11.93</v>
      </c>
      <c r="L229" s="15">
        <v>17.559999999999999</v>
      </c>
      <c r="M229" s="54"/>
      <c r="N229" s="15">
        <v>27.570451936000001</v>
      </c>
      <c r="O229" s="15">
        <v>86.038792818000005</v>
      </c>
      <c r="P229" s="15" t="s">
        <v>16</v>
      </c>
      <c r="Q229" s="16" t="s">
        <v>13</v>
      </c>
      <c r="R229" s="37" t="s">
        <v>732</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325</v>
      </c>
      <c r="D230" s="17" t="s">
        <v>326</v>
      </c>
      <c r="E230" s="17">
        <v>6</v>
      </c>
      <c r="F230" s="14">
        <v>74.61</v>
      </c>
      <c r="G230" s="14">
        <v>68.989999999999995</v>
      </c>
      <c r="H230" s="14">
        <v>63.37</v>
      </c>
      <c r="I230" s="14"/>
      <c r="J230" s="14">
        <v>89.75</v>
      </c>
      <c r="K230" s="14">
        <v>100.98</v>
      </c>
      <c r="L230" s="14">
        <v>119.16</v>
      </c>
      <c r="M230" s="54"/>
      <c r="N230" s="14">
        <v>56.362410308000001</v>
      </c>
      <c r="O230" s="31">
        <v>1129.8751754999998</v>
      </c>
      <c r="P230" s="31" t="s">
        <v>13</v>
      </c>
      <c r="Q230" s="17" t="s">
        <v>16</v>
      </c>
      <c r="R230" s="38" t="s">
        <v>733</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327</v>
      </c>
      <c r="D231" s="16" t="s">
        <v>328</v>
      </c>
      <c r="E231" s="16">
        <v>6</v>
      </c>
      <c r="F231" s="15">
        <v>17.940000000000001</v>
      </c>
      <c r="G231" s="15">
        <v>16.57</v>
      </c>
      <c r="H231" s="15">
        <v>15.2</v>
      </c>
      <c r="I231" s="14"/>
      <c r="J231" s="15">
        <v>20.94</v>
      </c>
      <c r="K231" s="15">
        <v>23.67</v>
      </c>
      <c r="L231" s="15">
        <v>28.09</v>
      </c>
      <c r="M231" s="54"/>
      <c r="N231" s="15">
        <v>60.283017182000002</v>
      </c>
      <c r="O231" s="15">
        <v>3.4818252727000001</v>
      </c>
      <c r="P231" s="15" t="s">
        <v>13</v>
      </c>
      <c r="Q231" s="16" t="s">
        <v>16</v>
      </c>
      <c r="R231" s="37" t="s">
        <v>734</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329</v>
      </c>
      <c r="D232" s="17" t="s">
        <v>330</v>
      </c>
      <c r="E232" s="17">
        <v>6</v>
      </c>
      <c r="F232" s="14">
        <v>3.32</v>
      </c>
      <c r="G232" s="14">
        <v>2.71</v>
      </c>
      <c r="H232" s="14">
        <v>2.1</v>
      </c>
      <c r="I232" s="14"/>
      <c r="J232" s="14">
        <v>4.6399999999999997</v>
      </c>
      <c r="K232" s="14">
        <v>5.85</v>
      </c>
      <c r="L232" s="14">
        <v>7.81</v>
      </c>
      <c r="M232" s="54"/>
      <c r="N232" s="14">
        <v>74.128056748000006</v>
      </c>
      <c r="O232" s="31">
        <v>32.664766954999997</v>
      </c>
      <c r="P232" s="31" t="s">
        <v>13</v>
      </c>
      <c r="Q232" s="17" t="s">
        <v>16</v>
      </c>
      <c r="R232" s="38" t="s">
        <v>735</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331</v>
      </c>
      <c r="D233" s="16" t="s">
        <v>332</v>
      </c>
      <c r="E233" s="16">
        <v>9</v>
      </c>
      <c r="F233" s="15">
        <v>34.54</v>
      </c>
      <c r="G233" s="15">
        <v>31.84</v>
      </c>
      <c r="H233" s="15">
        <v>29.15</v>
      </c>
      <c r="I233" s="14"/>
      <c r="J233" s="15">
        <v>35.86</v>
      </c>
      <c r="K233" s="15">
        <v>41.24</v>
      </c>
      <c r="L233" s="15">
        <v>49.96</v>
      </c>
      <c r="M233" s="54"/>
      <c r="N233" s="15">
        <v>67.353479570000005</v>
      </c>
      <c r="O233" s="15">
        <v>286.98052236000001</v>
      </c>
      <c r="P233" s="15" t="s">
        <v>16</v>
      </c>
      <c r="Q233" s="16" t="s">
        <v>16</v>
      </c>
      <c r="R233" s="37" t="s">
        <v>736</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737</v>
      </c>
      <c r="D234" s="17" t="s">
        <v>738</v>
      </c>
      <c r="E234" s="17">
        <v>7</v>
      </c>
      <c r="F234" s="14">
        <v>91.61</v>
      </c>
      <c r="G234" s="14">
        <v>85.34</v>
      </c>
      <c r="H234" s="14">
        <v>79.08</v>
      </c>
      <c r="I234" s="14"/>
      <c r="J234" s="14">
        <v>95.88</v>
      </c>
      <c r="K234" s="14">
        <v>108.4</v>
      </c>
      <c r="L234" s="14">
        <v>128.66</v>
      </c>
      <c r="M234" s="54"/>
      <c r="N234" s="14">
        <v>56.865556329</v>
      </c>
      <c r="O234" s="31">
        <v>1.0299364981999999</v>
      </c>
      <c r="P234" s="31" t="s">
        <v>16</v>
      </c>
      <c r="Q234" s="17" t="s">
        <v>16</v>
      </c>
      <c r="R234" s="38" t="s">
        <v>739</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333</v>
      </c>
      <c r="D235" s="16" t="s">
        <v>334</v>
      </c>
      <c r="E235" s="16">
        <v>5</v>
      </c>
      <c r="F235" s="15">
        <v>12.43</v>
      </c>
      <c r="G235" s="15">
        <v>11.25</v>
      </c>
      <c r="H235" s="15">
        <v>10.07</v>
      </c>
      <c r="I235" s="14"/>
      <c r="J235" s="15">
        <v>15.56</v>
      </c>
      <c r="K235" s="15">
        <v>17.91</v>
      </c>
      <c r="L235" s="15">
        <v>21.72</v>
      </c>
      <c r="M235" s="54"/>
      <c r="N235" s="15">
        <v>60.396147335999999</v>
      </c>
      <c r="O235" s="15">
        <v>5.5563050909000005</v>
      </c>
      <c r="P235" s="15" t="s">
        <v>13</v>
      </c>
      <c r="Q235" s="16" t="s">
        <v>16</v>
      </c>
      <c r="R235" s="37" t="s">
        <v>740</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335</v>
      </c>
      <c r="D236" s="17" t="s">
        <v>336</v>
      </c>
      <c r="E236" s="17">
        <v>1</v>
      </c>
      <c r="F236" s="14">
        <v>21.96</v>
      </c>
      <c r="G236" s="14">
        <v>19.25</v>
      </c>
      <c r="H236" s="14">
        <v>16.55</v>
      </c>
      <c r="I236" s="14"/>
      <c r="J236" s="14">
        <v>22.63</v>
      </c>
      <c r="K236" s="14">
        <v>28.03</v>
      </c>
      <c r="L236" s="14">
        <v>36.78</v>
      </c>
      <c r="M236" s="54"/>
      <c r="N236" s="14">
        <v>48.349944749999999</v>
      </c>
      <c r="O236" s="31">
        <v>58.887183817999997</v>
      </c>
      <c r="P236" s="31" t="s">
        <v>13</v>
      </c>
      <c r="Q236" s="17" t="s">
        <v>13</v>
      </c>
      <c r="R236" s="38" t="s">
        <v>741</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337</v>
      </c>
      <c r="D237" s="16" t="s">
        <v>338</v>
      </c>
      <c r="E237" s="16">
        <v>0</v>
      </c>
      <c r="F237" s="15">
        <v>14.04</v>
      </c>
      <c r="G237" s="15">
        <v>12.7</v>
      </c>
      <c r="H237" s="15">
        <v>11.36</v>
      </c>
      <c r="I237" s="14"/>
      <c r="J237" s="15">
        <v>14.2</v>
      </c>
      <c r="K237" s="15">
        <v>16.87</v>
      </c>
      <c r="L237" s="15">
        <v>21.2</v>
      </c>
      <c r="M237" s="54"/>
      <c r="N237" s="15">
        <v>46.166229397999999</v>
      </c>
      <c r="O237" s="15">
        <v>12.891640772000001</v>
      </c>
      <c r="P237" s="15" t="s">
        <v>13</v>
      </c>
      <c r="Q237" s="16" t="s">
        <v>13</v>
      </c>
      <c r="R237" s="37" t="s">
        <v>742</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459</v>
      </c>
      <c r="D238" s="17" t="s">
        <v>460</v>
      </c>
      <c r="E238" s="17">
        <v>1</v>
      </c>
      <c r="F238" s="14">
        <v>31.9</v>
      </c>
      <c r="G238" s="14">
        <v>30.44</v>
      </c>
      <c r="H238" s="14">
        <v>28.98</v>
      </c>
      <c r="I238" s="14"/>
      <c r="J238" s="14">
        <v>33.64</v>
      </c>
      <c r="K238" s="14">
        <v>36.549999999999997</v>
      </c>
      <c r="L238" s="14">
        <v>41.28</v>
      </c>
      <c r="M238" s="54"/>
      <c r="N238" s="14">
        <v>43.431825015000001</v>
      </c>
      <c r="O238" s="31">
        <v>1.8108579236</v>
      </c>
      <c r="P238" s="31" t="s">
        <v>13</v>
      </c>
      <c r="Q238" s="17" t="s">
        <v>13</v>
      </c>
      <c r="R238" s="38" t="s">
        <v>743</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339</v>
      </c>
      <c r="D239" s="16" t="s">
        <v>340</v>
      </c>
      <c r="E239" s="16">
        <v>9</v>
      </c>
      <c r="F239" s="15">
        <v>45.81</v>
      </c>
      <c r="G239" s="15">
        <v>42.09</v>
      </c>
      <c r="H239" s="15">
        <v>38.380000000000003</v>
      </c>
      <c r="I239" s="14"/>
      <c r="J239" s="15">
        <v>53.21</v>
      </c>
      <c r="K239" s="15">
        <v>60.63</v>
      </c>
      <c r="L239" s="15">
        <v>72.66</v>
      </c>
      <c r="M239" s="54"/>
      <c r="N239" s="15">
        <v>59.684771783000002</v>
      </c>
      <c r="O239" s="15">
        <v>375.42953136</v>
      </c>
      <c r="P239" s="15" t="s">
        <v>16</v>
      </c>
      <c r="Q239" s="16" t="s">
        <v>16</v>
      </c>
      <c r="R239" s="37" t="s">
        <v>744</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439</v>
      </c>
      <c r="D240" s="17" t="s">
        <v>440</v>
      </c>
      <c r="E240" s="17">
        <v>9</v>
      </c>
      <c r="F240" s="14">
        <v>2525.0500000000002</v>
      </c>
      <c r="G240" s="14">
        <v>1658.23</v>
      </c>
      <c r="H240" s="14">
        <v>791.42</v>
      </c>
      <c r="I240" s="14"/>
      <c r="J240" s="14">
        <v>4120</v>
      </c>
      <c r="K240" s="14">
        <v>5853.62</v>
      </c>
      <c r="L240" s="14">
        <v>8658.85</v>
      </c>
      <c r="M240" s="54"/>
      <c r="N240" s="14">
        <v>51.003042667000003</v>
      </c>
      <c r="O240" s="31">
        <v>5.3461980385999999</v>
      </c>
      <c r="P240" s="31" t="s">
        <v>16</v>
      </c>
      <c r="Q240" s="17" t="s">
        <v>16</v>
      </c>
      <c r="R240" s="38" t="s">
        <v>745</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341</v>
      </c>
      <c r="D241" s="16" t="s">
        <v>342</v>
      </c>
      <c r="E241" s="16">
        <v>3</v>
      </c>
      <c r="F241" s="15">
        <v>8.1</v>
      </c>
      <c r="G241" s="15">
        <v>7.47</v>
      </c>
      <c r="H241" s="15">
        <v>6.84</v>
      </c>
      <c r="I241" s="14"/>
      <c r="J241" s="15">
        <v>8.24</v>
      </c>
      <c r="K241" s="15">
        <v>9.49</v>
      </c>
      <c r="L241" s="15">
        <v>11.53</v>
      </c>
      <c r="M241" s="54"/>
      <c r="N241" s="15">
        <v>50.613393481000003</v>
      </c>
      <c r="O241" s="15">
        <v>1.9021296818</v>
      </c>
      <c r="P241" s="15" t="s">
        <v>13</v>
      </c>
      <c r="Q241" s="16" t="s">
        <v>13</v>
      </c>
      <c r="R241" s="37" t="s">
        <v>746</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343</v>
      </c>
      <c r="D242" s="17" t="s">
        <v>344</v>
      </c>
      <c r="E242" s="17">
        <v>5</v>
      </c>
      <c r="F242" s="14" t="s">
        <v>29</v>
      </c>
      <c r="G242" s="14" t="s">
        <v>29</v>
      </c>
      <c r="H242" s="14" t="s">
        <v>29</v>
      </c>
      <c r="I242" s="14"/>
      <c r="J242" s="14" t="s">
        <v>29</v>
      </c>
      <c r="K242" s="14" t="s">
        <v>29</v>
      </c>
      <c r="L242" s="14" t="s">
        <v>29</v>
      </c>
      <c r="M242" s="54"/>
      <c r="N242" s="14" t="s">
        <v>29</v>
      </c>
      <c r="O242" s="31" t="s">
        <v>29</v>
      </c>
      <c r="P242" s="31" t="s">
        <v>29</v>
      </c>
      <c r="Q242" s="17" t="s">
        <v>29</v>
      </c>
      <c r="R242" s="38" t="s">
        <v>30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345</v>
      </c>
      <c r="D243" s="16" t="s">
        <v>346</v>
      </c>
      <c r="E243" s="16">
        <v>2</v>
      </c>
      <c r="F243" s="15">
        <v>8.19</v>
      </c>
      <c r="G243" s="15">
        <v>6.56</v>
      </c>
      <c r="H243" s="15">
        <v>4.93</v>
      </c>
      <c r="I243" s="14"/>
      <c r="J243" s="15">
        <v>8.39</v>
      </c>
      <c r="K243" s="15">
        <v>11.64</v>
      </c>
      <c r="L243" s="15">
        <v>16.899999999999999</v>
      </c>
      <c r="M243" s="54"/>
      <c r="N243" s="15">
        <v>52.280684137999998</v>
      </c>
      <c r="O243" s="15">
        <v>28.730024909000001</v>
      </c>
      <c r="P243" s="15" t="s">
        <v>13</v>
      </c>
      <c r="Q243" s="16" t="s">
        <v>13</v>
      </c>
      <c r="R243" s="37" t="s">
        <v>747</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497</v>
      </c>
      <c r="D244" s="17" t="s">
        <v>498</v>
      </c>
      <c r="E244" s="17">
        <v>0</v>
      </c>
      <c r="F244" s="14">
        <v>9.99</v>
      </c>
      <c r="G244" s="14">
        <v>9.75</v>
      </c>
      <c r="H244" s="14">
        <v>9.52</v>
      </c>
      <c r="I244" s="14"/>
      <c r="J244" s="14">
        <v>10.1</v>
      </c>
      <c r="K244" s="14">
        <v>10.56</v>
      </c>
      <c r="L244" s="14">
        <v>11.31</v>
      </c>
      <c r="M244" s="54"/>
      <c r="N244" s="14">
        <v>45.391181541999998</v>
      </c>
      <c r="O244" s="31">
        <v>1.1545791245000001</v>
      </c>
      <c r="P244" s="31" t="s">
        <v>13</v>
      </c>
      <c r="Q244" s="17" t="s">
        <v>13</v>
      </c>
      <c r="R244" s="38" t="s">
        <v>748</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462</v>
      </c>
      <c r="D245" s="16" t="s">
        <v>474</v>
      </c>
      <c r="E245" s="16">
        <v>8</v>
      </c>
      <c r="F245" s="15">
        <v>91.56</v>
      </c>
      <c r="G245" s="15">
        <v>86.36</v>
      </c>
      <c r="H245" s="15">
        <v>81.17</v>
      </c>
      <c r="I245" s="14"/>
      <c r="J245" s="15">
        <v>104.8</v>
      </c>
      <c r="K245" s="15">
        <v>115.18</v>
      </c>
      <c r="L245" s="15">
        <v>131.97999999999999</v>
      </c>
      <c r="M245" s="54"/>
      <c r="N245" s="15">
        <v>59.863672000999998</v>
      </c>
      <c r="O245" s="15">
        <v>13.644018486</v>
      </c>
      <c r="P245" s="15" t="s">
        <v>16</v>
      </c>
      <c r="Q245" s="16" t="s">
        <v>16</v>
      </c>
      <c r="R245" s="37" t="s">
        <v>749</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750</v>
      </c>
      <c r="D246" s="17" t="s">
        <v>751</v>
      </c>
      <c r="E246" s="17">
        <v>6</v>
      </c>
      <c r="F246" s="14">
        <v>116.09</v>
      </c>
      <c r="G246" s="14">
        <v>109.12</v>
      </c>
      <c r="H246" s="14">
        <v>102.15</v>
      </c>
      <c r="I246" s="14"/>
      <c r="J246" s="14">
        <v>120</v>
      </c>
      <c r="K246" s="14">
        <v>133.93</v>
      </c>
      <c r="L246" s="14">
        <v>156.47999999999999</v>
      </c>
      <c r="M246" s="54"/>
      <c r="N246" s="14">
        <v>53.969183647000001</v>
      </c>
      <c r="O246" s="31">
        <v>1.0965837955</v>
      </c>
      <c r="P246" s="31" t="s">
        <v>13</v>
      </c>
      <c r="Q246" s="17" t="s">
        <v>16</v>
      </c>
      <c r="R246" s="38" t="s">
        <v>752</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499</v>
      </c>
      <c r="D247" s="16" t="s">
        <v>500</v>
      </c>
      <c r="E247" s="16">
        <v>8</v>
      </c>
      <c r="F247" s="15">
        <v>178.94</v>
      </c>
      <c r="G247" s="15">
        <v>169</v>
      </c>
      <c r="H247" s="15">
        <v>159.07</v>
      </c>
      <c r="I247" s="14"/>
      <c r="J247" s="15">
        <v>203.69</v>
      </c>
      <c r="K247" s="15">
        <v>223.55</v>
      </c>
      <c r="L247" s="15">
        <v>255.7</v>
      </c>
      <c r="M247" s="54"/>
      <c r="N247" s="15">
        <v>57.834776257999998</v>
      </c>
      <c r="O247" s="15">
        <v>11.381428438999999</v>
      </c>
      <c r="P247" s="15" t="s">
        <v>16</v>
      </c>
      <c r="Q247" s="16" t="s">
        <v>16</v>
      </c>
      <c r="R247" s="37" t="s">
        <v>753</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370</v>
      </c>
      <c r="D248" s="17" t="s">
        <v>347</v>
      </c>
      <c r="E248" s="17">
        <v>2</v>
      </c>
      <c r="F248" s="14">
        <v>73.459999999999994</v>
      </c>
      <c r="G248" s="14">
        <v>65.88</v>
      </c>
      <c r="H248" s="14">
        <v>58.31</v>
      </c>
      <c r="I248" s="14"/>
      <c r="J248" s="14">
        <v>74.34</v>
      </c>
      <c r="K248" s="14">
        <v>89.48</v>
      </c>
      <c r="L248" s="14">
        <v>113.98</v>
      </c>
      <c r="M248" s="54"/>
      <c r="N248" s="14">
        <v>47.348093274</v>
      </c>
      <c r="O248" s="31">
        <v>7.4211274176999993</v>
      </c>
      <c r="P248" s="31" t="s">
        <v>13</v>
      </c>
      <c r="Q248" s="17" t="s">
        <v>13</v>
      </c>
      <c r="R248" s="38" t="s">
        <v>754</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371</v>
      </c>
      <c r="D249" s="16" t="s">
        <v>348</v>
      </c>
      <c r="E249" s="16">
        <v>5</v>
      </c>
      <c r="F249" s="15">
        <v>27.99</v>
      </c>
      <c r="G249" s="15">
        <v>24.05</v>
      </c>
      <c r="H249" s="15">
        <v>20.11</v>
      </c>
      <c r="I249" s="14"/>
      <c r="J249" s="15">
        <v>35.56</v>
      </c>
      <c r="K249" s="15">
        <v>43.43</v>
      </c>
      <c r="L249" s="15">
        <v>56.17</v>
      </c>
      <c r="M249" s="54"/>
      <c r="N249" s="15">
        <v>55.563020682000001</v>
      </c>
      <c r="O249" s="15">
        <v>4.5666648336</v>
      </c>
      <c r="P249" s="15" t="s">
        <v>13</v>
      </c>
      <c r="Q249" s="16" t="s">
        <v>16</v>
      </c>
      <c r="R249" s="37" t="s">
        <v>755</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372</v>
      </c>
      <c r="D250" s="17" t="s">
        <v>373</v>
      </c>
      <c r="E250" s="17">
        <v>5</v>
      </c>
      <c r="F250" s="14">
        <v>42.43</v>
      </c>
      <c r="G250" s="14">
        <v>38.04</v>
      </c>
      <c r="H250" s="14">
        <v>33.65</v>
      </c>
      <c r="I250" s="14"/>
      <c r="J250" s="14">
        <v>53</v>
      </c>
      <c r="K250" s="14">
        <v>61.77</v>
      </c>
      <c r="L250" s="14">
        <v>75.97</v>
      </c>
      <c r="M250" s="54"/>
      <c r="N250" s="14">
        <v>51.863266987999999</v>
      </c>
      <c r="O250" s="31">
        <v>8.9764939854999994</v>
      </c>
      <c r="P250" s="31" t="s">
        <v>13</v>
      </c>
      <c r="Q250" s="17" t="s">
        <v>16</v>
      </c>
      <c r="R250" s="38" t="s">
        <v>756</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441</v>
      </c>
      <c r="D251" s="16" t="s">
        <v>442</v>
      </c>
      <c r="E251" s="16">
        <v>5</v>
      </c>
      <c r="F251" s="15">
        <v>32.64</v>
      </c>
      <c r="G251" s="15">
        <v>26.35</v>
      </c>
      <c r="H251" s="15">
        <v>20.059999999999999</v>
      </c>
      <c r="I251" s="14"/>
      <c r="J251" s="15">
        <v>33.93</v>
      </c>
      <c r="K251" s="15">
        <v>46.5</v>
      </c>
      <c r="L251" s="15">
        <v>66.84</v>
      </c>
      <c r="M251" s="54"/>
      <c r="N251" s="15">
        <v>38.232916846000002</v>
      </c>
      <c r="O251" s="15">
        <v>3.3766870617999998</v>
      </c>
      <c r="P251" s="15" t="s">
        <v>16</v>
      </c>
      <c r="Q251" s="16" t="s">
        <v>13</v>
      </c>
      <c r="R251" s="37" t="s">
        <v>757</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349</v>
      </c>
      <c r="D252" s="17" t="s">
        <v>350</v>
      </c>
      <c r="E252" s="17">
        <v>6</v>
      </c>
      <c r="F252" s="14">
        <v>141.05000000000001</v>
      </c>
      <c r="G252" s="14">
        <v>134.33000000000001</v>
      </c>
      <c r="H252" s="14">
        <v>127.62</v>
      </c>
      <c r="I252" s="14"/>
      <c r="J252" s="14">
        <v>142.58000000000001</v>
      </c>
      <c r="K252" s="14">
        <v>156</v>
      </c>
      <c r="L252" s="14">
        <v>177.72</v>
      </c>
      <c r="M252" s="54"/>
      <c r="N252" s="14">
        <v>45.634131687</v>
      </c>
      <c r="O252" s="31">
        <v>5.1910500800000001</v>
      </c>
      <c r="P252" s="31" t="s">
        <v>16</v>
      </c>
      <c r="Q252" s="17" t="s">
        <v>13</v>
      </c>
      <c r="R252" s="38" t="s">
        <v>758</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374</v>
      </c>
      <c r="D253" s="16" t="s">
        <v>351</v>
      </c>
      <c r="E253" s="16">
        <v>9</v>
      </c>
      <c r="F253" s="15">
        <v>171.21</v>
      </c>
      <c r="G253" s="15">
        <v>161.59</v>
      </c>
      <c r="H253" s="15">
        <v>151.97</v>
      </c>
      <c r="I253" s="14"/>
      <c r="J253" s="15">
        <v>195.73</v>
      </c>
      <c r="K253" s="15">
        <v>214.96</v>
      </c>
      <c r="L253" s="15">
        <v>246.08</v>
      </c>
      <c r="M253" s="54"/>
      <c r="N253" s="15">
        <v>57.660938348999998</v>
      </c>
      <c r="O253" s="15">
        <v>424.12343884999996</v>
      </c>
      <c r="P253" s="15" t="s">
        <v>16</v>
      </c>
      <c r="Q253" s="16" t="s">
        <v>16</v>
      </c>
      <c r="R253" s="37" t="s">
        <v>759</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760</v>
      </c>
      <c r="D254" s="17" t="s">
        <v>761</v>
      </c>
      <c r="E254" s="17">
        <v>6</v>
      </c>
      <c r="F254" s="14">
        <v>93.62</v>
      </c>
      <c r="G254" s="14">
        <v>88.9</v>
      </c>
      <c r="H254" s="14">
        <v>84.19</v>
      </c>
      <c r="I254" s="14"/>
      <c r="J254" s="14">
        <v>94.6</v>
      </c>
      <c r="K254" s="14">
        <v>104.02</v>
      </c>
      <c r="L254" s="14">
        <v>119.27</v>
      </c>
      <c r="M254" s="54"/>
      <c r="N254" s="14">
        <v>43.421223126999998</v>
      </c>
      <c r="O254" s="31">
        <v>1.8722618767999999</v>
      </c>
      <c r="P254" s="31" t="s">
        <v>16</v>
      </c>
      <c r="Q254" s="17" t="s">
        <v>13</v>
      </c>
      <c r="R254" s="38" t="s">
        <v>762</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514</v>
      </c>
      <c r="D255" s="16" t="s">
        <v>515</v>
      </c>
      <c r="E255" s="16">
        <v>6</v>
      </c>
      <c r="F255" s="15">
        <v>55.13</v>
      </c>
      <c r="G255" s="15">
        <v>49.94</v>
      </c>
      <c r="H255" s="15">
        <v>44.75</v>
      </c>
      <c r="I255" s="14"/>
      <c r="J255" s="15">
        <v>55.56</v>
      </c>
      <c r="K255" s="15">
        <v>65.930000000000007</v>
      </c>
      <c r="L255" s="15">
        <v>82.73</v>
      </c>
      <c r="M255" s="54"/>
      <c r="N255" s="15">
        <v>41.053285961999997</v>
      </c>
      <c r="O255" s="15">
        <v>1.2119244809</v>
      </c>
      <c r="P255" s="15" t="s">
        <v>16</v>
      </c>
      <c r="Q255" s="16" t="s">
        <v>13</v>
      </c>
      <c r="R255" s="37" t="s">
        <v>763</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463</v>
      </c>
      <c r="D256" s="17" t="s">
        <v>475</v>
      </c>
      <c r="E256" s="17">
        <v>6</v>
      </c>
      <c r="F256" s="14">
        <v>51.65</v>
      </c>
      <c r="G256" s="14">
        <v>47.02</v>
      </c>
      <c r="H256" s="14">
        <v>42.4</v>
      </c>
      <c r="I256" s="14"/>
      <c r="J256" s="14">
        <v>54.2</v>
      </c>
      <c r="K256" s="14">
        <v>63.44</v>
      </c>
      <c r="L256" s="14">
        <v>78.400000000000006</v>
      </c>
      <c r="M256" s="54"/>
      <c r="N256" s="14">
        <v>47.926041151</v>
      </c>
      <c r="O256" s="31">
        <v>1.3145714155000001</v>
      </c>
      <c r="P256" s="31" t="s">
        <v>16</v>
      </c>
      <c r="Q256" s="17" t="s">
        <v>13</v>
      </c>
      <c r="R256" s="38" t="s">
        <v>764</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501</v>
      </c>
      <c r="D257" s="16" t="s">
        <v>502</v>
      </c>
      <c r="E257" s="16">
        <v>5</v>
      </c>
      <c r="F257" s="15">
        <v>95.26</v>
      </c>
      <c r="G257" s="15">
        <v>73.489999999999995</v>
      </c>
      <c r="H257" s="15">
        <v>51.72</v>
      </c>
      <c r="I257" s="14"/>
      <c r="J257" s="15">
        <v>102</v>
      </c>
      <c r="K257" s="15">
        <v>145.53</v>
      </c>
      <c r="L257" s="15">
        <v>215.97</v>
      </c>
      <c r="M257" s="54"/>
      <c r="N257" s="15">
        <v>42.340318490999998</v>
      </c>
      <c r="O257" s="15">
        <v>2.8673606564000003</v>
      </c>
      <c r="P257" s="15" t="s">
        <v>16</v>
      </c>
      <c r="Q257" s="16" t="s">
        <v>13</v>
      </c>
      <c r="R257" s="37" t="s">
        <v>765</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396</v>
      </c>
      <c r="D258" s="17" t="s">
        <v>397</v>
      </c>
      <c r="E258" s="17">
        <v>6</v>
      </c>
      <c r="F258" s="14">
        <v>421.34</v>
      </c>
      <c r="G258" s="14">
        <v>400.3</v>
      </c>
      <c r="H258" s="14">
        <v>379.26</v>
      </c>
      <c r="I258" s="14"/>
      <c r="J258" s="14">
        <v>425.85</v>
      </c>
      <c r="K258" s="14">
        <v>467.92</v>
      </c>
      <c r="L258" s="14">
        <v>536.01</v>
      </c>
      <c r="M258" s="54"/>
      <c r="N258" s="14">
        <v>42.333122027000002</v>
      </c>
      <c r="O258" s="31">
        <v>49.352982838999999</v>
      </c>
      <c r="P258" s="31" t="s">
        <v>16</v>
      </c>
      <c r="Q258" s="17" t="s">
        <v>13</v>
      </c>
      <c r="R258" s="38" t="s">
        <v>766</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464</v>
      </c>
      <c r="D259" s="16" t="s">
        <v>476</v>
      </c>
      <c r="E259" s="16">
        <v>2</v>
      </c>
      <c r="F259" s="15">
        <v>88.37</v>
      </c>
      <c r="G259" s="15">
        <v>73.55</v>
      </c>
      <c r="H259" s="15">
        <v>58.74</v>
      </c>
      <c r="I259" s="14"/>
      <c r="J259" s="15">
        <v>90.45</v>
      </c>
      <c r="K259" s="15">
        <v>120.07</v>
      </c>
      <c r="L259" s="15">
        <v>168</v>
      </c>
      <c r="M259" s="54"/>
      <c r="N259" s="15">
        <v>49.803377447999999</v>
      </c>
      <c r="O259" s="15">
        <v>3.0104568344999998</v>
      </c>
      <c r="P259" s="15" t="s">
        <v>13</v>
      </c>
      <c r="Q259" s="16" t="s">
        <v>13</v>
      </c>
      <c r="R259" s="37" t="s">
        <v>767</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398</v>
      </c>
      <c r="D260" s="17" t="s">
        <v>399</v>
      </c>
      <c r="E260" s="17">
        <v>3</v>
      </c>
      <c r="F260" s="14">
        <v>105.6</v>
      </c>
      <c r="G260" s="14">
        <v>98.59</v>
      </c>
      <c r="H260" s="14">
        <v>91.59</v>
      </c>
      <c r="I260" s="14"/>
      <c r="J260" s="14">
        <v>110.1</v>
      </c>
      <c r="K260" s="14">
        <v>124.1</v>
      </c>
      <c r="L260" s="14">
        <v>146.76</v>
      </c>
      <c r="M260" s="54"/>
      <c r="N260" s="14">
        <v>51.251846866000001</v>
      </c>
      <c r="O260" s="31">
        <v>155.36849152000002</v>
      </c>
      <c r="P260" s="31" t="s">
        <v>13</v>
      </c>
      <c r="Q260" s="17" t="s">
        <v>13</v>
      </c>
      <c r="R260" s="38" t="s">
        <v>768</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400</v>
      </c>
      <c r="D261" s="16" t="s">
        <v>401</v>
      </c>
      <c r="E261" s="16">
        <v>8</v>
      </c>
      <c r="F261" s="15">
        <v>179.64</v>
      </c>
      <c r="G261" s="15">
        <v>169.6</v>
      </c>
      <c r="H261" s="15">
        <v>159.56</v>
      </c>
      <c r="I261" s="14"/>
      <c r="J261" s="15">
        <v>205.42</v>
      </c>
      <c r="K261" s="15">
        <v>225.49</v>
      </c>
      <c r="L261" s="15">
        <v>257.97000000000003</v>
      </c>
      <c r="M261" s="54"/>
      <c r="N261" s="15">
        <v>59.045182840999999</v>
      </c>
      <c r="O261" s="15">
        <v>75.243961753999997</v>
      </c>
      <c r="P261" s="15" t="s">
        <v>16</v>
      </c>
      <c r="Q261" s="16" t="s">
        <v>16</v>
      </c>
      <c r="R261" s="37" t="s">
        <v>769</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402</v>
      </c>
      <c r="D262" s="17" t="s">
        <v>403</v>
      </c>
      <c r="E262" s="17">
        <v>8</v>
      </c>
      <c r="F262" s="14">
        <v>126.81</v>
      </c>
      <c r="G262" s="14">
        <v>119.84</v>
      </c>
      <c r="H262" s="14">
        <v>112.88</v>
      </c>
      <c r="I262" s="14"/>
      <c r="J262" s="14">
        <v>142.37</v>
      </c>
      <c r="K262" s="14">
        <v>156.29</v>
      </c>
      <c r="L262" s="14">
        <v>178.82</v>
      </c>
      <c r="M262" s="54"/>
      <c r="N262" s="14">
        <v>56.985828513999998</v>
      </c>
      <c r="O262" s="31">
        <v>19.972301204000001</v>
      </c>
      <c r="P262" s="31" t="s">
        <v>16</v>
      </c>
      <c r="Q262" s="17" t="s">
        <v>16</v>
      </c>
      <c r="R262" s="38" t="s">
        <v>770</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465</v>
      </c>
      <c r="D263" s="16" t="s">
        <v>477</v>
      </c>
      <c r="E263" s="16">
        <v>9</v>
      </c>
      <c r="F263" s="15">
        <v>178.21</v>
      </c>
      <c r="G263" s="15">
        <v>165.51</v>
      </c>
      <c r="H263" s="15">
        <v>152.82</v>
      </c>
      <c r="I263" s="14"/>
      <c r="J263" s="15">
        <v>205.98</v>
      </c>
      <c r="K263" s="15">
        <v>231.36</v>
      </c>
      <c r="L263" s="15">
        <v>272.43</v>
      </c>
      <c r="M263" s="54"/>
      <c r="N263" s="15">
        <v>55.294201350999998</v>
      </c>
      <c r="O263" s="15">
        <v>4.0039872476999996</v>
      </c>
      <c r="P263" s="15" t="s">
        <v>16</v>
      </c>
      <c r="Q263" s="16" t="s">
        <v>16</v>
      </c>
      <c r="R263" s="37" t="s">
        <v>771</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404</v>
      </c>
      <c r="D264" s="17" t="s">
        <v>405</v>
      </c>
      <c r="E264" s="17">
        <v>5</v>
      </c>
      <c r="F264" s="14">
        <v>71.53</v>
      </c>
      <c r="G264" s="14">
        <v>67.099999999999994</v>
      </c>
      <c r="H264" s="14">
        <v>62.68</v>
      </c>
      <c r="I264" s="14"/>
      <c r="J264" s="14">
        <v>72.44</v>
      </c>
      <c r="K264" s="14">
        <v>81.28</v>
      </c>
      <c r="L264" s="14">
        <v>95.6</v>
      </c>
      <c r="M264" s="54"/>
      <c r="N264" s="14">
        <v>49.477116520000003</v>
      </c>
      <c r="O264" s="31">
        <v>23.298294569999999</v>
      </c>
      <c r="P264" s="31" t="s">
        <v>16</v>
      </c>
      <c r="Q264" s="17" t="s">
        <v>13</v>
      </c>
      <c r="R264" s="38" t="s">
        <v>772</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406</v>
      </c>
      <c r="D265" s="16" t="s">
        <v>407</v>
      </c>
      <c r="E265" s="16">
        <v>5</v>
      </c>
      <c r="F265" s="15">
        <v>51.25</v>
      </c>
      <c r="G265" s="15">
        <v>48.65</v>
      </c>
      <c r="H265" s="15">
        <v>46.05</v>
      </c>
      <c r="I265" s="14"/>
      <c r="J265" s="15">
        <v>51.91</v>
      </c>
      <c r="K265" s="15">
        <v>57.1</v>
      </c>
      <c r="L265" s="15">
        <v>65.510000000000005</v>
      </c>
      <c r="M265" s="54"/>
      <c r="N265" s="15">
        <v>43.610194065999998</v>
      </c>
      <c r="O265" s="15">
        <v>6.1299564536000002</v>
      </c>
      <c r="P265" s="15" t="s">
        <v>16</v>
      </c>
      <c r="Q265" s="16" t="s">
        <v>13</v>
      </c>
      <c r="R265" s="37" t="s">
        <v>773</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408</v>
      </c>
      <c r="D266" s="17" t="s">
        <v>409</v>
      </c>
      <c r="E266" s="17">
        <v>6</v>
      </c>
      <c r="F266" s="14">
        <v>109.89</v>
      </c>
      <c r="G266" s="14">
        <v>99.82</v>
      </c>
      <c r="H266" s="14">
        <v>89.76</v>
      </c>
      <c r="I266" s="14"/>
      <c r="J266" s="14">
        <v>111.85</v>
      </c>
      <c r="K266" s="14">
        <v>131.97</v>
      </c>
      <c r="L266" s="14">
        <v>164.53</v>
      </c>
      <c r="M266" s="54"/>
      <c r="N266" s="14">
        <v>44.660823495000002</v>
      </c>
      <c r="O266" s="31">
        <v>7.8839296309</v>
      </c>
      <c r="P266" s="31" t="s">
        <v>16</v>
      </c>
      <c r="Q266" s="17" t="s">
        <v>13</v>
      </c>
      <c r="R266" s="38" t="s">
        <v>774</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503</v>
      </c>
      <c r="D267" s="16" t="s">
        <v>504</v>
      </c>
      <c r="E267" s="16">
        <v>8</v>
      </c>
      <c r="F267" s="15">
        <v>143.69999999999999</v>
      </c>
      <c r="G267" s="15">
        <v>135.6</v>
      </c>
      <c r="H267" s="15">
        <v>127.5</v>
      </c>
      <c r="I267" s="14"/>
      <c r="J267" s="15">
        <v>164.21</v>
      </c>
      <c r="K267" s="15">
        <v>180.4</v>
      </c>
      <c r="L267" s="15">
        <v>206.6</v>
      </c>
      <c r="M267" s="54"/>
      <c r="N267" s="15">
        <v>58.250507650999999</v>
      </c>
      <c r="O267" s="15">
        <v>13.235742775999999</v>
      </c>
      <c r="P267" s="15" t="s">
        <v>16</v>
      </c>
      <c r="Q267" s="16" t="s">
        <v>16</v>
      </c>
      <c r="R267" s="37" t="s">
        <v>775</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410</v>
      </c>
      <c r="D268" s="17" t="s">
        <v>411</v>
      </c>
      <c r="E268" s="17">
        <v>5</v>
      </c>
      <c r="F268" s="14">
        <v>19.8</v>
      </c>
      <c r="G268" s="14">
        <v>17.79</v>
      </c>
      <c r="H268" s="14">
        <v>15.78</v>
      </c>
      <c r="I268" s="14"/>
      <c r="J268" s="14">
        <v>24.77</v>
      </c>
      <c r="K268" s="14">
        <v>28.78</v>
      </c>
      <c r="L268" s="14">
        <v>35.270000000000003</v>
      </c>
      <c r="M268" s="54"/>
      <c r="N268" s="14">
        <v>50.714459081999998</v>
      </c>
      <c r="O268" s="31">
        <v>1.8761051777</v>
      </c>
      <c r="P268" s="31" t="s">
        <v>13</v>
      </c>
      <c r="Q268" s="17" t="s">
        <v>16</v>
      </c>
      <c r="R268" s="38" t="s">
        <v>776</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443</v>
      </c>
      <c r="D269" s="16" t="s">
        <v>444</v>
      </c>
      <c r="E269" s="16">
        <v>3</v>
      </c>
      <c r="F269" s="15">
        <v>15.98</v>
      </c>
      <c r="G269" s="15">
        <v>15.16</v>
      </c>
      <c r="H269" s="15">
        <v>14.34</v>
      </c>
      <c r="I269" s="14"/>
      <c r="J269" s="15">
        <v>16.25</v>
      </c>
      <c r="K269" s="15">
        <v>17.88</v>
      </c>
      <c r="L269" s="15">
        <v>20.52</v>
      </c>
      <c r="M269" s="54"/>
      <c r="N269" s="15">
        <v>32.838093204000003</v>
      </c>
      <c r="O269" s="15">
        <v>12.195435086</v>
      </c>
      <c r="P269" s="15" t="s">
        <v>16</v>
      </c>
      <c r="Q269" s="16" t="s">
        <v>13</v>
      </c>
      <c r="R269" s="37" t="s">
        <v>777</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778</v>
      </c>
      <c r="D270" s="17" t="s">
        <v>779</v>
      </c>
      <c r="E270" s="17">
        <v>6</v>
      </c>
      <c r="F270" s="14">
        <v>16.43</v>
      </c>
      <c r="G270" s="14">
        <v>15.63</v>
      </c>
      <c r="H270" s="14">
        <v>14.84</v>
      </c>
      <c r="I270" s="14"/>
      <c r="J270" s="14">
        <v>16.66</v>
      </c>
      <c r="K270" s="14">
        <v>18.239999999999998</v>
      </c>
      <c r="L270" s="14">
        <v>20.81</v>
      </c>
      <c r="M270" s="54"/>
      <c r="N270" s="14">
        <v>45.353231381000001</v>
      </c>
      <c r="O270" s="31">
        <v>1.0057592168</v>
      </c>
      <c r="P270" s="31" t="s">
        <v>16</v>
      </c>
      <c r="Q270" s="17" t="s">
        <v>13</v>
      </c>
      <c r="R270" s="38" t="s">
        <v>780</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466</v>
      </c>
      <c r="D271" s="16" t="s">
        <v>478</v>
      </c>
      <c r="E271" s="16">
        <v>7</v>
      </c>
      <c r="F271" s="15" t="s">
        <v>29</v>
      </c>
      <c r="G271" s="15" t="s">
        <v>29</v>
      </c>
      <c r="H271" s="15" t="s">
        <v>29</v>
      </c>
      <c r="I271" s="14"/>
      <c r="J271" s="15" t="s">
        <v>29</v>
      </c>
      <c r="K271" s="15" t="s">
        <v>29</v>
      </c>
      <c r="L271" s="15" t="s">
        <v>29</v>
      </c>
      <c r="M271" s="54"/>
      <c r="N271" s="15" t="s">
        <v>29</v>
      </c>
      <c r="O271" s="15" t="s">
        <v>29</v>
      </c>
      <c r="P271" s="15" t="s">
        <v>29</v>
      </c>
      <c r="Q271" s="16" t="s">
        <v>29</v>
      </c>
      <c r="R271" s="37" t="s">
        <v>30</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467</v>
      </c>
      <c r="D272" s="17" t="s">
        <v>479</v>
      </c>
      <c r="E272" s="17">
        <v>8</v>
      </c>
      <c r="F272" s="14">
        <v>17.88</v>
      </c>
      <c r="G272" s="14">
        <v>16.86</v>
      </c>
      <c r="H272" s="14">
        <v>15.84</v>
      </c>
      <c r="I272" s="14"/>
      <c r="J272" s="14">
        <v>20.48</v>
      </c>
      <c r="K272" s="14">
        <v>22.51</v>
      </c>
      <c r="L272" s="14">
        <v>25.8</v>
      </c>
      <c r="M272" s="54"/>
      <c r="N272" s="14">
        <v>57.947867484</v>
      </c>
      <c r="O272" s="31">
        <v>14.243110747999999</v>
      </c>
      <c r="P272" s="31" t="s">
        <v>16</v>
      </c>
      <c r="Q272" s="17" t="s">
        <v>16</v>
      </c>
      <c r="R272" s="38" t="s">
        <v>781</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468</v>
      </c>
      <c r="D273" s="16" t="s">
        <v>480</v>
      </c>
      <c r="E273" s="16">
        <v>6</v>
      </c>
      <c r="F273" s="15">
        <v>19.61</v>
      </c>
      <c r="G273" s="15">
        <v>17.97</v>
      </c>
      <c r="H273" s="15">
        <v>16.329999999999998</v>
      </c>
      <c r="I273" s="14"/>
      <c r="J273" s="15">
        <v>19.89</v>
      </c>
      <c r="K273" s="15">
        <v>23.16</v>
      </c>
      <c r="L273" s="15">
        <v>28.46</v>
      </c>
      <c r="M273" s="54"/>
      <c r="N273" s="15">
        <v>36.656912310999999</v>
      </c>
      <c r="O273" s="15">
        <v>16.054967835999999</v>
      </c>
      <c r="P273" s="15" t="s">
        <v>16</v>
      </c>
      <c r="Q273" s="16" t="s">
        <v>13</v>
      </c>
      <c r="R273" s="37" t="s">
        <v>782</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469</v>
      </c>
      <c r="D274" s="17" t="s">
        <v>481</v>
      </c>
      <c r="E274" s="17">
        <v>5</v>
      </c>
      <c r="F274" s="14">
        <v>21.5</v>
      </c>
      <c r="G274" s="14">
        <v>20.04</v>
      </c>
      <c r="H274" s="14">
        <v>18.579999999999998</v>
      </c>
      <c r="I274" s="14"/>
      <c r="J274" s="14">
        <v>25.72</v>
      </c>
      <c r="K274" s="14">
        <v>28.63</v>
      </c>
      <c r="L274" s="14">
        <v>33.340000000000003</v>
      </c>
      <c r="M274" s="54"/>
      <c r="N274" s="14">
        <v>51.424587891000002</v>
      </c>
      <c r="O274" s="31">
        <v>28.401544513000001</v>
      </c>
      <c r="P274" s="31" t="s">
        <v>13</v>
      </c>
      <c r="Q274" s="17" t="s">
        <v>16</v>
      </c>
      <c r="R274" s="38" t="s">
        <v>783</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470</v>
      </c>
      <c r="D275" s="16" t="s">
        <v>482</v>
      </c>
      <c r="E275" s="16">
        <v>5</v>
      </c>
      <c r="F275" s="15">
        <v>47.99</v>
      </c>
      <c r="G275" s="15">
        <v>44.6</v>
      </c>
      <c r="H275" s="15">
        <v>41.22</v>
      </c>
      <c r="I275" s="14"/>
      <c r="J275" s="15">
        <v>56.95</v>
      </c>
      <c r="K275" s="15">
        <v>63.71</v>
      </c>
      <c r="L275" s="15">
        <v>74.66</v>
      </c>
      <c r="M275" s="54"/>
      <c r="N275" s="15">
        <v>56.617606375999998</v>
      </c>
      <c r="O275" s="15">
        <v>13.943401171</v>
      </c>
      <c r="P275" s="15" t="s">
        <v>13</v>
      </c>
      <c r="Q275" s="16" t="s">
        <v>16</v>
      </c>
      <c r="R275" s="37" t="s">
        <v>784</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785</v>
      </c>
      <c r="D276" s="17" t="s">
        <v>786</v>
      </c>
      <c r="E276" s="17">
        <v>2</v>
      </c>
      <c r="F276" s="14">
        <v>56.07</v>
      </c>
      <c r="G276" s="14">
        <v>52.09</v>
      </c>
      <c r="H276" s="14">
        <v>48.12</v>
      </c>
      <c r="I276" s="14"/>
      <c r="J276" s="14">
        <v>56.55</v>
      </c>
      <c r="K276" s="14">
        <v>64.489999999999995</v>
      </c>
      <c r="L276" s="14">
        <v>77.34</v>
      </c>
      <c r="M276" s="54"/>
      <c r="N276" s="14">
        <v>50.47534014</v>
      </c>
      <c r="O276" s="31">
        <v>11.451128877999999</v>
      </c>
      <c r="P276" s="31" t="s">
        <v>13</v>
      </c>
      <c r="Q276" s="17" t="s">
        <v>13</v>
      </c>
      <c r="R276" s="38" t="s">
        <v>787</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516</v>
      </c>
      <c r="D277" s="16" t="s">
        <v>517</v>
      </c>
      <c r="E277" s="16">
        <v>5</v>
      </c>
      <c r="F277" s="15">
        <v>27.04</v>
      </c>
      <c r="G277" s="15">
        <v>24.07</v>
      </c>
      <c r="H277" s="15">
        <v>21.11</v>
      </c>
      <c r="I277" s="14"/>
      <c r="J277" s="15">
        <v>27.34</v>
      </c>
      <c r="K277" s="15">
        <v>33.26</v>
      </c>
      <c r="L277" s="15">
        <v>42.84</v>
      </c>
      <c r="M277" s="54"/>
      <c r="N277" s="15">
        <v>45.865518581000003</v>
      </c>
      <c r="O277" s="15">
        <v>2.1526033418000003</v>
      </c>
      <c r="P277" s="15" t="s">
        <v>16</v>
      </c>
      <c r="Q277" s="16" t="s">
        <v>13</v>
      </c>
      <c r="R277" s="37" t="s">
        <v>788</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518</v>
      </c>
      <c r="D278" s="17" t="s">
        <v>519</v>
      </c>
      <c r="E278" s="17">
        <v>5</v>
      </c>
      <c r="F278" s="14">
        <v>126.17</v>
      </c>
      <c r="G278" s="14">
        <v>107.63</v>
      </c>
      <c r="H278" s="14">
        <v>89.09</v>
      </c>
      <c r="I278" s="14"/>
      <c r="J278" s="14">
        <v>179.8</v>
      </c>
      <c r="K278" s="14">
        <v>216.88</v>
      </c>
      <c r="L278" s="14">
        <v>276.88</v>
      </c>
      <c r="M278" s="54"/>
      <c r="N278" s="14">
        <v>55.090952182999999</v>
      </c>
      <c r="O278" s="31">
        <v>2.0879088255</v>
      </c>
      <c r="P278" s="31" t="s">
        <v>13</v>
      </c>
      <c r="Q278" s="17" t="s">
        <v>16</v>
      </c>
      <c r="R278" s="38" t="s">
        <v>789</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c r="D279" s="16"/>
      <c r="E279" s="16"/>
      <c r="F279" s="15"/>
      <c r="G279" s="15"/>
      <c r="H279" s="15"/>
      <c r="I279" s="14"/>
      <c r="J279" s="15"/>
      <c r="K279" s="15"/>
      <c r="L279" s="15"/>
      <c r="M279" s="54"/>
      <c r="N279" s="15"/>
      <c r="O279" s="15"/>
      <c r="P279" s="15"/>
      <c r="Q279" s="16"/>
      <c r="R279" s="37"/>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c r="D280" s="17"/>
      <c r="E280" s="17"/>
      <c r="F280" s="14"/>
      <c r="G280" s="14"/>
      <c r="H280" s="14"/>
      <c r="I280" s="14"/>
      <c r="J280" s="14"/>
      <c r="K280" s="14"/>
      <c r="L280" s="14"/>
      <c r="M280" s="54"/>
      <c r="N280" s="14"/>
      <c r="O280" s="31"/>
      <c r="P280" s="31"/>
      <c r="Q280" s="17"/>
      <c r="R280" s="38"/>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c r="D281" s="16"/>
      <c r="E281" s="16"/>
      <c r="F281" s="15"/>
      <c r="G281" s="15"/>
      <c r="H281" s="15"/>
      <c r="I281" s="14"/>
      <c r="J281" s="15"/>
      <c r="K281" s="15"/>
      <c r="L281" s="15"/>
      <c r="M281" s="54"/>
      <c r="N281" s="15"/>
      <c r="O281" s="15"/>
      <c r="P281" s="15"/>
      <c r="Q281" s="16"/>
      <c r="R281" s="37"/>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c r="D282" s="17"/>
      <c r="E282" s="17"/>
      <c r="F282" s="14"/>
      <c r="G282" s="14"/>
      <c r="H282" s="14"/>
      <c r="I282" s="14"/>
      <c r="J282" s="14"/>
      <c r="K282" s="14"/>
      <c r="L282" s="14"/>
      <c r="M282" s="54"/>
      <c r="N282" s="14"/>
      <c r="O282" s="31"/>
      <c r="P282" s="31"/>
      <c r="Q282" s="17"/>
      <c r="R282" s="38"/>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c r="D283" s="16"/>
      <c r="E283" s="16"/>
      <c r="F283" s="15"/>
      <c r="G283" s="15"/>
      <c r="H283" s="15"/>
      <c r="I283" s="14"/>
      <c r="J283" s="15"/>
      <c r="K283" s="15"/>
      <c r="L283" s="15"/>
      <c r="M283" s="54"/>
      <c r="N283" s="15"/>
      <c r="O283" s="15"/>
      <c r="P283" s="15"/>
      <c r="Q283" s="16"/>
      <c r="R283" s="37"/>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c r="D284" s="17"/>
      <c r="E284" s="17"/>
      <c r="F284" s="14"/>
      <c r="G284" s="14"/>
      <c r="H284" s="14"/>
      <c r="I284" s="14"/>
      <c r="J284" s="14"/>
      <c r="K284" s="14"/>
      <c r="L284" s="14"/>
      <c r="M284" s="54"/>
      <c r="N284" s="14"/>
      <c r="O284" s="31"/>
      <c r="P284" s="31"/>
      <c r="Q284" s="17"/>
      <c r="R284" s="38"/>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c r="D285" s="16"/>
      <c r="E285" s="16"/>
      <c r="F285" s="15"/>
      <c r="G285" s="15"/>
      <c r="H285" s="15"/>
      <c r="I285" s="14"/>
      <c r="J285" s="15"/>
      <c r="K285" s="15"/>
      <c r="L285" s="15"/>
      <c r="M285" s="54"/>
      <c r="N285" s="15"/>
      <c r="O285" s="15"/>
      <c r="P285" s="15"/>
      <c r="Q285" s="16"/>
      <c r="R285" s="37"/>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c r="D286" s="17"/>
      <c r="E286" s="17"/>
      <c r="F286" s="14"/>
      <c r="G286" s="14"/>
      <c r="H286" s="14"/>
      <c r="I286" s="14"/>
      <c r="J286" s="14"/>
      <c r="K286" s="14"/>
      <c r="L286" s="14"/>
      <c r="M286" s="54"/>
      <c r="N286" s="14"/>
      <c r="O286" s="31"/>
      <c r="P286" s="31"/>
      <c r="Q286" s="17"/>
      <c r="R286" s="38"/>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c r="D287" s="16"/>
      <c r="E287" s="16"/>
      <c r="F287" s="15"/>
      <c r="G287" s="15"/>
      <c r="H287" s="15"/>
      <c r="I287" s="14"/>
      <c r="J287" s="15"/>
      <c r="K287" s="15"/>
      <c r="L287" s="15"/>
      <c r="M287" s="54"/>
      <c r="N287" s="15"/>
      <c r="O287" s="15"/>
      <c r="P287" s="15"/>
      <c r="Q287" s="16"/>
      <c r="R287" s="37"/>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c r="D288" s="17"/>
      <c r="E288" s="17"/>
      <c r="F288" s="14"/>
      <c r="G288" s="14"/>
      <c r="H288" s="14"/>
      <c r="I288" s="14"/>
      <c r="J288" s="14"/>
      <c r="K288" s="14"/>
      <c r="L288" s="14"/>
      <c r="M288" s="54"/>
      <c r="N288" s="14"/>
      <c r="O288" s="31"/>
      <c r="P288" s="31"/>
      <c r="Q288" s="17"/>
      <c r="R288" s="38"/>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c r="D289" s="16"/>
      <c r="E289" s="16"/>
      <c r="F289" s="15"/>
      <c r="G289" s="15"/>
      <c r="H289" s="15"/>
      <c r="I289" s="14"/>
      <c r="J289" s="15"/>
      <c r="K289" s="15"/>
      <c r="L289" s="15"/>
      <c r="M289" s="54"/>
      <c r="N289" s="15"/>
      <c r="O289" s="15"/>
      <c r="P289" s="15"/>
      <c r="Q289" s="16"/>
      <c r="R289" s="37"/>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c r="D290" s="17"/>
      <c r="E290" s="17"/>
      <c r="F290" s="14"/>
      <c r="G290" s="14"/>
      <c r="H290" s="14"/>
      <c r="I290" s="14"/>
      <c r="J290" s="14"/>
      <c r="K290" s="14"/>
      <c r="L290" s="14"/>
      <c r="M290" s="54"/>
      <c r="N290" s="14"/>
      <c r="O290" s="31"/>
      <c r="P290" s="31"/>
      <c r="Q290" s="17"/>
      <c r="R290" s="38"/>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c r="D291" s="16"/>
      <c r="E291" s="16"/>
      <c r="F291" s="15"/>
      <c r="G291" s="15"/>
      <c r="H291" s="15"/>
      <c r="I291" s="14"/>
      <c r="J291" s="15"/>
      <c r="K291" s="15"/>
      <c r="L291" s="15"/>
      <c r="M291" s="54"/>
      <c r="N291" s="15"/>
      <c r="O291" s="15"/>
      <c r="P291" s="15"/>
      <c r="Q291" s="16"/>
      <c r="R291" s="37"/>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445</v>
      </c>
      <c r="E5" s="59" t="s">
        <v>449</v>
      </c>
    </row>
    <row r="6" spans="4:6" x14ac:dyDescent="0.25">
      <c r="F6" t="s">
        <v>415</v>
      </c>
    </row>
    <row r="7" spans="4:6" ht="123.75" customHeight="1" x14ac:dyDescent="0.25">
      <c r="D7" s="56" t="s">
        <v>446</v>
      </c>
      <c r="E7" s="58" t="str">
        <f>_xlfn.XLOOKUP($E5,Tendencias!$D$17:$D$352,Tendencias!$R$17:$R$352)</f>
        <v>VALE3 apesar de estar em tendência de baixa no longo prazo pela média de 200 dias, no curto prazo está com sinal de recuperação favorecendo repiques de alta. Acima dos 76,56 pode seguir repique altista na direção resistências nos 79,32 ou 84,1. Caso perca os 74,61 teria sinal de baixa projetando de 71,57 a 69,17. O padrão de volume favorece a alta.</v>
      </c>
      <c r="F7" s="57">
        <f>_xlfn.XLOOKUP($E5,Tendencias!$D$17:$D$352,Tendencias!$E$17:$E$352)</f>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2026-07-30T22:31:00Z</cp:lastPrinted>
  <dcterms:created xsi:type="dcterms:W3CDTF">2020-05-21T15:06:06Z</dcterms:created>
  <dcterms:modified xsi:type="dcterms:W3CDTF">2026-07-30T22:31:17Z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