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0" documentId="8_{228AF287-1808-40ED-B1D4-F23DE6C7C83B}" xr6:coauthVersionLast="47" xr6:coauthVersionMax="47" xr10:uidLastSave="{00000000-0000-0000-0000-000000000000}"/>
  <bookViews>
    <workbookView xWindow="-120" yWindow="-120" windowWidth="29040" windowHeight="1644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<sst xmlns="http://schemas.openxmlformats.org/spreadsheetml/2006/main" count="1450" uniqueCount="834">
  <si>
    <t>Ativos</t>
  </si>
  <si>
    <t>Suportes</t>
  </si>
  <si>
    <t>Suportes e Resistências</t>
  </si>
  <si>
    <t>Atualizado em 08junho2020</t>
  </si>
  <si>
    <t>Resistências</t>
  </si>
  <si>
    <t>IFR</t>
  </si>
  <si>
    <t>Vol$m</t>
  </si>
  <si>
    <t xml:space="preserve">Disclaimer: </t>
  </si>
  <si>
    <t>Análise do Ativo</t>
  </si>
  <si>
    <t>Altas</t>
  </si>
  <si>
    <t>Baixas</t>
  </si>
  <si>
    <t>3tentos</t>
  </si>
  <si>
    <t>TTEN3</t>
  </si>
  <si>
    <t>Baixa</t>
  </si>
  <si>
    <t>Abc Brasil</t>
  </si>
  <si>
    <t>ABCB4</t>
  </si>
  <si>
    <t>Alta</t>
  </si>
  <si>
    <t>A1MD34</t>
  </si>
  <si>
    <t>Allos</t>
  </si>
  <si>
    <t>ALOS3</t>
  </si>
  <si>
    <t>Alpargatas</t>
  </si>
  <si>
    <t>ALPA4</t>
  </si>
  <si>
    <t>GOGL34</t>
  </si>
  <si>
    <t>Alupar</t>
  </si>
  <si>
    <t>ALUP11</t>
  </si>
  <si>
    <t>Amazon.Com, Inc</t>
  </si>
  <si>
    <t>AMZO34</t>
  </si>
  <si>
    <t>Ambev S/A</t>
  </si>
  <si>
    <t>ABEV3</t>
  </si>
  <si>
    <t/>
  </si>
  <si>
    <t>Restrita</t>
  </si>
  <si>
    <t>Americanas</t>
  </si>
  <si>
    <t>AMER3</t>
  </si>
  <si>
    <t>Anima</t>
  </si>
  <si>
    <t>ANIM3</t>
  </si>
  <si>
    <t>Apple Inc</t>
  </si>
  <si>
    <t>AAPL34</t>
  </si>
  <si>
    <t>Assai</t>
  </si>
  <si>
    <t>ASAI3</t>
  </si>
  <si>
    <t>Aura 360</t>
  </si>
  <si>
    <t>AURA33</t>
  </si>
  <si>
    <t>Auren</t>
  </si>
  <si>
    <t>AURE3</t>
  </si>
  <si>
    <t>Axia Energia</t>
  </si>
  <si>
    <t>AXIA3</t>
  </si>
  <si>
    <t>AXIA7</t>
  </si>
  <si>
    <t>Azzas 2154</t>
  </si>
  <si>
    <t>AZZA3</t>
  </si>
  <si>
    <t>B3</t>
  </si>
  <si>
    <t>B3SA3</t>
  </si>
  <si>
    <t>Banco BMG</t>
  </si>
  <si>
    <t>BMGB4</t>
  </si>
  <si>
    <t>Banrisul</t>
  </si>
  <si>
    <t>BRSR6</t>
  </si>
  <si>
    <t>BBSeguridade</t>
  </si>
  <si>
    <t>BBSE3</t>
  </si>
  <si>
    <t>Bemobi Tech</t>
  </si>
  <si>
    <t>BMOB3</t>
  </si>
  <si>
    <t>Blau</t>
  </si>
  <si>
    <t>BLAU3</t>
  </si>
  <si>
    <t>Boa Safra</t>
  </si>
  <si>
    <t>SOJA3</t>
  </si>
  <si>
    <t>BR Partners</t>
  </si>
  <si>
    <t>BRBI11</t>
  </si>
  <si>
    <t>Bradesco</t>
  </si>
  <si>
    <t>BBDC3</t>
  </si>
  <si>
    <t>BBDC4</t>
  </si>
  <si>
    <t>Bradespar</t>
  </si>
  <si>
    <t>BRAP4</t>
  </si>
  <si>
    <t>Brasil</t>
  </si>
  <si>
    <t>BBAS3</t>
  </si>
  <si>
    <t>Braskem</t>
  </si>
  <si>
    <t>BRKM5</t>
  </si>
  <si>
    <t>Brava</t>
  </si>
  <si>
    <t>BRAV3</t>
  </si>
  <si>
    <t>Btgp Banco</t>
  </si>
  <si>
    <t>BPAC11</t>
  </si>
  <si>
    <t>Caixa Seguri</t>
  </si>
  <si>
    <t>CXSE3</t>
  </si>
  <si>
    <t>Camil</t>
  </si>
  <si>
    <t>CAML3</t>
  </si>
  <si>
    <t>Casas Bahia</t>
  </si>
  <si>
    <t>BHIA3</t>
  </si>
  <si>
    <t>Cba</t>
  </si>
  <si>
    <t>CBAV3</t>
  </si>
  <si>
    <t>Cea Modas</t>
  </si>
  <si>
    <t>CEAB3</t>
  </si>
  <si>
    <t>Cemig</t>
  </si>
  <si>
    <t>CMIG4</t>
  </si>
  <si>
    <t>Cogna ON</t>
  </si>
  <si>
    <t>COGN3</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</si>
  <si>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</si>
  <si>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</si>
  <si>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</si>
  <si>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</si>
  <si>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</si>
  <si>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</si>
  <si>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</si>
  <si>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</si>
  <si>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</si>
  <si>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</si>
  <si>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</si>
  <si>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</si>
  <si>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</si>
  <si>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</si>
  <si>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</si>
  <si>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</si>
  <si>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</si>
  <si>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</si>
  <si>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</si>
  <si>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</si>
  <si>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</si>
  <si>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</si>
  <si>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</si>
  <si>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</si>
  <si>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</si>
  <si>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</si>
  <si>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</si>
  <si>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</si>
  <si>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</si>
  <si>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</si>
  <si>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</si>
  <si>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</si>
  <si>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</si>
  <si>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</si>
  <si>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</si>
  <si>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</si>
  <si>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</si>
  <si>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</si>
  <si>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</si>
  <si>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</si>
  <si>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</si>
  <si>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</si>
  <si>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</si>
  <si>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</si>
  <si>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</si>
  <si>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</si>
  <si>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</si>
  <si>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</si>
  <si>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</si>
  <si>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</si>
  <si>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</si>
  <si>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</si>
  <si>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</si>
  <si>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</si>
  <si>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</si>
  <si>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</si>
  <si>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</si>
  <si>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</si>
  <si>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</si>
  <si>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</si>
  <si>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</si>
  <si>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</si>
  <si>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</si>
  <si>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</si>
  <si>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</si>
  <si>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</si>
  <si>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</si>
  <si>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</si>
  <si>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</si>
  <si>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</si>
  <si>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</si>
  <si>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</si>
  <si>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</si>
  <si>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</si>
  <si>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</si>
  <si>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</si>
  <si>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</si>
  <si>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</si>
  <si>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</si>
  <si>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</si>
  <si>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</si>
  <si>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</si>
  <si>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</si>
  <si>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</si>
  <si>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</si>
  <si>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</si>
  <si>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</si>
  <si>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</si>
  <si>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JALL3</t>
  </si>
  <si>
    <t>JBS Nv</t>
  </si>
  <si>
    <t>JBSS32</t>
  </si>
  <si>
    <t>JHSF Part</t>
  </si>
  <si>
    <t>JHSF3</t>
  </si>
  <si>
    <t>JPMC34</t>
  </si>
  <si>
    <t>JSL</t>
  </si>
  <si>
    <t>JSLG3</t>
  </si>
  <si>
    <t>Kepler Weber</t>
  </si>
  <si>
    <t>KEPL3</t>
  </si>
  <si>
    <t>Klabin S/A</t>
  </si>
  <si>
    <t>KLBN4</t>
  </si>
  <si>
    <t>KLBN11</t>
  </si>
  <si>
    <t>Lavvi</t>
  </si>
  <si>
    <t>LAVV3</t>
  </si>
  <si>
    <t>Light S/A</t>
  </si>
  <si>
    <t>LIGT3</t>
  </si>
  <si>
    <t>Localiza</t>
  </si>
  <si>
    <t>RENT3</t>
  </si>
  <si>
    <t>Log Com Prop</t>
  </si>
  <si>
    <t>LOGG3</t>
  </si>
  <si>
    <t>Lojas Renner</t>
  </si>
  <si>
    <t>LREN3</t>
  </si>
  <si>
    <t>Lwsa</t>
  </si>
  <si>
    <t>LWSA3</t>
  </si>
  <si>
    <t>M.Diasbranco</t>
  </si>
  <si>
    <t>MDIA3</t>
  </si>
  <si>
    <t>Magaz Luiza</t>
  </si>
  <si>
    <t>MGLU3</t>
  </si>
  <si>
    <t>Marcopolo</t>
  </si>
  <si>
    <t>POMO3</t>
  </si>
  <si>
    <t>POMO4</t>
  </si>
  <si>
    <t>Marfrig</t>
  </si>
  <si>
    <t>MBRF3</t>
  </si>
  <si>
    <t>Meliuz</t>
  </si>
  <si>
    <t>CASH3</t>
  </si>
  <si>
    <t>Mercado Libre</t>
  </si>
  <si>
    <t>MELI34</t>
  </si>
  <si>
    <t>Meta Platforms, Inc</t>
  </si>
  <si>
    <t>M1TA34</t>
  </si>
  <si>
    <t>Metal Leve</t>
  </si>
  <si>
    <t>LEVE3</t>
  </si>
  <si>
    <t>MUTC34</t>
  </si>
  <si>
    <t>Microsoft Corp</t>
  </si>
  <si>
    <t>MSFT34</t>
  </si>
  <si>
    <t>Mills</t>
  </si>
  <si>
    <t>MILS3</t>
  </si>
  <si>
    <t>Minerva</t>
  </si>
  <si>
    <t>BEEF3</t>
  </si>
  <si>
    <t>Motiva SA</t>
  </si>
  <si>
    <t>MOTV3</t>
  </si>
  <si>
    <t>Moura Dubeux</t>
  </si>
  <si>
    <t>MDNE3</t>
  </si>
  <si>
    <t>Movida</t>
  </si>
  <si>
    <t>MOVI3</t>
  </si>
  <si>
    <t>MRV</t>
  </si>
  <si>
    <t>MRVE3</t>
  </si>
  <si>
    <t>Multiplan</t>
  </si>
  <si>
    <t>MULT3</t>
  </si>
  <si>
    <t>Natura</t>
  </si>
  <si>
    <t>NATU3</t>
  </si>
  <si>
    <t>Nu Holdings Ltd.</t>
  </si>
  <si>
    <t>ROXO34</t>
  </si>
  <si>
    <t>Nvidia Corp</t>
  </si>
  <si>
    <t>NVDC34</t>
  </si>
  <si>
    <t>Oceanpact</t>
  </si>
  <si>
    <t>OPCT3</t>
  </si>
  <si>
    <t>Oncoclinicas</t>
  </si>
  <si>
    <t>ONCO3</t>
  </si>
  <si>
    <t>Orizon</t>
  </si>
  <si>
    <t>ORVR3</t>
  </si>
  <si>
    <t>P.Acucar-Cbd</t>
  </si>
  <si>
    <t>PCAR3</t>
  </si>
  <si>
    <t>Pague Menos</t>
  </si>
  <si>
    <t>PGMN3</t>
  </si>
  <si>
    <t>Petrobras</t>
  </si>
  <si>
    <t>PETR3</t>
  </si>
  <si>
    <t>Paypal</t>
  </si>
  <si>
    <t>PETR4</t>
  </si>
  <si>
    <t>Petrorecsa</t>
  </si>
  <si>
    <t>RECV3</t>
  </si>
  <si>
    <t>PRIO3</t>
  </si>
  <si>
    <t>AUAU3</t>
  </si>
  <si>
    <t>PINE4</t>
  </si>
  <si>
    <t>PLPL3</t>
  </si>
  <si>
    <t>PSSA3</t>
  </si>
  <si>
    <t>POSI3</t>
  </si>
  <si>
    <t>PRNR3</t>
  </si>
  <si>
    <t>QUAL3</t>
  </si>
  <si>
    <t>LJQQ3</t>
  </si>
  <si>
    <t>RADL3</t>
  </si>
  <si>
    <t>RAIZ4</t>
  </si>
  <si>
    <t>RAPT4</t>
  </si>
  <si>
    <t>RDOR3</t>
  </si>
  <si>
    <t>RIAA3</t>
  </si>
  <si>
    <t>RAIL3</t>
  </si>
  <si>
    <t>Sabesp</t>
  </si>
  <si>
    <t>SBSP3</t>
  </si>
  <si>
    <t>Sanepar</t>
  </si>
  <si>
    <t>SAPR4</t>
  </si>
  <si>
    <t>SAPR11</t>
  </si>
  <si>
    <t>Santander BR</t>
  </si>
  <si>
    <t>SANB11</t>
  </si>
  <si>
    <t>Sao Martinho</t>
  </si>
  <si>
    <t>SMTO3</t>
  </si>
  <si>
    <t>Ser Educa</t>
  </si>
  <si>
    <t>SEER3</t>
  </si>
  <si>
    <t>Sid Nacional</t>
  </si>
  <si>
    <t>CSNA3</t>
  </si>
  <si>
    <t>Simpar</t>
  </si>
  <si>
    <t>SIMH3</t>
  </si>
  <si>
    <t>SLCE3</t>
  </si>
  <si>
    <t>Smart Fit</t>
  </si>
  <si>
    <t>SMFT3</t>
  </si>
  <si>
    <t>M2ST34</t>
  </si>
  <si>
    <t>Suzano S.A.</t>
  </si>
  <si>
    <t>SUZB3</t>
  </si>
  <si>
    <t>Taesa</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</si>
  <si>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</si>
  <si>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</si>
  <si>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</si>
  <si>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</si>
  <si>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</si>
  <si>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</si>
  <si>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</si>
  <si>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</si>
  <si>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</si>
  <si>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</si>
  <si>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</si>
  <si>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</si>
  <si>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</si>
  <si>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</si>
  <si>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</si>
  <si>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</si>
  <si>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</si>
  <si>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</si>
  <si>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</si>
  <si>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</si>
  <si>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</si>
  <si>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</si>
  <si>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</si>
  <si>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</si>
  <si>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</si>
  <si>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</si>
  <si>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</si>
  <si>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</si>
  <si>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</si>
  <si>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</si>
  <si>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</si>
  <si>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</si>
  <si>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</si>
  <si>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</si>
  <si>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</si>
  <si>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</si>
  <si>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</si>
  <si>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</si>
  <si>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</si>
  <si>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</si>
  <si>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</si>
  <si>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</si>
  <si>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</si>
  <si>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</si>
  <si>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</si>
  <si>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</si>
  <si>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</si>
  <si>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</si>
  <si>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</si>
  <si>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</si>
  <si>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BITH11</t>
  </si>
  <si>
    <t>ETHE11</t>
  </si>
  <si>
    <t>Investo Wrld</t>
  </si>
  <si>
    <t>WRLD11</t>
  </si>
  <si>
    <t>BOVA11</t>
  </si>
  <si>
    <t>Petrorio</t>
  </si>
  <si>
    <t>USIM3</t>
  </si>
  <si>
    <t>Riachuelo</t>
  </si>
  <si>
    <t>Positivo Tec</t>
  </si>
  <si>
    <t>Nota media</t>
  </si>
  <si>
    <t>Rumo S.A.</t>
  </si>
  <si>
    <t>Eli Lilly And Company</t>
  </si>
  <si>
    <t>LILY34</t>
  </si>
  <si>
    <t>Bradsaude</t>
  </si>
  <si>
    <t>SAUD3</t>
  </si>
  <si>
    <t>Pine</t>
  </si>
  <si>
    <t>Advanced Micro Devices Inc</t>
  </si>
  <si>
    <t>Alphabet Inc</t>
  </si>
  <si>
    <t>Hapvida</t>
  </si>
  <si>
    <t>HAPV3</t>
  </si>
  <si>
    <t>Jallesmachad</t>
  </si>
  <si>
    <t>Jpmorgan Chase &amp; Co</t>
  </si>
  <si>
    <t>Micron Technology, Inc</t>
  </si>
  <si>
    <t>Strategy Inc</t>
  </si>
  <si>
    <t>Hashdex Btcn</t>
  </si>
  <si>
    <t>Hashdex Eth</t>
  </si>
  <si>
    <t>Hashdex Nci</t>
  </si>
  <si>
    <t>HASH11</t>
  </si>
  <si>
    <t>Ishares Bova Ci</t>
  </si>
  <si>
    <t>Petzcobasi</t>
  </si>
  <si>
    <t>NotaBDR</t>
  </si>
  <si>
    <t>Priner</t>
  </si>
  <si>
    <t>Marvell Technology Group Ltd</t>
  </si>
  <si>
    <t>M2RV34</t>
  </si>
  <si>
    <t>Porto Seguro</t>
  </si>
  <si>
    <t>Qualicorp</t>
  </si>
  <si>
    <t>Planoeplano</t>
  </si>
  <si>
    <t>Compass Gas</t>
  </si>
  <si>
    <t>PASS3</t>
  </si>
  <si>
    <t>The Goldman Sachs Group, Inc</t>
  </si>
  <si>
    <t>GSGI34</t>
  </si>
  <si>
    <t>Fundo Buena Vista II Fundo de Índice</t>
  </si>
  <si>
    <t>QQQI11</t>
  </si>
  <si>
    <t>Azul</t>
  </si>
  <si>
    <t>AZUL3</t>
  </si>
  <si>
    <t>Raizen</t>
  </si>
  <si>
    <t>Multilaser</t>
  </si>
  <si>
    <t>MLAS3</t>
  </si>
  <si>
    <t>Randon Part</t>
  </si>
  <si>
    <t>RENT4</t>
  </si>
  <si>
    <t>Quero-Quero</t>
  </si>
  <si>
    <t>ativo</t>
  </si>
  <si>
    <t>SANB4</t>
  </si>
  <si>
    <t>Ishares S&amp;P 500</t>
  </si>
  <si>
    <t>IVVB11</t>
  </si>
  <si>
    <t>Ishares Smal Ci</t>
  </si>
  <si>
    <t>SMAL11</t>
  </si>
  <si>
    <t>It Now Ibov</t>
  </si>
  <si>
    <t>BOVV11</t>
  </si>
  <si>
    <t>It Now Idiv</t>
  </si>
  <si>
    <t>DIVO11</t>
  </si>
  <si>
    <t>It Now SP BR</t>
  </si>
  <si>
    <t>SPXR11</t>
  </si>
  <si>
    <t>It Now Spxi</t>
  </si>
  <si>
    <t>SPXI11</t>
  </si>
  <si>
    <t>It Now Teck</t>
  </si>
  <si>
    <t>TECK11</t>
  </si>
  <si>
    <t>Qr Bitcoin</t>
  </si>
  <si>
    <t>QBTC11</t>
  </si>
  <si>
    <t>BDRs</t>
  </si>
  <si>
    <t>MM21</t>
  </si>
  <si>
    <t>MM200</t>
  </si>
  <si>
    <t>Nota</t>
  </si>
  <si>
    <t>Alibaba Group Holding Ltd</t>
  </si>
  <si>
    <t>BABA34</t>
  </si>
  <si>
    <t>Applied Materials Inc</t>
  </si>
  <si>
    <t>A1MT34</t>
  </si>
  <si>
    <t>Asml Holding Nv</t>
  </si>
  <si>
    <t>ASML34</t>
  </si>
  <si>
    <t>Berkshire Hathaway Inc</t>
  </si>
  <si>
    <t>BERK34</t>
  </si>
  <si>
    <t>Broadcom Inc</t>
  </si>
  <si>
    <t>AVGO34</t>
  </si>
  <si>
    <t>Netflix, Inc</t>
  </si>
  <si>
    <t>NFLX34</t>
  </si>
  <si>
    <t>Oracle Corp</t>
  </si>
  <si>
    <t>ORCL34</t>
  </si>
  <si>
    <t>Palantir Technologies Inc</t>
  </si>
  <si>
    <t>P2LT34</t>
  </si>
  <si>
    <t>Recrusul</t>
  </si>
  <si>
    <t>RCSL4</t>
  </si>
  <si>
    <t>Seagate Technology Holdings Plc</t>
  </si>
  <si>
    <t>S1TX34</t>
  </si>
  <si>
    <t>SLC Agricola</t>
  </si>
  <si>
    <t>Stoneco Ltd.</t>
  </si>
  <si>
    <t>STOC34</t>
  </si>
  <si>
    <t>Western Digital Corp</t>
  </si>
  <si>
    <t>W1DC34</t>
  </si>
  <si>
    <t>Investo Chip</t>
  </si>
  <si>
    <t>CHIP11</t>
  </si>
  <si>
    <t>Trd Spx Usd Ci</t>
  </si>
  <si>
    <t>SPXU11</t>
  </si>
  <si>
    <t>ATIVO</t>
  </si>
  <si>
    <t>Análise</t>
  </si>
  <si>
    <t>Rede D Or</t>
  </si>
  <si>
    <t>SANB3</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</si>
  <si>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</si>
  <si>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</si>
  <si>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Azevedo</t>
  </si>
  <si>
    <t>AZEV3</t>
  </si>
  <si>
    <t>AZEV4</t>
  </si>
  <si>
    <t>Gafisa</t>
  </si>
  <si>
    <t>GFSA3</t>
  </si>
  <si>
    <t>Schulz</t>
  </si>
  <si>
    <t>SHUL4</t>
  </si>
  <si>
    <t>Space Exploration Technologies Corp</t>
  </si>
  <si>
    <t>SPCX34</t>
  </si>
  <si>
    <t>TAEE3</t>
  </si>
  <si>
    <t>Walmart Inc</t>
  </si>
  <si>
    <t>WALM34</t>
  </si>
  <si>
    <t>Walt Disney Co</t>
  </si>
  <si>
    <t>DISB34</t>
  </si>
  <si>
    <t>iShares Semiconductor ETF</t>
  </si>
  <si>
    <t>BSOX39</t>
  </si>
  <si>
    <t>Brasilagro</t>
  </si>
  <si>
    <t>Eucatex</t>
  </si>
  <si>
    <t>Viveo</t>
  </si>
  <si>
    <t>BB Etf Ibov</t>
  </si>
  <si>
    <t>Investovwra</t>
  </si>
  <si>
    <t>iShares MSCI Emerging Markets Index</t>
  </si>
  <si>
    <t>iShares Silver Trust</t>
  </si>
  <si>
    <t>It Now Ifnc Fundo de Indice</t>
  </si>
  <si>
    <t>Pibb Ind Brasil 50</t>
  </si>
  <si>
    <t>Trend Europa</t>
  </si>
  <si>
    <t>Trend Ibovx</t>
  </si>
  <si>
    <t>Trend Nasdaq</t>
  </si>
  <si>
    <t>Trend Ouro</t>
  </si>
  <si>
    <t>Trend Ouro H</t>
  </si>
  <si>
    <t>AGRO3</t>
  </si>
  <si>
    <t>CMIG3</t>
  </si>
  <si>
    <t>EUCA4</t>
  </si>
  <si>
    <t>ITSA3</t>
  </si>
  <si>
    <t>KLBN3</t>
  </si>
  <si>
    <t>TAEE4 apesar de estar em tendência de alta no longo prazo pela média de 200 dias, no curto prazo está em realização. Abaixo dos 13,21 pode seguir em baixa no curto prazo mirando suportes em 12,94 ou 12,67. Teria sinal de retomada altista fechando acima dos 13,7 mirando resistências em 14,08 ou 14,61.</t>
  </si>
  <si>
    <t>VVEO3</t>
  </si>
  <si>
    <t>BBOV11</t>
  </si>
  <si>
    <t>VWRA11</t>
  </si>
  <si>
    <t>BEEM39</t>
  </si>
  <si>
    <t>BSLV39</t>
  </si>
  <si>
    <t>FIND11</t>
  </si>
  <si>
    <t>PIBB11</t>
  </si>
  <si>
    <t>EURP11</t>
  </si>
  <si>
    <t>BOVX11</t>
  </si>
  <si>
    <t>NASD11</t>
  </si>
  <si>
    <t>GOLD11</t>
  </si>
  <si>
    <t>GOLX11</t>
  </si>
  <si>
    <t>TTEN3 está em clara tendência de baixa pelas médias de 21 e 200 dias e segue em movimento de baixa. Abaixo dos 12,79 pode buscar suportes 11,82 ou 10,86. Teria sinal de repique altista fechando acima dos 15,91 mirando resistências em 17,83 ou 20,95. O IFR sobrevendido alerta para recuperações se superar 15,55</t>
  </si>
  <si>
    <t>ABCB4 apesar de estar em tendência de alta no longo prazo pela média de 200 dias, no curto prazo está em realização. Abaixo dos 23,28 pode seguir em baixa no curto prazo mirando suportes em 22,73 ou 22,18. Teria sinal de retomada altista fechando acima dos 24,22 mirando resistências em 25,05 ou 26,14.</t>
  </si>
  <si>
    <t>A1MD34 apesar de estar em tendência de alta no longo prazo pela média de 200 dias, no curto prazo está em realização. Abaixo dos 284 pode seguir em baixa no curto prazo mirando suportes em 255,03 ou 226,07. Teria sinal de retomada altista fechando acima dos 305,24 mirando resistências em 377,73 ou 435,65.</t>
  </si>
  <si>
    <t>BABA34 está em tendência de baixa pela média de 200 dias, a parece ter completado movimento de repique de alta de curto prazo e pode estar retomando o movimento baixista. Abaixo dos 20,8 pode seguir em queda na direção dos suportes 17,47 ou 16,02. Teria sinal de repique altista fechando acima dos 21,18 mirando resistências em 22,14 ou 25,02.</t>
  </si>
  <si>
    <t>Allied</t>
  </si>
  <si>
    <t>ALLD3</t>
  </si>
  <si>
    <t>ALLD3 está em clara tendência de baixa pelas médias de 21 e 200 dias e segue em movimento de baixa. Abaixo dos 4,53 pode buscar suportes 4,43 ou 4,29. Teria sinal de repique altista fechando acima dos 4,65 mirando resistências em 4,88 ou 5,15.</t>
  </si>
  <si>
    <t>ALOS3 está em tendência de baixa pelas médias de 21 e 200 dias, mas começa a dar sinais de repiques de alta. Acima dos 27,53 teria sinal de repique altista mirando resistências nos 28,5 ou 29,92. Já uma perda dos 26,97 traria de volta o sinal de baixa projetando de 26,19 a 25,47.</t>
  </si>
  <si>
    <t>ALPA4 está em tendência de baixa pelas médias de 21 e 200 dias, mas começa a dar sinais de repiques de alta. Acima dos 11,82 teria sinal de repique altista mirando resistências nos 12,64 ou 13,77. Já uma perda dos 11,44 traria de volta o sinal de baixa projetando de 10,8 a 10,23.</t>
  </si>
  <si>
    <t>GOGL34 está em tendência de alta no longo prazo, teve uma correção no curto prazo, mas pode estar retomando sinal de altas. Acima dos 143,2 pode buscar 159,86 ou 176,21. Abaixo dos 138,58 retomaria sinal de realização mirando suportes em 133,39 ou 125,21.</t>
  </si>
  <si>
    <t>ALUP11 está em clara tendência de baixa pelas médias de 21 e 200 dias e segue em movimento de baixa. Abaixo dos 32,73 pode buscar suportes 31,89 ou 31,15. Teria sinal de repique altista fechando acima dos 33,64 mirando resistências em 34,27 ou 35,74.</t>
  </si>
  <si>
    <t>AMZO34 está em clara tendência de baixa pelas médias de 21 e 200 dias e segue em movimento de baixa. Abaixo dos 58,45 pode buscar suportes 56,21 ou 53,98. Teria sinal de repique altista fechando acima dos 59,99 mirando resistências em 65,68 ou 70,14. O IFR sobrevendido alerta para recuperações se superar 59,99</t>
  </si>
  <si>
    <t>ABEV3 está em tendência de alta pelas médias de 21 e 200 dias e vai mantendo sinal de força altista. Acima dos 16,5 pode buscar projeções nos 17,21 ou 18,36. Teria sinal de realização na perda dos 16,01 mirando os 15,35 ou 14,99. O padrão de volume favorece a alta.</t>
  </si>
  <si>
    <t>AMER3 apesar de estar em tendência de baixa no longo prazo pela média de 200 dias, no curto prazo está com sinal de recuperação favorecendo repiques de alta. Acima dos 4,7 pode seguir repique altista na direção resistências nos 5,52 ou 6,85. Caso perca os 4,28 teria sinal de baixa projetando de 3,37 a 2,95. O padrão de volume favorece a alta. O IFR sobrecomprado alerta realizações se perder 4,28.</t>
  </si>
  <si>
    <t>ANIM3 está em tendência de baixa pelas médias de 21 e 200 dias, mas começa a dar sinais de repiques de alta. Acima dos 2,19 teria sinal de repique altista mirando resistências nos 2,92 ou 3,53. Já uma perda dos 2,11 traria de volta o sinal de baixa projetando de 1,92 a 1,61.</t>
  </si>
  <si>
    <t>AAPL34 está em tendência de alta pelas médias de 21 e 200 dias e vai mantendo sinal de força altista. Acima dos 87,68 pode buscar projeções nos 96,96 ou 111,98. Teria sinal de realização na perda dos 86,07 mirando os 72,66 ou 68,01. O padrão de volume favorece a alta. O IFR sobrecomprado alerta realizações se perder 86,07.</t>
  </si>
  <si>
    <t>A1MT34 apesar de estar em tendência de alta no longo prazo pela média de 200 dias, no curto prazo está em realização. Abaixo dos 239,67 pode seguir em baixa no curto prazo mirando suportes em 195,48 ou 151,29. Teria sinal de retomada altista fechando acima dos 253,18 mirando resistências em 382,67 ou 471,04.</t>
  </si>
  <si>
    <t>Armac</t>
  </si>
  <si>
    <t>ARML3</t>
  </si>
  <si>
    <t>ARML3 está em tendência de baixa pela média de 200 dias, a parece ter completado movimento de repique de alta de curto prazo e pode estar retomando o movimento baixista. Abaixo dos 3,21 pode seguir em queda na direção dos suportes 2,71 ou 2,44. Teria sinal de repique altista fechando acima dos 3,37 mirando resistências em 3,56 ou 4,08.</t>
  </si>
  <si>
    <t>ASML34 apesar de estar em tendência de alta no longo prazo pela média de 200 dias, no curto prazo está em realização. Abaixo dos 144,8 pode seguir em baixa no curto prazo mirando suportes em 131,47 ou 118,15. Teria sinal de retomada altista fechando acima dos 148,69 mirando resistências em 187,91 ou 214,55. O IFR sobrevendido alerta para recuperações se superar 148,69</t>
  </si>
  <si>
    <t>ASAI3 está em tendência de baixa pelas médias de 21 e 200 dias, mas começa a dar sinais de repiques de alta. Acima dos 8,42 teria sinal de repique altista mirando resistências nos 9 ou 9,79. Já uma perda dos 8,22 traria de volta o sinal de baixa projetando de 7,72 a 7,32.</t>
  </si>
  <si>
    <t>AURA33 está em clara tendência de baixa pelas médias de 21 e 200 dias e segue em movimento de baixa. Abaixo dos 90,06 pode buscar suportes 82,55 ou 71,91. Teria sinal de repique altista fechando acima dos 94,43 mirando resistências em 116,96 ou 138,22.</t>
  </si>
  <si>
    <t>AURE3 está em tendência de baixa pelas médias de 21 e 200 dias, mas começa a dar sinais de repiques de alta. Acima dos 11,72 teria sinal de repique altista mirando resistências nos 13,03 ou 14,18. Já uma perda dos 11,16 traria de volta o sinal de baixa projetando de 10,58 a 10.</t>
  </si>
  <si>
    <t>AXIA3 apesar de estar em tendência de baixa no longo prazo pela média de 200 dias, no curto prazo está com sinal de recuperação favorecendo repiques de alta. Acima dos 52,87 pode seguir repique altista na direção resistências nos 55,16 ou 58,8. Caso perca os 52,05 teria sinal de baixa projetando de 49,27 a 47,44. O padrão de volume favorece a alta.</t>
  </si>
  <si>
    <t>AXIA7 apesar de estar em tendência de baixa no longo prazo pela média de 200 dias, no curto prazo está com sinal de recuperação favorecendo repiques de alta. Acima dos 52,07 pode seguir repique altista na direção resistências nos 54,1 ou 57,84. Caso perca os 51,29 teria sinal de baixa projetando de 48,04 a 46,16.</t>
  </si>
  <si>
    <t>AZEV3 apesar de estar em tendência de baixa no longo prazo pela média de 200 dias, no curto prazo está com sinal de recuperação favorecendo repiques de alta. Acima dos 2,82 pode seguir repique altista na direção resistências nos 3,8 ou 5,39. Caso perca os 2,54 teria sinal de baixa projetando de 1,23 a 0,73. O padrão de volume favorece a alta. O IFR sobrecomprado alerta realizações se perder 2,54.</t>
  </si>
  <si>
    <t>AZEV4 está em tendência de baixa pelas médias de 21 e 200 dias, mas começa a dar sinais de repiques de alta. Acima dos 1,36 teria sinal de repique altista mirando resistências nos 2,01 ou 2,54. Já uma perda dos 1,15 traria de volta o sinal de baixa projetando de 0,88 a 0,61.</t>
  </si>
  <si>
    <t>AZUL3 está em tendência de baixa pelas médias de 21 e 200 dias, mas começa a dar sinais de repiques de alta. Acima dos 21,94 teria sinal de repique altista mirando resistências nos 24,77 ou 27,16. Já uma perda dos 20,9 traria de volta o sinal de baixa projetando de 19,7 a 18,5.</t>
  </si>
  <si>
    <t>AZZA3 está em tendência de baixa pelas médias de 21 e 200 dias, mas começa a dar sinais de repiques de alta. Acima dos 17,63 teria sinal de repique altista mirando resistências nos 19,39 ou 21,08. Já uma perda dos 16,65 traria de volta o sinal de baixa projetando de 15,8 a 14,95.</t>
  </si>
  <si>
    <t>B3SA3 está em tendência de alta pelas médias de 21 e 200 dias e vai mantendo sinal de força altista. Acima dos 16,22 pode buscar projeções nos 17,51 ou 19,61. Teria sinal de realização na perda dos 15,86 mirando os 14,12 ou 13,47.</t>
  </si>
  <si>
    <t>BMGB4 está em tendência de alta pelas médias de 21 e 200 dias, mas começa a dar sinal de possível realização. Abaixo dos 5,28 poderia realizar na direção dos suportes 5,13 ou 5,04. Caso supere os 5,42 retomaria sinal de alta com projeções nos 5,59 ou 5,88.</t>
  </si>
  <si>
    <t>BRSR6 apesar de estar em tendência de baixa no longo prazo pela média de 200 dias, no curto prazo está com sinal de recuperação favorecendo repiques de alta. Acima dos 14,36 pode seguir repique altista na direção resistências nos 14,69 ou 15,3. Caso perca os 14,06 teria sinal de baixa projetando de 13,69 a 13,38.</t>
  </si>
  <si>
    <t>BBSE3 está em tendência de alta pelas médias de 21 e 200 dias e vai mantendo sinal de força altista. Acima dos 41,25 pode buscar projeções nos 42,84 ou 46,24. Teria sinal de realização na perda dos 40,59 mirando os 37,33 ou 35,62.</t>
  </si>
  <si>
    <t>BMOB3 está em tendência de baixa pelas médias de 21 e 200 dias, mas começa a dar sinais de repiques de alta. Acima dos 23,66 teria sinal de repique altista mirando resistências nos 24,47 ou 25,69. Já uma perda dos 23,17 traria de volta o sinal de baixa projetando de 22,48 a 21,86.</t>
  </si>
  <si>
    <t>BERK34 está em tendência de alta pelas médias de 21 e 200 dias e vai mantendo sinal de força altista. Acima dos 132,14 pode buscar projeções nos 137,72 ou 146,75. Teria sinal de realização na perda dos 127,65 mirando os 123,11 ou 120,31. O padrão de volume favorece a alta.</t>
  </si>
  <si>
    <t>BLAU3 está em clara tendência de baixa pelas médias de 21 e 200 dias e segue em movimento de baixa. Abaixo dos 8,61 pode buscar suportes 7,98 ou 7,36. Teria sinal de repique altista fechando acima dos 9,02 mirando resistências em 10,63 ou 11,87. O IFR sobrevendido alerta para recuperações se superar 9,02</t>
  </si>
  <si>
    <t>SOJA3 está em clara tendência de baixa pelas médias de 21 e 200 dias e segue em movimento de baixa. Abaixo dos 5,5 pode buscar suportes 5,27 ou 5,04. Teria sinal de repique altista fechando acima dos 6,24 mirando resistências em 6,69 ou 7,43.</t>
  </si>
  <si>
    <t>BRBI11 está em clara tendência de baixa pelas médias de 21 e 200 dias e segue em movimento de baixa. Abaixo dos 14,26 pode buscar suportes 13,85 ou 13,45. Teria sinal de repique altista fechando acima dos 14,93 mirando resistências em 15,57 ou 16,37.</t>
  </si>
  <si>
    <t>BBDC3 está em tendência de alta pelas médias de 21 e 200 dias e vai mantendo sinal de força altista. Acima dos 16,74 pode buscar projeções nos 17,71 ou 19,28. Teria sinal de realização na perda dos 16,32 mirando os 15,17 ou 14,68.</t>
  </si>
  <si>
    <t>BBDC4 está em tendência de alta pelas médias de 21 e 200 dias e vai mantendo sinal de força altista. Acima dos 19,16 pode buscar projeções nos 20,19 ou 21,87. Teria sinal de realização na perda dos 18,72 mirando os 17,48 ou 16,96.</t>
  </si>
  <si>
    <t>BRAP4 está em tendência de alta pelas médias de 21 e 200 dias e vai mantendo sinal de força altista. Acima dos 22,06 pode buscar projeções nos 22,76 ou 24,08. Teria sinal de realização na perda dos 21,51 mirando os 20,61 ou 19,94.</t>
  </si>
  <si>
    <t>SAUD3 apesar de estar em tendência de alta no longo prazo pela média de 200 dias, no curto prazo está em realização. Abaixo dos 14,84 pode seguir em baixa no curto prazo mirando suportes em 14,04 ou 13,56. Teria sinal de retomada altista fechando acima dos 15,18 mirando resistências em 15,58 ou 16,53.</t>
  </si>
  <si>
    <t>BBAS3 apesar de estar em tendência de baixa no longo prazo pela média de 200 dias, no curto prazo está com sinal de recuperação favorecendo repiques de alta. Acima dos 21,13 pode seguir repique altista na direção resistências nos 22,19 ou 23,91. Caso perca os 20,58 teria sinal de baixa projetando de 19,41 a 18,87.</t>
  </si>
  <si>
    <t>AGRO3 está em tendência de baixa pela média de 200 dias, a parece ter completado movimento de repique de alta de curto prazo e pode estar retomando o movimento baixista. Abaixo dos 18,91 pode seguir em queda na direção dos suportes 17,96 ou 17,41. Teria sinal de repique altista fechando acima dos 19,72 mirando resistências em 20,8 ou 22,56.</t>
  </si>
  <si>
    <t>BRKM5 está em clara tendência de baixa pelas médias de 21 e 200 dias e segue em movimento de baixa. Abaixo dos 5,7 pode buscar suportes 5,28 ou 4,87. Teria sinal de repique altista fechando acima dos 6,3 mirando resistências em 7,04 ou 7,86.</t>
  </si>
  <si>
    <t>BRAV3 está em tendência de alta pelas médias de 21 e 200 dias, mas começa a dar sinal de possível realização. Abaixo dos 20,59 poderia realizar na direção dos suportes 17,45 ou 16,22. Caso supere os 21,43 retomaria sinal de alta com projeções nos 23,88 ou 27,86. O IFR sobrecomprado alerta realizações se perder 20,59.</t>
  </si>
  <si>
    <t>AVGO34 está em tendência de alta no longo prazo, teve uma correção no curto prazo, mas pode estar retomando sinal de altas. Acima dos 28,19 pode buscar 29,8 ou 31,98. Abaixo dos 26,26 retomaria sinal de realização mirando suportes em 25,16 ou 24,07.</t>
  </si>
  <si>
    <t>BPAC11 está em tendência de alta pelas médias de 21 e 200 dias e vai mantendo sinal de força altista. Acima dos 57,8 pode buscar projeções nos 59,1 ou 62,86. Teria sinal de realização na perda dos 55,82 mirando os 53 ou 51,11.</t>
  </si>
  <si>
    <t>CXSE3 apesar de estar em tendência de alta no longo prazo pela média de 200 dias, no curto prazo está em realização. Abaixo dos 20,47 pode seguir em baixa no curto prazo mirando suportes em 19,31 ou 18,31. Teria sinal de retomada altista fechando acima dos 21 mirando resistências em 22,54 ou 24,53.</t>
  </si>
  <si>
    <t>CAML3 está em clara tendência de baixa pelas médias de 21 e 200 dias e segue em movimento de baixa. Abaixo dos 4,61 pode buscar suportes 4,1 ou 3,67. Teria sinal de repique altista fechando acima dos 4,84 mirando resistências em 5,48 ou 6,33.</t>
  </si>
  <si>
    <t>BHIA3 está em clara tendência de baixa pelas médias de 21 e 200 dias e segue em movimento de baixa. Abaixo dos 0,79 pode buscar suportes 0,66 ou 0,54. Teria sinal de repique altista fechando acima dos 0,83 mirando resistências em 1,19 ou 1,43. O IFR sobrevendido alerta para recuperações se superar 0,83</t>
  </si>
  <si>
    <t>Caterpillar Inc</t>
  </si>
  <si>
    <t>CATP34</t>
  </si>
  <si>
    <t>CATP34 apesar de estar em tendência de alta no longo prazo pela média de 200 dias, no curto prazo está em realização. Abaixo dos 264,05 pode seguir em baixa no curto prazo mirando suportes em 238,6 ou 213,15. Teria sinal de retomada altista fechando acima dos 277,49 mirando resistências em 346,41 ou 397,3.</t>
  </si>
  <si>
    <t>CBAV3 está em tendência de alta pelas médias de 21 e 200 dias e vai mantendo sinal de força altista. Acima dos 10,98 pode buscar projeções nos 11,15 ou 11,43. Teria sinal de realização na perda dos 10,9 mirando os 10,7 ou 10,61. O IFR sobrecomprado alerta realizações se perder 10,9.</t>
  </si>
  <si>
    <t>CEAB3 está em clara tendência de baixa pelas médias de 21 e 200 dias e segue em movimento de baixa. Abaixo dos 9,24 pode buscar suportes 8,62 ou 8. Teria sinal de repique altista fechando acima dos 10,03 mirando resistências em 11,24 ou 12,47.</t>
  </si>
  <si>
    <t>CMIG3 está em tendência de alta pelas médias de 21 e 200 dias e vai mantendo sinal de força altista. Acima dos 17,05 pode buscar projeções nos 18,06 ou 19,71. Teria sinal de realização na perda dos 16,45 mirando os 15,4 ou 14,89. O padrão de volume favorece a alta.</t>
  </si>
  <si>
    <t>CMIG4 está em tendência de alta pelas médias de 21 e 200 dias e vai mantendo sinal de força altista. Acima dos 11,42 pode buscar projeções nos 11,87 ou 12,6. Teria sinal de realização na perda dos 11,13 mirando os 10,69 ou 10,46. O padrão de volume favorece a alta.</t>
  </si>
  <si>
    <t>Coca Cola Co</t>
  </si>
  <si>
    <t>COCA34</t>
  </si>
  <si>
    <t>COCA34 está em tendência de alta pelas médias de 21 e 200 dias e vai mantendo sinal de força altista. Acima dos 77 pode buscar projeções nos 82,22 ou 90,68. Teria sinal de realização na perda dos 73,72 mirando os 68,54 ou 65,92. O padrão de volume favorece a alta.</t>
  </si>
  <si>
    <t>COGN3 está em tendência de baixa pelas médias de 21 e 200 dias, mas começa a dar sinais de repiques de alta. Acima dos 2,23 teria sinal de repique altista mirando resistências nos 2,44 ou 2,67. Já uma perda dos 2,14 traria de volta o sinal de baixa projetando de 2,06 a 1,94.</t>
  </si>
  <si>
    <t>CSMG3 está em tendência de alta pelas médias de 21 e 200 dias e vai mantendo sinal de força altista. Acima dos 65,32 pode buscar projeções nos 67,82 ou 73,56. Teria sinal de realização na perda dos 63,92 mirando os 58,52 ou 55,64. O padrão de volume favorece a alta.</t>
  </si>
  <si>
    <t>CPLE3 está em tendência de alta no longo prazo, teve uma correção no curto prazo, mas pode estar retomando sinal de altas. Acima dos 15,53 pode buscar 16,35 ou 17,69. Abaixo dos 14,88 retomaria sinal de realização mirando suportes em 14,19 ou 13,77.</t>
  </si>
  <si>
    <t>CSAN3 apesar de estar em tendência de baixa no longo prazo pela média de 200 dias, no curto prazo está com sinal de recuperação favorecendo repiques de alta. Acima dos 4,1 pode seguir repique altista na direção resistências nos 4,45 ou 5,03. Caso perca os 3,96 teria sinal de baixa projetando de 3,52 a 3,34.</t>
  </si>
  <si>
    <t>CPFE3 está em tendência de alta no longo prazo, teve uma correção no curto prazo, mas pode estar retomando sinal de altas. Acima dos 46,23 pode buscar 47,88 ou 50,35. Abaixo dos 45,53 retomaria sinal de realização mirando suportes em 43,88 ou 42,64.</t>
  </si>
  <si>
    <t>CMIN3 está em tendência de alta pelas médias de 21 e 200 dias e vai mantendo sinal de força altista. Acima dos 5,98 pode buscar projeções nos 7,15 ou 9,05. Teria sinal de realização na perda dos 5,84 mirando os 4,08 ou 3,49. O IFR sobrecomprado alerta realizações se perder 5,84.</t>
  </si>
  <si>
    <t>Csu Digital</t>
  </si>
  <si>
    <t>CSUD3</t>
  </si>
  <si>
    <t>CSUD3 está em clara tendência de baixa pelas médias de 21 e 200 dias e segue em movimento de baixa. Abaixo dos 14 pode buscar suportes 13,58 ou 13,16. Teria sinal de repique altista fechando acima dos 14,36 mirando resistências em 15,35 ou 16,18.</t>
  </si>
  <si>
    <t>CURY3 está em clara tendência de baixa pelas médias de 21 e 200 dias e segue em movimento de baixa. Abaixo dos 29,29 pode buscar suportes 27,37 ou 25,45. Teria sinal de repique altista fechando acima dos 31,44 mirando resistências em 35,5 ou 39,33.</t>
  </si>
  <si>
    <t>CVCB3 está em tendência de baixa pela média de 200 dias, a parece ter completado movimento de repique de alta de curto prazo e pode estar retomando o movimento baixista. Abaixo dos 1,29 pode seguir em queda na direção dos suportes 1,06 ou 0,95. Teria sinal de repique altista fechando acima dos 1,4 mirando resistências em 1,61 ou 1,95.</t>
  </si>
  <si>
    <t>CYRE3 está em tendência de baixa pelas médias de 21 e 200 dias, mas começa a dar sinais de repiques de alta. Acima dos 22,26 teria sinal de repique altista mirando resistências nos 23,7 ou 25,73. Já uma perda dos 21,28 traria de volta o sinal de baixa projetando de 20,4 a 19,38.</t>
  </si>
  <si>
    <t>CYRE4 está em clara tendência de baixa pelas médias de 21 e 200 dias e segue em movimento de baixa. Abaixo dos 19,98 pode buscar suportes 19,27 ou 18,42. Teria sinal de repique altista fechando acima dos 20,67 mirando resistências em 22,02 ou 23,71.</t>
  </si>
  <si>
    <t>DASA3 está em clara tendência de baixa pelas médias de 21 e 200 dias e segue em movimento de baixa. Abaixo dos 2,65 pode buscar suportes 2,41 ou 2,16. Teria sinal de repique altista fechando acima dos 2,92 mirando resistências em 3,2 ou 3,68.</t>
  </si>
  <si>
    <t>Dell Inc</t>
  </si>
  <si>
    <t>D1EL34</t>
  </si>
  <si>
    <t>D1EL34 apesar de estar em tendência de alta no longo prazo pela média de 200 dias, no curto prazo está em realização. Abaixo dos 1840 pode seguir em baixa no curto prazo mirando suportes em 1682,53 ou 1525,07. Teria sinal de retomada altista fechando acima dos 2087,89 mirando resistências em 2349,59 ou 2664,51.</t>
  </si>
  <si>
    <t>DESK3 está em tendência de alta pelas médias de 21 e 200 dias e vai mantendo sinal de força altista. Acima dos 18,26 pode buscar projeções nos 18,73 ou 19,5. Teria sinal de realização na perda dos 17,96 mirando os 17,49 ou 17,25.</t>
  </si>
  <si>
    <t>DXCO3 está em tendência de alta pelas médias de 21 e 200 dias e vai mantendo sinal de força altista. Acima dos 5,25 pode buscar projeções nos 5,57 ou 6,1. Teria sinal de realização na perda dos 5,09 mirando os 4,72 ou 4,55.</t>
  </si>
  <si>
    <t>PNVL3 está em tendência de baixa pela média de 200 dias, a parece ter completado movimento de repique de alta de curto prazo e pode estar retomando o movimento baixista. Abaixo dos 11,44 pode seguir em queda na direção dos suportes 10,43 ou 9,86. Teria sinal de repique altista fechando acima dos 12,25 mirando resistências em 13,37 ou 15,19.</t>
  </si>
  <si>
    <t>DIRR3 está em clara tendência de baixa pelas médias de 21 e 200 dias e segue em movimento de baixa. Abaixo dos 11,39 pode buscar suportes 10,45 ou 9,51. Teria sinal de repique altista fechando acima dos 12,36 mirando resistências em 14,42 ou 16,29.</t>
  </si>
  <si>
    <t>ECOR3 está em tendência de baixa pelas médias de 21 e 200 dias, mas começa a dar sinais de repiques de alta. Acima dos 7,44 teria sinal de repique altista mirando resistências nos 7,86 ou 8,56. Já uma perda dos 7,11 traria de volta o sinal de baixa projetando de 6,72 a 6,36.</t>
  </si>
  <si>
    <t>LILY34 está em tendência de alta pelas médias de 21 e 200 dias e vai mantendo sinal de força altista. Acima dos 214,47 pode buscar projeções nos 228,35 ou 250,82. Teria sinal de realização na perda dos 205,37 mirando os 192 ou 185,05.</t>
  </si>
  <si>
    <t>EMBJ3 está em tendência de alta pelas médias de 21 e 200 dias e vai mantendo sinal de força altista. Acima dos 88,86 pode buscar projeções nos 94,89 ou 104,65. Teria sinal de realização na perda dos 86,14 mirando os 79,1 ou 76,08. O padrão de volume favorece a alta. O IFR sobrecomprado alerta realizações se perder 86,14.</t>
  </si>
  <si>
    <t>ENGI11 está em tendência de alta pelas médias de 21 e 200 dias e vai mantendo sinal de força altista. Acima dos 52,3 pode buscar projeções nos 55,56 ou 60,84. Teria sinal de realização na perda dos 49,68 mirando os 47,02 ou 45,38. O padrão de volume favorece a alta.</t>
  </si>
  <si>
    <t>ENEV3 está em tendência de alta no longo prazo, teve uma correção no curto prazo, mas pode estar retomando sinal de altas. Acima dos 26,12 pode buscar 27,95 ou 29,85. Abaixo dos 25,61 retomaria sinal de realização mirando suportes em 24,87 ou 23,91.</t>
  </si>
  <si>
    <t>EGIE3 está em clara tendência de baixa pelas médias de 21 e 200 dias e segue em movimento de baixa. Abaixo dos 29,2 pode buscar suportes 27,44 ou 25,68. Teria sinal de repique altista fechando acima dos 30,81 mirando resistências em 34,88 ou 38,39.</t>
  </si>
  <si>
    <t>EQTL3 está em tendência de baixa pelas médias de 21 e 200 dias, mas começa a dar sinais de repiques de alta. Acima dos 39,8 teria sinal de repique altista mirando resistências nos 41,09 ou 43,01. Já uma perda dos 38,72 traria de volta o sinal de baixa projetando de 37,98 a 37,01.</t>
  </si>
  <si>
    <t>EUCA4 está em tendência de alta no longo prazo, teve uma correção no curto prazo, mas pode estar retomando sinal de altas. Acima dos 22,88 pode buscar 24,61 ou 26,53. Abaixo dos 21,5 retomaria sinal de realização mirando suportes em 20,53 ou 19,57.</t>
  </si>
  <si>
    <t>EVEN3 está em clara tendência de baixa pelas médias de 21 e 200 dias e segue em movimento de baixa. Abaixo dos 4,82 pode buscar suportes 4,51 ou 4,2. Teria sinal de repique altista fechando acima dos 5,17 mirando resistências em 5,82 ou 6,43.</t>
  </si>
  <si>
    <t>EZTC3 está em clara tendência de baixa pelas médias de 21 e 200 dias e segue em movimento de baixa. Abaixo dos 11,15 pode buscar suportes 10,43 ou 9,72. Teria sinal de repique altista fechando acima dos 11,98 mirando resistências em 13,46 ou 14,88. O IFR sobrevendido alerta para recuperações se superar 11,98</t>
  </si>
  <si>
    <t>FESA4 apesar de estar em tendência de baixa no longo prazo pela média de 200 dias, no curto prazo está com sinal de recuperação favorecendo repiques de alta. Acima dos 6,18 pode seguir repique altista na direção resistências nos 6,48 ou 6,97. Caso perca os 6 teria sinal de baixa projetando de 5,69 a 5,53.</t>
  </si>
  <si>
    <t>FLRY3 está em tendência de alta pelas médias de 21 e 200 dias e vai mantendo sinal de força altista. Acima dos 17,08 pode buscar projeções nos 18,27 ou 20,2. Teria sinal de realização na perda dos 16,73 mirando os 15,15 ou 14,55. O padrão de volume favorece a alta. O IFR sobrecomprado alerta realizações se perder 16,73.</t>
  </si>
  <si>
    <t>FRAS3 apesar de estar em tendência de baixa no longo prazo pela média de 200 dias, no curto prazo está com sinal de recuperação favorecendo repiques de alta. Acima dos 21,4 pode seguir repique altista na direção resistências nos 22,96 ou 25,49. Caso perca os 20,86 teria sinal de baixa projetando de 18,87 a 18,08.</t>
  </si>
  <si>
    <t>GFSA3 está em clara tendência de baixa pelas médias de 21 e 200 dias e segue em movimento de baixa. Abaixo dos 0,3 pode buscar suportes 0,02 ou -0,24. Teria sinal de repique altista fechando acima dos 0,35 mirando resistências em 1,18 ou 1,72. O IFR sobrevendido alerta para recuperações se superar 0,35</t>
  </si>
  <si>
    <t>GGBR4 está em tendência de alta pelas médias de 21 e 200 dias e vai mantendo sinal de força altista. Acima dos 25,45 pode buscar projeções nos 28,51 ou 33,47. Teria sinal de realização na perda dos 24,57 mirando os 20,49 ou 18,95. O padrão de volume favorece a alta. O IFR sobrecomprado alerta realizações se perder 24,57.</t>
  </si>
  <si>
    <t>GOAU4 está em tendência de alta pelas médias de 21 e 200 dias e vai mantendo sinal de força altista. Acima dos 10,97 pode buscar projeções nos 12,16 ou 14,09. Teria sinal de realização na perda dos 10,72 mirando os 9,04 ou 8,44. O padrão de volume favorece a alta. O IFR sobrecomprado alerta realizações se perder 10,72.</t>
  </si>
  <si>
    <t>GGPS3 está em tendência de baixa pelas médias de 21 e 200 dias, mas começa a dar sinais de repiques de alta. Acima dos 12,07 teria sinal de repique altista mirando resistências nos 13,28 ou 14,46. Já uma perda dos 11,37 traria de volta o sinal de baixa projetando de 10,77 a 10,18.</t>
  </si>
  <si>
    <t>GRND3 está em clara tendência de baixa pelas médias de 21 e 200 dias e segue em movimento de baixa. Abaixo dos 3,7 pode buscar suportes 3,61 ou 3,49. Teria sinal de repique altista fechando acima dos 3,79 mirando resistências em 3,99 ou 4,22.</t>
  </si>
  <si>
    <t>GMAT3 apesar de estar em tendência de baixa no longo prazo pela média de 200 dias, no curto prazo está com sinal de recuperação favorecendo repiques de alta. Acima dos 4,07 pode seguir repique altista na direção resistências nos 4,46 ou 5,1. Caso perca os 3,9 teria sinal de baixa projetando de 3,43 a 3,23.</t>
  </si>
  <si>
    <t>SBFG3 está em tendência de baixa pelas médias de 21 e 200 dias, mas começa a dar sinais de repiques de alta. Acima dos 9,98 teria sinal de repique altista mirando resistências nos 10,45 ou 11,14. Já uma perda dos 9,32 traria de volta o sinal de baixa projetando de 8,97 a 8,62.</t>
  </si>
  <si>
    <t>Helbor</t>
  </si>
  <si>
    <t>HBOR3</t>
  </si>
  <si>
    <t>HBOR3 está em tendência de baixa pelas médias de 21 e 200 dias, mas começa a dar sinais de repiques de alta. Acima dos 1,94 teria sinal de repique altista mirando resistências nos 2,41 ou 2,87. Já uma perda dos 1,85 traria de volta o sinal de baixa projetando de 1,65 a 1,41.</t>
  </si>
  <si>
    <t>HBSA3 está em clara tendência de baixa pelas médias de 21 e 200 dias e segue em movimento de baixa. Abaixo dos 3,22 pode buscar suportes 3,06 ou 2,91. Teria sinal de repique altista fechando acima dos 3,33 mirando resistências em 3,72 ou 4,02.</t>
  </si>
  <si>
    <t>HYPE3 apesar de estar em tendência de baixa no longo prazo pela média de 200 dias, no curto prazo está com sinal de recuperação favorecendo repiques de alta. Acima dos 21,82 pode seguir repique altista na direção resistências nos 23 ou 24,92. Caso perca os 21,22 teria sinal de baixa projetando de 19,9 a 19,3.</t>
  </si>
  <si>
    <t>IGTI11 apesar de estar em tendência de baixa no longo prazo pela média de 200 dias, no curto prazo está com sinal de recuperação favorecendo repiques de alta. Acima dos 25,75 pode seguir repique altista na direção resistências nos 26,63 ou 28,2. Caso perca os 25,11 teria sinal de baixa projetando de 24,08 a 23,29.</t>
  </si>
  <si>
    <t>ITLC34 apesar de estar em tendência de alta no longo prazo pela média de 200 dias, no curto prazo está em realização. Abaixo dos 71,1 pode seguir em baixa no curto prazo mirando suportes em 55,18 ou 39,26. Teria sinal de retomada altista fechando acima dos 75,16 mirando resistências em 122,62 ou 154,45. O IFR sobrevendido alerta para recuperações se superar 75,16</t>
  </si>
  <si>
    <t>INTB3 está em tendência de alta pelas médias de 21 e 200 dias, mas começa a dar sinal de possível realização. Abaixo dos 13,43 poderia realizar na direção dos suportes 12,67 ou 12,18. Caso supere os 14,25 retomaria sinal de alta com projeções nos 15,22 ou 16,8.</t>
  </si>
  <si>
    <t>INBR32 apesar de estar em tendência de baixa no longo prazo pela média de 200 dias, no curto prazo está com sinal de recuperação favorecendo repiques de alta. Acima dos 28,86 pode seguir repique altista na direção resistências nos 30,22 ou 32,2. Caso perca os 28,15 teria sinal de baixa projetando de 27 a 26.</t>
  </si>
  <si>
    <t>Intl Business Machines Corp</t>
  </si>
  <si>
    <t>IBMB34</t>
  </si>
  <si>
    <t>IBMB34 está em tendência de baixa pelas médias de 21 e 200 dias, mas começa a dar sinais de repiques de alta. Acima dos 1170 teria sinal de repique altista mirando resistências nos 1603,47 ou 1967,71. Já uma perda dos 1110 traria de volta o sinal de baixa projetando de 1014,08 a 831,95.</t>
  </si>
  <si>
    <t>MYPK3 apesar de estar em tendência de baixa no longo prazo pela média de 200 dias, no curto prazo está com sinal de recuperação favorecendo repiques de alta. Acima dos 9,61 pode seguir repique altista na direção resistências nos 10,13 ou 10,98. Caso perca os 9,39 teria sinal de baixa projetando de 8,76 a 8,49. O padrão de volume favorece a alta.</t>
  </si>
  <si>
    <t>RANI3 apesar de estar em tendência de baixa no longo prazo pela média de 200 dias, no curto prazo está com sinal de recuperação favorecendo repiques de alta. Acima dos 8,16 pode seguir repique altista na direção resistências nos 8,43 ou 8,88. Caso perca os 7,96 teria sinal de baixa projetando de 7,71 a 7,57. O padrão de volume favorece a alta.</t>
  </si>
  <si>
    <t>IRBR3 apesar de estar em tendência de alta no longo prazo pela média de 200 dias, no curto prazo está em realização. Abaixo dos 53,25 pode seguir em baixa no curto prazo mirando suportes em 51,77 ou 50,3. Teria sinal de retomada altista fechando acima dos 55 mirando resistências em 58,02 ou 60,96.</t>
  </si>
  <si>
    <t>ISAE4 está em tendência de baixa pelas médias de 21 e 200 dias, mas começa a dar sinais de repiques de alta. Acima dos 27,13 teria sinal de repique altista mirando resistências nos 30,29 ou 32,89. Já uma perda dos 26,08 traria de volta o sinal de baixa projetando de 24,77 a 23,47.</t>
  </si>
  <si>
    <t>ITSA3 está em tendência de alta pelas médias de 21 e 200 dias e vai mantendo sinal de força altista. Acima dos 14,24 pode buscar projeções nos 14,84 ou 15,82. Teria sinal de realização na perda dos 13,73 mirando os 13,26 ou 12,95. O padrão de volume favorece a alta.</t>
  </si>
  <si>
    <t>ITSA4 está em tendência de alta pelas médias de 21 e 200 dias e vai mantendo sinal de força altista. Acima dos 14,22 pode buscar projeções nos 14,86 ou 15,9. Teria sinal de realização na perda dos 13,69 mirando os 13,18 ou 12,85. O padrão de volume favorece a alta.</t>
  </si>
  <si>
    <t>ITUB3 está em tendência de alta pelas médias de 21 e 200 dias e vai mantendo sinal de força altista. Acima dos 46,84 pode buscar projeções nos 48,81 ou 52,01. Teria sinal de realização na perda dos 45,09 mirando os 43,64 ou 42,65.</t>
  </si>
  <si>
    <t>ITUB4 está em tendência de alta pelas médias de 21 e 200 dias e vai mantendo sinal de força altista. Acima dos 43,67 pode buscar projeções nos 44,64 ou 46,59. Teria sinal de realização na perda dos 42,6 mirando os 41,47 ou 40,49. O padrão de volume favorece a alta.</t>
  </si>
  <si>
    <t>JALL3 está em clara tendência de baixa pelas médias de 21 e 200 dias e segue em movimento de baixa. Abaixo dos 1,95 pode buscar suportes 1,85 ou 1,75. Teria sinal de repique altista fechando acima dos 2,04 mirando resistências em 2,26 ou 2,45.</t>
  </si>
  <si>
    <t>JBSS32 apesar de estar em tendência de baixa no longo prazo pela média de 200 dias, no curto prazo está com sinal de recuperação favorecendo repiques de alta. Acima dos 72,48 pode seguir repique altista na direção resistências nos 80,64 ou 93,86. Caso perca os 69,9 teria sinal de baixa projetando de 59,26 a 55,17. O padrão de volume favorece a alta. O IFR sobrecomprado alerta realizações se perder 69,9.</t>
  </si>
  <si>
    <t>JHSF3 está em tendência de alta pelas médias de 21 e 200 dias e vai mantendo sinal de força altista. Acima dos 11,45 pode buscar projeções nos 12,21 ou 13,44. Teria sinal de realização na perda dos 11,03 mirando os 10,22 ou 9,83.</t>
  </si>
  <si>
    <t>JPMC34 está em tendência de alta pelas médias de 21 e 200 dias e vai mantendo sinal de força altista. Acima dos 184 pode buscar projeções nos 195,24 ou 213,44. Teria sinal de realização na perda dos 181,4 mirando os 165,8 ou 160,17. O padrão de volume favorece a alta. O IFR sobrecomprado alerta realizações se perder 181,4.</t>
  </si>
  <si>
    <t>JSLG3 apesar de estar em tendência de baixa no longo prazo pela média de 200 dias, no curto prazo está com sinal de recuperação favorecendo repiques de alta. Acima dos 5,97 pode seguir repique altista na direção resistências nos 6,37 ou 7,03. Caso perca os 5,64 teria sinal de baixa projetando de 5,31 a 5,1. O padrão de volume favorece a alta.</t>
  </si>
  <si>
    <t>KEPL3 está em tendência de baixa pelas médias de 21 e 200 dias, mas começa a dar sinais de repiques de alta. Acima dos 6,54 teria sinal de repique altista mirando resistências nos 6,75 ou 7,04. Já uma perda dos 6,27 traria de volta o sinal de baixa projetando de 6,12 a 5,97.</t>
  </si>
  <si>
    <t>KLBN3 está em tendência de alta pelas médias de 21 e 200 dias e vai mantendo sinal de força altista. Acima dos 3,68 pode buscar projeções nos 3,89 ou 4,23. Teria sinal de realização na perda dos 3,57 mirando os 3,34 ou 3,23. O padrão de volume favorece a alta. O IFR sobrecomprado alerta realizações se perder 3,57.</t>
  </si>
  <si>
    <t>KLBN4 está em tendência de alta pelas médias de 21 e 200 dias e vai mantendo sinal de força altista. Acima dos 3,66 pode buscar projeções nos 3,86 ou 4,19. Teria sinal de realização na perda dos 3,56 mirando os 3,33 ou 3,22.</t>
  </si>
  <si>
    <t>KLBN11 está em tendência de alta pelas médias de 21 e 200 dias e vai mantendo sinal de força altista. Acima dos 18,31 pode buscar projeções nos 19,36 ou 21,06. Teria sinal de realização na perda dos 17,83 mirando os 16,61 ou 16,08. O padrão de volume favorece a alta.</t>
  </si>
  <si>
    <t>LAVV3 está em clara tendência de baixa pelas médias de 21 e 200 dias e segue em movimento de baixa. Abaixo dos 10,07 pode buscar suportes 9,58 ou 9,09. Teria sinal de repique altista fechando acima dos 10,69 mirando resistências em 11,64 ou 12,61.</t>
  </si>
  <si>
    <t>LIGT3 apesar de estar em tendência de baixa no longo prazo pela média de 200 dias, no curto prazo está com sinal de recuperação favorecendo repiques de alta. Acima dos 3,23 pode seguir repique altista na direção resistências nos 3,58 ou 4,06. Caso perca os 2,79 teria sinal de baixa projetando de 2,54 a 2,3. O padrão de volume favorece a alta.</t>
  </si>
  <si>
    <t>RENT3 está em tendência de baixa pelas médias de 21 e 200 dias, mas começa a dar sinais de repiques de alta. Acima dos 39,38 teria sinal de repique altista mirando resistências nos 42,03 ou 45,73. Já uma perda dos 38,09 traria de volta o sinal de baixa projetando de 36,03 a 34,17.</t>
  </si>
  <si>
    <t>RENT4 está em tendência de baixa pelas médias de 21 e 200 dias, mas começa a dar sinais de repiques de alta. Acima dos 37,73 teria sinal de repique altista mirando resistências nos 40,61 ou 43,99. Já uma perda dos 36,88 traria de volta o sinal de baixa projetando de 35,14 a 33,44.</t>
  </si>
  <si>
    <t>LOGG3 apesar de estar em tendência de alta no longo prazo pela média de 200 dias, no curto prazo está em realização. Abaixo dos 25,66 pode seguir em baixa no curto prazo mirando suportes em 24,72 ou 23,78. Teria sinal de retomada altista fechando acima dos 26,71 mirando resistências em 28,7 ou 30,57.</t>
  </si>
  <si>
    <t>LREN3 está em tendência de baixa pelas médias de 21 e 200 dias, mas começa a dar sinais de repiques de alta. Acima dos 14,24 teria sinal de repique altista mirando resistências nos 15,22 ou 16,51. Já uma perda dos 13,74 traria de volta o sinal de baixa projetando de 13,12 a 12,47.</t>
  </si>
  <si>
    <t>LWSA3 está em tendência de baixa pelas médias de 21 e 200 dias, mas começa a dar sinais de repiques de alta. Acima dos 3,83 teria sinal de repique altista mirando resistências nos 4,21 ou 4,58. Já uma perda dos 3,6 traria de volta o sinal de baixa projetando de 3,41 a 3,22.</t>
  </si>
  <si>
    <t>MDIA3 está em clara tendência de baixa pelas médias de 21 e 200 dias e segue em movimento de baixa. Abaixo dos 17 pode buscar suportes 16,62 ou 16,25. Teria sinal de repique altista fechando acima dos 17,59 mirando resistências em 18,21 ou 18,95.</t>
  </si>
  <si>
    <t>MGLU3 está em tendência de baixa pela média de 200 dias, a parece ter completado movimento de repique de alta de curto prazo e pode estar retomando o movimento baixista. Abaixo dos 4,83 pode seguir em queda na direção dos suportes 4,24 ou 3,91. Teria sinal de repique altista fechando acima dos 5,04 mirando resistências em 5,3 ou 5,95.</t>
  </si>
  <si>
    <t>POMO3 está em clara tendência de baixa pelas médias de 21 e 200 dias e segue em movimento de baixa. Abaixo dos 4,88 pode buscar suportes 4,6 ou 4,26. Teria sinal de repique altista fechando acima dos 5,01 mirando resistências em 5,69 ou 6,36.</t>
  </si>
  <si>
    <t>POMO4 está em tendência de baixa pelas médias de 21 e 200 dias, mas começa a dar sinais de repiques de alta. Acima dos 5,42 teria sinal de repique altista mirando resistências nos 6,06 ou 6,71. Já uma perda dos 5,32 traria de volta o sinal de baixa projetando de 5 a 4,67.</t>
  </si>
  <si>
    <t>MBRF3 apesar de estar em tendência de baixa no longo prazo pela média de 200 dias, no curto prazo está com sinal de recuperação favorecendo repiques de alta. Acima dos 16,79 pode seguir repique altista na direção resistências nos 18,4 ou 20,81. Caso perca os 15,95 teria sinal de baixa projetando de 14,49 a 13,28. O padrão de volume favorece a alta.</t>
  </si>
  <si>
    <t>M2RV34 apesar de estar em tendência de alta no longo prazo pela média de 200 dias, no curto prazo está em realização. Abaixo dos 86 pode seguir em baixa no curto prazo mirando suportes em 64,73 ou 43,46. Teria sinal de retomada altista fechando acima dos 92,79 mirando resistências em 154,83 ou 197,36. O IFR sobrevendido alerta para recuperações se superar 92,79</t>
  </si>
  <si>
    <t>CASH3 apesar de estar em tendência de alta no longo prazo pela média de 200 dias, no curto prazo está em realização. Abaixo dos 4,21 pode seguir em baixa no curto prazo mirando suportes em 3,92 ou 3,6. Teria sinal de retomada altista fechando acima dos 4,39 mirando resistências em 4,95 ou 5,58.</t>
  </si>
  <si>
    <t>Melnick</t>
  </si>
  <si>
    <t>MELK3</t>
  </si>
  <si>
    <t>MELK3 está em clara tendência de baixa pelas médias de 21 e 200 dias e segue em movimento de baixa. Abaixo dos 2,88 pode buscar suportes 2,76 ou 2,64. Teria sinal de repique altista fechando acima dos 2,97 mirando resistências em 3,26 ou 3,49. O IFR sobrevendido alerta para recuperações se superar 2,97</t>
  </si>
  <si>
    <t>MELI34 apesar de estar em tendência de baixa no longo prazo pela média de 200 dias, no curto prazo está com sinal de recuperação favorecendo repiques de alta. Acima dos 80,92 pode seguir repique altista na direção resistências nos 86,73 ou 96,14. Caso perca os 77,87 teria sinal de baixa projetando de 71,51 a 68,6. O padrão de volume favorece a alta.</t>
  </si>
  <si>
    <t>Mercantil</t>
  </si>
  <si>
    <t>BMEB4</t>
  </si>
  <si>
    <t>BMEB4 está em clara tendência de baixa pelas médias de 21 e 200 dias e segue em movimento de baixa. Abaixo dos 55,44 pode buscar suportes 51,29 ou 47,15. Teria sinal de repique altista fechando acima dos 58,9 mirando resistências em 68,85 ou 77,13.</t>
  </si>
  <si>
    <t>M1TA34 está em tendência de baixa pelas médias de 21 e 200 dias, mas começa a dar sinais de repiques de alta. Acima dos 109,81 teria sinal de repique altista mirando resistências nos 124,5 ou 138,35. Já uma perda dos 107,3 traria de volta o sinal de baixa projetando de 102,08 a 95,15.</t>
  </si>
  <si>
    <t>LEVE3 está em tendência de baixa pelas médias de 21 e 200 dias, mas começa a dar sinais de repiques de alta. Acima dos 31,85 teria sinal de repique altista mirando resistências nos 33,25 ou 34,55. Já uma perda dos 31,14 traria de volta o sinal de baixa projetando de 30,48 a 29,83.</t>
  </si>
  <si>
    <t>MUTC34 apesar de estar em tendência de alta no longo prazo pela média de 200 dias, no curto prazo está em realização. Abaixo dos 675 pode seguir em baixa no curto prazo mirando suportes em 572,3 ou 469,61. Teria sinal de retomada altista fechando acima dos 726,11 mirando resistências em 1007,34 ou 1212,72.</t>
  </si>
  <si>
    <t>MSFT34 apesar de estar em tendência de baixa no longo prazo pela média de 200 dias, no curto prazo está com sinal de recuperação favorecendo repiques de alta. Acima dos 86,2 pode seguir repique altista na direção resistências nos 90,39 ou 97,18. Caso perca os 83,5 teria sinal de baixa projetando de 79,41 a 77,31. O padrão de volume favorece a alta.</t>
  </si>
  <si>
    <t>MILS3 está em tendência de alta pelas médias de 21 e 200 dias e vai mantendo sinal de força altista. Acima dos 15,65 pode buscar projeções nos 15,94 ou 16,42. Teria sinal de realização na perda dos 15,47 mirando os 15,17 ou 15,02. O padrão de volume favorece a alta.</t>
  </si>
  <si>
    <t>BEEF3 está em clara tendência de baixa pelas médias de 21 e 200 dias e segue em movimento de baixa. Abaixo dos 3,4 pode buscar suportes 3,28 ou 3,16. Teria sinal de repique altista fechando acima dos 3,55 mirando resistências em 3,78 ou 4,01.</t>
  </si>
  <si>
    <t>Mitre Realty</t>
  </si>
  <si>
    <t>MTRE3</t>
  </si>
  <si>
    <t>MTRE3 está em clara tendência de baixa pelas médias de 21 e 200 dias e segue em movimento de baixa. Abaixo dos 2,91 pode buscar suportes 2,77 ou 2,63. Teria sinal de repique altista fechando acima dos 3,04 mirando resistências em 3,36 ou 3,63.</t>
  </si>
  <si>
    <t>MOTV3 está em tendência de baixa pelas médias de 21 e 200 dias, mas começa a dar sinais de repiques de alta. Acima dos 15,34 teria sinal de repique altista mirando resistências nos 16 ou 17,07. Já uma perda dos 14,69 traria de volta o sinal de baixa projetando de 14,27 a 13,93.</t>
  </si>
  <si>
    <t>MDNE3 está em clara tendência de baixa pelas médias de 21 e 200 dias e segue em movimento de baixa. Abaixo dos 24,25 pode buscar suportes 22,17 ou 20,09. Teria sinal de repique altista fechando acima dos 26,33 mirando resistências em 30,98 ou 35,13.</t>
  </si>
  <si>
    <t>MOVI3 está em clara tendência de baixa pelas médias de 21 e 200 dias e segue em movimento de baixa. Abaixo dos 8,12 pode buscar suportes 7,72 ou 7,12. Teria sinal de repique altista fechando acima dos 8,6 mirando resistências em 9,66 ou 10,85.</t>
  </si>
  <si>
    <t>MRVE3 está em clara tendência de baixa pelas médias de 21 e 200 dias e segue em movimento de baixa. Abaixo dos 4,65 pode buscar suportes 4,36 ou 4. Teria sinal de repique altista fechando acima dos 4,86 mirando resistências em 5,5 ou 6,2.</t>
  </si>
  <si>
    <t>MLAS3 está em tendência de alta pelas médias de 21 e 200 dias, mas começa a dar sinal de possível realização. Abaixo dos 1,72 poderia realizar na direção dos suportes 1,55 ou 1,46. Caso supere os 1,81 retomaria sinal de alta com projeções nos 1,97 ou 2,23.</t>
  </si>
  <si>
    <t>MULT3 está em tendência de baixa pelas médias de 21 e 200 dias, mas começa a dar sinais de repiques de alta. Acima dos 29,46 teria sinal de repique altista mirando resistências nos 30,5 ou 32,13. Já uma perda dos 28,71 traria de volta o sinal de baixa projetando de 27,85 a 27,03.</t>
  </si>
  <si>
    <t>NATU3 está em clara tendência de baixa pelas médias de 21 e 200 dias e segue em movimento de baixa. Abaixo dos 8,34 pode buscar suportes 7,7 ou 7,3. Teria sinal de repique altista fechando acima dos 8,75 mirando resistências em 8,97 ou 9,75.</t>
  </si>
  <si>
    <t>NFLX34 está em tendência de baixa pelas médias de 21 e 200 dias, mas começa a dar sinais de repiques de alta. Acima dos 7,56 teria sinal de repique altista mirando resistências nos 8,18 ou 9,1. Já uma perda dos 7,29 traria de volta o sinal de baixa projetando de 6,68 a 6,21.</t>
  </si>
  <si>
    <t>ROXO34 apesar de estar em tendência de baixa no longo prazo pela média de 200 dias, no curto prazo está com sinal de recuperação favorecendo repiques de alta. Acima dos 12,61 pode seguir repique altista na direção resistências nos 13,48 ou 14,89. Caso perca os 12,29 teria sinal de baixa projetando de 11,2 a 10,76. O IFR sobrecomprado alerta realizações se perder 12,29.</t>
  </si>
  <si>
    <t>NVDC34 está em tendência de alta no longo prazo, teve uma correção no curto prazo, mas pode estar retomando sinal de altas. Acima dos 21,18 pode buscar 22,59 ou 23,88. Abaixo dos 20,49 retomaria sinal de realização mirando suportes em 19,84 ou 19,19.</t>
  </si>
  <si>
    <t>OPCT3 apesar de estar em tendência de alta no longo prazo pela média de 200 dias, no curto prazo está em realização. Abaixo dos 10,41 pode seguir em baixa no curto prazo mirando suportes em 10 ou 9,54. Teria sinal de retomada altista fechando acima dos 10,74 mirando resistências em 11,46 ou 12,36.</t>
  </si>
  <si>
    <t>ONCO3 está em clara tendência de baixa pelas médias de 21 e 200 dias e segue em movimento de baixa. Abaixo dos 0,59 pode buscar suportes 0,33 ou 0,08. Teria sinal de repique altista fechando acima dos 0,64 mirando resistências em 1,4 ou 1,9. O IFR sobrevendido alerta para recuperações se superar 0,64</t>
  </si>
  <si>
    <t>ORCL34 está em tendência de baixa pelas médias de 21 e 200 dias, mas começa a dar sinais de repiques de alta. Acima dos 104,99 teria sinal de repique altista mirando resistências nos 128,75 ou 148,15. Já uma perda dos 97,35 traria de volta o sinal de baixa projetando de 87,64 a 77,94.</t>
  </si>
  <si>
    <t>Oranjebtc</t>
  </si>
  <si>
    <t>OBTC3</t>
  </si>
  <si>
    <t>OBTC3 está em tendência de baixa pela média de 200 dias, a parece ter completado movimento de repique de alta de curto prazo e pode estar retomando o movimento baixista. Abaixo dos 5,89 pode seguir em queda na direção dos suportes 5,7 ou 5,52. Teria sinal de repique altista fechando acima dos 6,48 mirando resistências em 6,84 ou 7,43.</t>
  </si>
  <si>
    <t>ORVR3 está em tendência de alta no longo prazo, teve uma correção no curto prazo, mas pode estar retomando sinal de altas. Acima dos 73,27 pode buscar 80,95 ou 87,74. Abaixo dos 69,96 retomaria sinal de realização mirando suportes em 66,56 ou 63,16.</t>
  </si>
  <si>
    <t>PCAR3 está em tendência de baixa pela média de 200 dias, a parece ter completado movimento de repique de alta de curto prazo e pode estar retomando o movimento baixista. Abaixo dos 2,69 pode seguir em queda na direção dos suportes 2,24 ou 2,02. Teria sinal de repique altista fechando acima dos 2,94 mirando resistências em 3,37 ou 4,07.</t>
  </si>
  <si>
    <t>PGMN3 está em clara tendência de baixa pelas médias de 21 e 200 dias e segue em movimento de baixa. Abaixo dos 3,19 pode buscar suportes 2,98 ou 2,78. Teria sinal de repique altista fechando acima dos 3,45 mirando resistências em 3,85 ou 4,25. O IFR sobrevendido alerta para recuperações se superar 3,45</t>
  </si>
  <si>
    <t>P2LT34 está em clara tendência de baixa pelas médias de 21 e 200 dias e segue em movimento de baixa. Abaixo dos 198,38 pode buscar suportes 186,13 ou 173,89. Teria sinal de repique altista fechando acima dos 220 mirando resistências em 238 ou 262,48.</t>
  </si>
  <si>
    <t>Paranapanema</t>
  </si>
  <si>
    <t>PMAM3</t>
  </si>
  <si>
    <t>PMAM3 está em tendência de baixa pela média de 200 dias, a parece ter completado movimento de repique de alta de curto prazo e pode estar retomando o movimento baixista. Abaixo dos 0,28 pode seguir em queda na direção dos suportes 0,21 ou 0,14. Teria sinal de repique altista fechando acima dos 0,31 mirando resistências em 0,41 ou 0,53.</t>
  </si>
  <si>
    <t>PETR3 está em tendência de alta pelas médias de 21 e 200 dias e vai mantendo sinal de força altista. Acima dos 47,19 pode buscar projeções nos 49,06 ou 53,84. Teria sinal de realização na perda dos 45,9 mirando os 41,32 ou 38,92. O padrão de volume favorece a alta.</t>
  </si>
  <si>
    <t>PETR4 está em tendência de alta pelas médias de 21 e 200 dias e vai mantendo sinal de força altista. Acima dos 41,77 pode buscar projeções nos 43,49 ou 47,25. Teria sinal de realização na perda dos 40,88 mirando os 37,4 ou 35,51. O padrão de volume favorece a alta.</t>
  </si>
  <si>
    <t>RECV3 está em tendência de baixa pela média de 200 dias, a parece ter completado movimento de repique de alta de curto prazo e pode estar retomando o movimento baixista. Abaixo dos 10,11 pode seguir em queda na direção dos suportes 9,39 ou 8,88. Teria sinal de repique altista fechando acima dos 10,42 mirando resistências em 11,04 ou 12,05.</t>
  </si>
  <si>
    <t>PRIO3 está em tendência de alta pelas médias de 21 e 200 dias e vai mantendo sinal de força altista. Acima dos 57,06 pode buscar projeções nos 61,35 ou 67,52. Teria sinal de realização na perda dos 55,28 mirando os 51,36 ou 48,27. O padrão de volume favorece a alta.</t>
  </si>
  <si>
    <t>AUAU3 apesar de estar em tendência de baixa no longo prazo pela média de 200 dias, no curto prazo está com sinal de recuperação favorecendo repiques de alta. Acima dos 3,36 pode seguir repique altista na direção resistências nos 3,54 ou 3,84. Caso perca os 3,27 teria sinal de baixa projetando de 3,06 a 2,96. O padrão de volume favorece a alta.</t>
  </si>
  <si>
    <t>PINE4 está em tendência de alta pelas médias de 21 e 200 dias, mas começa a dar sinal de possível realização. Abaixo dos 13,37 poderia realizar na direção dos suportes 10,85 ou 9,93. Caso supere os 13,8 retomaria sinal de alta com projeções nos 15,62 ou 18,57.</t>
  </si>
  <si>
    <t>PLPL3 está em clara tendência de baixa pelas médias de 21 e 200 dias e segue em movimento de baixa. Abaixo dos 7,26 pode buscar suportes 6,83 ou 6,4. Teria sinal de repique altista fechando acima dos 7,97 mirando resistências em 8,65 ou 9,5.</t>
  </si>
  <si>
    <t>PSSA3 está em tendência de alta pelas médias de 21 e 200 dias e vai mantendo sinal de força altista. Acima dos 55,55 pode buscar projeções nos 58,16 ou 62,39. Teria sinal de realização na perda dos 54,51 mirando os 51,32 ou 50,01.</t>
  </si>
  <si>
    <t>POSI3 está em tendência de baixa pelas médias de 21 e 200 dias, mas começa a dar sinais de repiques de alta. Acima dos 3,68 teria sinal de repique altista mirando resistências nos 4,17 ou 4,57. Já uma perda dos 3,52 traria de volta o sinal de baixa projetando de 3,31 a 3,11.</t>
  </si>
  <si>
    <t>PRNR3 está em tendência de alta pelas médias de 21 e 200 dias e vai mantendo sinal de força altista. Acima dos 19,4 pode buscar projeções nos 20,8 ou 23,08. Teria sinal de realização na perda dos 19,02 mirando os 17,12 ou 16,41.</t>
  </si>
  <si>
    <t>Qualcomm Inc</t>
  </si>
  <si>
    <t>QCOM34</t>
  </si>
  <si>
    <t>QCOM34 está em clara tendência de baixa pelas médias de 21 e 200 dias e segue em movimento de baixa. Abaixo dos 69,28 pode buscar suportes 64,88 ou 60,49. Teria sinal de repique altista fechando acima dos 71,45 mirando resistências em 83,5 ou 92,28.</t>
  </si>
  <si>
    <t>QUAL3 está em tendência de baixa pelas médias de 21 e 200 dias, mas começa a dar sinais de repiques de alta. Acima dos 1,47 teria sinal de repique altista mirando resistências nos 1,89 ou 2,21. Já uma perda dos 1,37 traria de volta o sinal de baixa projetando de 1,2 a 1,04.</t>
  </si>
  <si>
    <t>LJQQ3 apesar de estar em tendência de baixa no longo prazo pela média de 200 dias, no curto prazo está com sinal de recuperação favorecendo repiques de alta. Acima dos 1,25 pode seguir repique altista na direção resistências nos 1,35 ou 1,49. Caso perca os 1,2 teria sinal de baixa projetando de 1,12 a 1,04. O padrão de volume favorece a alta.</t>
  </si>
  <si>
    <t>RADL3 apesar de estar em tendência de baixa no longo prazo pela média de 200 dias, no curto prazo está com sinal de recuperação favorecendo repiques de alta. Acima dos 19 pode seguir repique altista na direção resistências nos 20,71 ou 23,49. Caso perca os 18,1 teria sinal de baixa projetando de 16,22 a 15,36.</t>
  </si>
  <si>
    <t>RAIZ4 está em tendência de baixa pelas médias de 21 e 200 dias, mas começa a dar sinais de repiques de alta. Acima dos 0,28 teria sinal de repique altista mirando resistências nos 0,41 ou 0,5. Já uma perda dos 0,25 traria de volta o sinal de baixa projetando de 0,2 a 0,15. O IFR sobrevendido alerta para recuperações se superar 0,28</t>
  </si>
  <si>
    <t>RAPT4 apesar de estar em tendência de baixa no longo prazo pela média de 200 dias, no curto prazo está com sinal de recuperação favorecendo repiques de alta. Acima dos 5 pode seguir repique altista na direção resistências nos 5,38 ou 6,01. Caso perca os 4,91 teria sinal de baixa projetando de 4,37 a 4,17.</t>
  </si>
  <si>
    <t>RCSL4 apesar de estar em tendência de baixa no longo prazo pela média de 200 dias, no curto prazo está com sinal de recuperação favorecendo repiques de alta. Acima dos 0,65 pode seguir repique altista na direção resistências nos 0,79 ou 1,03. Caso perca os 0,62 teria sinal de baixa projetando de 0,41 a 0,33. O IFR sobrecomprado alerta realizações se perder 0,62.</t>
  </si>
  <si>
    <t>RDOR3 está em tendência de baixa pelas médias de 21 e 200 dias, mas começa a dar sinais de repiques de alta. Acima dos 34,87 teria sinal de repique altista mirando resistências nos 36,5 ou 38,7. Já uma perda dos 33,94 traria de volta o sinal de baixa projetando de 32,94 a 31,83.</t>
  </si>
  <si>
    <t>RIAA3 está em clara tendência de baixa pelas médias de 21 e 200 dias e segue em movimento de baixa. Abaixo dos 7,65 pode buscar suportes 7,18 ou 6,71. Teria sinal de repique altista fechando acima dos 8,23 mirando resistências em 9,17 ou 10,1.</t>
  </si>
  <si>
    <t>RAIL3 apesar de estar em tendência de baixa no longo prazo pela média de 200 dias, no curto prazo está com sinal de recuperação favorecendo repiques de alta. Acima dos 14,42 pode seguir repique altista na direção resistências nos 15,33 ou 16,81. Caso perca os 13,94 teria sinal de baixa projetando de 12,94 a 12,48. O padrão de volume favorece a alta.</t>
  </si>
  <si>
    <t>SBSP3 está em clara tendência de baixa pelas médias de 21 e 200 dias e segue em movimento de baixa. Abaixo dos 28,06 pode buscar suportes 27,09 ou 26,13. Teria sinal de repique altista fechando acima dos 29,67 mirando resistências em 31,18 ou 33,1.</t>
  </si>
  <si>
    <t>SAPR4 está em clara tendência de baixa pelas médias de 21 e 200 dias e segue em movimento de baixa. Abaixo dos 6,95 pode buscar suportes 6,82 ou 6,69. Teria sinal de repique altista fechando acima dos 7,36 mirando resistências em 7,61 ou 8,02.</t>
  </si>
  <si>
    <t>SAPR11 está em clara tendência de baixa pelas médias de 21 e 200 dias e segue em movimento de baixa. Abaixo dos 35,77 pode buscar suportes 35,03 ou 34,3. Teria sinal de repique altista fechando acima dos 38,14 mirando resistências em 39,6 ou 41,97.</t>
  </si>
  <si>
    <t>SANB3 apesar de estar em tendência de baixa no longo prazo pela média de 200 dias, no curto prazo está com sinal de recuperação favorecendo repiques de alta. Acima dos 13,84 pode seguir repique altista na direção resistências nos 14,97 ou 16,81. Caso perca os 13,49 teria sinal de baixa projetando de 12 a 11,43. O padrão de volume favorece a alta. O IFR sobrecomprado alerta realizações se perder 13,49.</t>
  </si>
  <si>
    <t>SANB4 apesar de estar em tendência de baixa no longo prazo pela média de 200 dias, no curto prazo está com sinal de recuperação favorecendo repiques de alta. Acima dos 14,21 pode seguir repique altista na direção resistências nos 14,96 ou 16,18. Caso perca os 13,93 teria sinal de baixa projetando de 12,99 a 12,61.</t>
  </si>
  <si>
    <t>SANB11 apesar de estar em tendência de baixa no longo prazo pela média de 200 dias, no curto prazo está com sinal de recuperação favorecendo repiques de alta. Acima dos 28,07 pode seguir repique altista na direção resistências nos 29,99 ou 33,1. Caso perca os 27,48 teria sinal de baixa projetando de 24,96 a 23,99. O padrão de volume favorece a alta.</t>
  </si>
  <si>
    <t>SMTO3 está em clara tendência de baixa pelas médias de 21 e 200 dias e segue em movimento de baixa. Abaixo dos 14,16 pode buscar suportes 13,32 ou 12,49. Teria sinal de repique altista fechando acima dos 14,86 mirando resistências em 16,85 ou 18,51.</t>
  </si>
  <si>
    <t>SHUL4 está em clara tendência de baixa pelas médias de 21 e 200 dias e segue em movimento de baixa. Abaixo dos 4,43 pode buscar suportes 4,31 ou 4,2. Teria sinal de repique altista fechando acima dos 4,6 mirando resistências em 4,8 ou 5,02.</t>
  </si>
  <si>
    <t>S1TX34 apesar de estar em tendência de alta no longo prazo pela média de 200 dias, no curto prazo está em realização. Abaixo dos 3633 pode seguir em baixa no curto prazo mirando suportes em 3166,1 ou 2699,2. Teria sinal de retomada altista fechando acima dos 3957,01 mirando resistências em 5144 ou 6077,79.</t>
  </si>
  <si>
    <t>SEER3 está em tendência de alta no longo prazo, teve uma correção no curto prazo, mas pode estar retomando sinal de altas. Acima dos 11,95 pode buscar 12,45 ou 13,46. Abaixo dos 11,58 retomaria sinal de realização mirando suportes em 10,8 ou 10,29.</t>
  </si>
  <si>
    <t>CSNA3 está em tendência de baixa pela média de 200 dias, a parece ter completado movimento de repique de alta de curto prazo e pode estar retomando o movimento baixista. Abaixo dos 5,52 pode seguir em queda na direção dos suportes 4,49 ou 4,06. Teria sinal de repique altista fechando acima dos 5,87 mirando resistências em 6,72 ou 8,1.</t>
  </si>
  <si>
    <t>SIMH3 apesar de estar em tendência de baixa no longo prazo pela média de 200 dias, no curto prazo está com sinal de recuperação favorecendo repiques de alta. Acima dos 8,42 pode seguir repique altista na direção resistências nos 9,18 ou 10,41. Caso perca os 7,7 teria sinal de baixa projetando de 7,19 a 6,8. O padrão de volume favorece a alta.</t>
  </si>
  <si>
    <t>SLCE3 está em clara tendência de baixa pelas médias de 21 e 200 dias e segue em movimento de baixa. Abaixo dos 13,15 pode buscar suportes 12,58 ou 12,06. Teria sinal de repique altista fechando acima dos 13,65 mirando resistências em 14,25 ou 15,28.</t>
  </si>
  <si>
    <t>SMFT3 está em tendência de baixa pelas médias de 21 e 200 dias, mas começa a dar sinais de repiques de alta. Acima dos 20,71 teria sinal de repique altista mirando resistências nos 21,45 ou 22,85. Já uma perda dos 19,85 traria de volta o sinal de baixa projetando de 19,17 a 18,46.</t>
  </si>
  <si>
    <t>SPCX34 está em tendência de baixa pelas médias de 21 e 200 dias, mas começa a dar sinais de repiques de alta. Acima dos 40,27 teria sinal de repique altista mirando resistências nos 59,62 ou 73,84. Já uma perda dos 36,6 traria de volta o sinal de baixa projetando de 29,48 a 22,37.</t>
  </si>
  <si>
    <t>STOC34 apesar de estar em tendência de baixa no longo prazo pela média de 200 dias, no curto prazo está com sinal de recuperação favorecendo repiques de alta. Acima dos 58,8 pode seguir repique altista na direção resistências nos 62,73 ou 69,09. Caso perca os 55,12 teria sinal de baixa projetando de 52,44 a 50,47. O padrão de volume favorece a alta.</t>
  </si>
  <si>
    <t>M2ST34 está em clara tendência de baixa pelas médias de 21 e 200 dias e segue em movimento de baixa. Abaixo dos 6,83 pode buscar suportes 6,17 ou 5,67. Teria sinal de repique altista fechando acima dos 7,2 mirando resistências em 7,76 ou 8,74.</t>
  </si>
  <si>
    <t>SUZB3 apesar de estar em tendência de baixa no longo prazo pela média de 200 dias, no curto prazo está com sinal de recuperação favorecendo repiques de alta. Acima dos 43,51 pode seguir repique altista na direção resistências nos 46,19 ou 50,53. Caso perca os 42,3 teria sinal de baixa projetando de 39,17 a 37,82. O padrão de volume favorece a alta.</t>
  </si>
  <si>
    <t>TAEE3 está em clara tendência de baixa pelas médias de 21 e 200 dias e segue em movimento de baixa. Abaixo dos 13,02 pode buscar suportes 12,77 ou 12,52. Teria sinal de repique altista fechando acima dos 13,36 mirando resistências em 13,82 ou 14,31.</t>
  </si>
  <si>
    <t>TAEE11 está em clara tendência de baixa pelas médias de 21 e 200 dias e segue em movimento de baixa. Abaixo dos 39,33 pode buscar suportes 38,47 ou 37,62. Teria sinal de repique altista fechando acima dos 40,72 mirando resistências em 42,09 ou 43,79.</t>
  </si>
  <si>
    <t>TSMC34 apesar de estar em tendência de alta no longo prazo pela média de 200 dias, no curto prazo está em realização. Abaixo dos 244,35 pode seguir em baixa no curto prazo mirando suportes em 224,67 ou 204,99. Teria sinal de retomada altista fechando acima dos 253,15 mirando resistências em 308,03 ou 347,38.</t>
  </si>
  <si>
    <t>TGMA3 está em tendência de baixa pela média de 200 dias, a parece ter completado movimento de repique de alta de curto prazo e pode estar retomando o movimento baixista. Abaixo dos 30,75 pode seguir em queda na direção dos suportes 29,46 ou 28,7. Teria sinal de repique altista fechando acima dos 31,89 mirando resistências em 33,39 ou 35,82.</t>
  </si>
  <si>
    <t>VIVT3 está em clara tendência de baixa pelas médias de 21 e 200 dias e segue em movimento de baixa. Abaixo dos 33,32 pode buscar suportes 32,33 ou 31,35. Teria sinal de repique altista fechando acima dos 36,5 mirando resistências em 38,46 ou 41,64.</t>
  </si>
  <si>
    <t>TEND3 apesar de estar em tendência de alta no longo prazo pela média de 200 dias, no curto prazo está em realização. Abaixo dos 30,01 pode seguir em baixa no curto prazo mirando suportes em 28,4 ou 25,45. Teria sinal de retomada altista fechando acima dos 31,7 mirando resistências em 37,94 ou 43,83.</t>
  </si>
  <si>
    <t>TSLA34 está em clara tendência de baixa pelas médias de 21 e 200 dias e segue em movimento de baixa. Abaixo dos 48,12 pode buscar suportes 41,22 ou 34,33. Teria sinal de repique altista fechando acima dos 49,63 mirando resistências em 70,43 ou 84,21. O IFR sobrevendido alerta para recuperações se superar 49,63</t>
  </si>
  <si>
    <t>GSGI34 apesar de estar em tendência de alta no longo prazo pela média de 200 dias, no curto prazo está em realização. Abaixo dos 172,98 pode seguir em baixa no curto prazo mirando suportes em 165,84 ou 158,71. Teria sinal de retomada altista fechando acima dos 178,8 mirando resistências em 196,06 ou 210,32.</t>
  </si>
  <si>
    <t>TIMS3 está em clara tendência de baixa pelas médias de 21 e 200 dias e segue em movimento de baixa. Abaixo dos 19,77 pode buscar suportes 18,71 ou 17,66. Teria sinal de repique altista fechando acima dos 23,17 mirando resistências em 25,27 ou 28,67. O IFR sobrevendido alerta para recuperações se superar 22,69</t>
  </si>
  <si>
    <t>TOTS3 apesar de estar em tendência de baixa no longo prazo pela média de 200 dias, no curto prazo está com sinal de recuperação favorecendo repiques de alta. Acima dos 30,49 pode seguir repique altista na direção resistências nos 32,79 ou 36,52. Caso perca os 29,24 teria sinal de baixa projetando de 26,76 a 25,6. O padrão de volume favorece a alta.</t>
  </si>
  <si>
    <t>TFCO4 está em clara tendência de baixa pelas médias de 21 e 200 dias e segue em movimento de baixa. Abaixo dos 13,72 pode buscar suportes 13,13 ou 12,54. Teria sinal de repique altista fechando acima dos 14,49 mirando resistências em 15,62 ou 16,79.</t>
  </si>
  <si>
    <t>Trisul</t>
  </si>
  <si>
    <t>TRIS3</t>
  </si>
  <si>
    <t>TRIS3 apesar de estar em tendência de baixa no longo prazo pela média de 200 dias, no curto prazo está com sinal de recuperação favorecendo repiques de alta. Acima dos 4,35 pode seguir repique altista na direção resistências nos 4,6 ou 4,97. Caso perca os 4,14 teria sinal de baixa projetando de 3,99 a 3,8. O padrão de volume favorece a alta.</t>
  </si>
  <si>
    <t>TUPY3 está em tendência de alta pelas médias de 21 e 200 dias e vai mantendo sinal de força altista. Acima dos 16 pode buscar projeções nos 16,5 ou 18,08. Teria sinal de realização na perda dos 15,59 mirando os 13,93 ou 13,13.</t>
  </si>
  <si>
    <t>UGPA3 está em tendência de alta pelas médias de 21 e 200 dias e vai mantendo sinal de força altista. Acima dos 33,39 pode buscar projeções nos 38,32 ou 46,3. Teria sinal de realização na perda dos 32,15 mirando os 25,41 ou 22,94.</t>
  </si>
  <si>
    <t>FIQE3 apesar de estar em tendência de alta no longo prazo pela média de 200 dias, no curto prazo está em realização. Abaixo dos 5,42 pode seguir em baixa no curto prazo mirando suportes em 5,24 ou 5,07. Teria sinal de retomada altista fechando acima dos 5,63 mirando resistências em 5,98 ou 6,32.</t>
  </si>
  <si>
    <t>UNIP6 está em tendência de alta pelas médias de 21 e 200 dias e vai mantendo sinal de força altista. Acima dos 63,6 pode buscar projeções nos 66,36 ou 70,83. Teria sinal de realização na perda dos 62,08 mirando os 59,13 ou 57,74. O padrão de volume favorece a alta.</t>
  </si>
  <si>
    <t>USIM3 está em tendência de alta pelas médias de 21 e 200 dias, mas começa a dar sinal de possível realização. Abaixo dos 7,61 poderia realizar na direção dos suportes 6,98 ou 6,65. Caso supere os 8,04 retomaria sinal de alta com projeções nos 8,69 ou 9,75.</t>
  </si>
  <si>
    <t>USIM5 está em tendência de alta pelas médias de 21 e 200 dias e vai mantendo sinal de força altista. Acima dos 8,89 pode buscar projeções nos 9,6 ou 10,76. Teria sinal de realização na perda dos 8,6 mirando os 7,73 ou 7,37.</t>
  </si>
  <si>
    <t>VALE3 está em tendência de baixa pela média de 200 dias, a parece ter completado movimento de repique de alta de curto prazo e pode estar retomando o movimento baixista. Abaixo dos 75 pode seguir em queda na direção dos suportes 71,57 ou 69,17. Teria sinal de repique altista fechando acima dos 76,25 mirando resistências em 79,32 ou 84,1.</t>
  </si>
  <si>
    <t>VLID3 apesar de estar em tendência de baixa no longo prazo pela média de 200 dias, no curto prazo está com sinal de recuperação favorecendo repiques de alta. Acima dos 18,35 pode seguir repique altista na direção resistências nos 19,18 ou 20,53. Caso perca os 17,87 teria sinal de baixa projetando de 17 a 16,58.</t>
  </si>
  <si>
    <t>VAMO3 apesar de estar em tendência de baixa no longo prazo pela média de 200 dias, no curto prazo está com sinal de recuperação favorecendo repiques de alta. Acima dos 3,37 pode seguir repique altista na direção resistências nos 3,77 ou 4,43. Caso perca os 3,19 teria sinal de baixa projetando de 2,71 a 2,5. O padrão de volume favorece a alta. O IFR sobrecomprado alerta realizações se perder 3,19.</t>
  </si>
  <si>
    <t>VBBR3 está em tendência de alta pelas médias de 21 e 200 dias e vai mantendo sinal de força altista. Acima dos 35,63 pode buscar projeções nos 39,58 ou 45,98. Teria sinal de realização na perda dos 34,85 mirando os 29,23 ou 27,25.</t>
  </si>
  <si>
    <t>VTRU3 está em tendência de baixa pelas médias de 21 e 200 dias, mas começa a dar sinais de repiques de alta. Acima dos 12,64 teria sinal de repique altista mirando resistências nos 13,83 ou 15,11. Já uma perda dos 12,31 traria de volta o sinal de baixa projetando de 11,75 a 11,1.</t>
  </si>
  <si>
    <t>VIVA3 apesar de estar em tendência de baixa no longo prazo pela média de 200 dias, no curto prazo está com sinal de recuperação favorecendo repiques de alta. Acima dos 22,8 pode seguir repique altista na direção resistências nos 23,94 ou 25,72. Caso perca os 22,29 teria sinal de baixa projetando de 21,05 a 20,15.</t>
  </si>
  <si>
    <t>VVEO3 apesar de estar em tendência de baixa no longo prazo pela média de 200 dias, no curto prazo está com sinal de recuperação favorecendo repiques de alta. Acima dos 0,73 pode seguir repique altista na direção resistências nos 0,83 ou 1. Caso perca os 0,66 teria sinal de baixa projetando de 0,56 a 0,5.</t>
  </si>
  <si>
    <t>VULC3 está em tendência de baixa pelas médias de 21 e 200 dias, mas começa a dar sinais de repiques de alta. Acima dos 14,32 teria sinal de repique altista mirando resistências nos 14,72 ou 15,44. Já uma perda dos 14,03 traria de volta o sinal de baixa projetando de 13,54 a 13,17.</t>
  </si>
  <si>
    <t>WALM34 apesar de estar em tendência de baixa no longo prazo pela média de 200 dias, no curto prazo está com sinal de recuperação favorecendo repiques de alta. Acima dos 37,83 pode seguir repique altista na direção resistências nos 40,22 ou 44,1. Caso perca os 36,09 teria sinal de baixa projetando de 33,95 a 32,75. O padrão de volume favorece a alta.</t>
  </si>
  <si>
    <t>DISB34 apesar de estar em tendência de baixa no longo prazo pela média de 200 dias, no curto prazo está com sinal de recuperação favorecendo repiques de alta. Acima dos 34,85 pode seguir repique altista na direção resistências nos 37,01 ou 40,51. Caso perca os 33,05 teria sinal de baixa projetando de 31,35 a 30,26. O padrão de volume favorece a alta.</t>
  </si>
  <si>
    <t>WEGE3 está em tendência de alta pelas médias de 21 e 200 dias e vai mantendo sinal de força altista. Acima dos 48,49 pode buscar projeções nos 52,21 ou 58,24. Teria sinal de realização na perda dos 46,2 mirando os 42,46 ou 40,59. O padrão de volume favorece a alta.</t>
  </si>
  <si>
    <t>W1DC34 apesar de estar em tendência de alta no longo prazo pela média de 200 dias, no curto prazo está em realização. Abaixo dos 2168,14 pode seguir em baixa no curto prazo mirando suportes em 1777,1 ou 1386,07. Teria sinal de retomada altista fechando acima dos 2385 mirando resistências em 3433,61 ou 4215,67.</t>
  </si>
  <si>
    <t>WIZC3 está em clara tendência de baixa pelas médias de 21 e 200 dias e segue em movimento de baixa. Abaixo dos 8,17 pode buscar suportes 7,84 ou 7,6. Teria sinal de repique altista fechando acima dos 8,32 mirando resistências em 8,59 ou 9,05.</t>
  </si>
  <si>
    <t>YDUQ3 está em tendência de baixa pelas médias de 21 e 200 dias, mas começa a dar sinais de repiques de alta. Acima dos 8,3 teria sinal de repique altista mirando resistências nos 9,19 ou 10,29. Já uma perda dos 7,97 traria de volta o sinal de baixa projetando de 7,41 a 6,85.</t>
  </si>
  <si>
    <t>BB Etf Dolar</t>
  </si>
  <si>
    <t>DOLA11</t>
  </si>
  <si>
    <t>DOLA11 está em tendência de baixa pelas médias de 21 e 200 dias, mas começa a dar sinais de repiques de alta. Acima dos 10,14 teria sinal de repique altista mirando resistências nos 10,29 ou 10,51. Já uma perda dos 10,07 traria de volta o sinal de baixa projetando de 9,93 a 9,81.</t>
  </si>
  <si>
    <t>BBOV11 está em tendência de alta pelas médias de 21 e 200 dias e vai mantendo sinal de força altista. Acima dos 93,5 pode buscar projeções nos 96,28 ou 100,78. Teria sinal de realização na perda dos 92,6 mirando os 89 ou 87,6.</t>
  </si>
  <si>
    <t>BTG Div Real</t>
  </si>
  <si>
    <t>DOLB11</t>
  </si>
  <si>
    <t>DOLB11 apesar de estar em tendência de baixa no longo prazo pela média de 200 dias, no curto prazo está com sinal de recuperação favorecendo repiques de alta. Acima dos 96,26 pode seguir repique altista na direção resistências nos 97,99 ou 99,98. Caso perca os 95,85 teria sinal de baixa projetando de 94,76 a 93,76. O padrão de volume favorece a alta.</t>
  </si>
  <si>
    <t>Etf Brad Bov</t>
  </si>
  <si>
    <t>BOVB11</t>
  </si>
  <si>
    <t>BOVB11 está em tendência de alta pelas médias de 21 e 200 dias e vai mantendo sinal de força altista. Acima dos 182,95 pode buscar projeções nos 188,66 ou 197,91. Teria sinal de realização na perda dos 180,72 mirando os 173,7 ou 170,84.</t>
  </si>
  <si>
    <t>Etf BV Coin</t>
  </si>
  <si>
    <t>COIN11</t>
  </si>
  <si>
    <t>COIN11 está em tendência de baixa pela média de 200 dias, a parece ter completado movimento de repique de alta de curto prazo e pode estar retomando o movimento baixista. Abaixo dos 37,9 pode seguir em queda na direção dos suportes 35,66 ou 34,45. Teria sinal de repique altista fechando acima dos 38,54 mirando resistências em 39,57 ou 41,98.</t>
  </si>
  <si>
    <t>QQQI11 está em clara tendência de baixa pelas médias de 21 e 200 dias e segue em movimento de baixa. Abaixo dos 90,25 pode buscar suportes 87,27 ou 84,29. Teria sinal de repique altista fechando acima dos 91,62 mirando resistências em 99,88 ou 105,83. O IFR sobrevendido alerta para recuperações se superar 91,62</t>
  </si>
  <si>
    <t>BITH11 está em clara tendência de baixa pelas médias de 21 e 200 dias e segue em movimento de baixa. Abaixo dos 72,46 pode buscar suportes 67,85 ou 65,13. Teria sinal de repique altista fechando acima dos 73,81 mirando resistências em 76,63 ou 82,05.</t>
  </si>
  <si>
    <t>ETHE11 está em tendência de baixa pela média de 200 dias, a parece ter completado movimento de repique de alta de curto prazo e pode estar retomando o movimento baixista. Abaixo dos 27,54 pode seguir em queda na direção dos suportes 23,28 ou 21,47. Teria sinal de repique altista fechando acima dos 29,12 mirando resistências em 32,72 ou 38,56.</t>
  </si>
  <si>
    <t>HASH11 está em tendência de baixa pela média de 200 dias, a parece ter completado movimento de repique de alta de curto prazo e pode estar retomando o movimento baixista. Abaixo dos 41,77 pode seguir em queda na direção dos suportes 38,8 ou 37,18. Teria sinal de repique altista fechando acima dos 42,64 mirando resistências em 44,03 ou 47,26.</t>
  </si>
  <si>
    <t>CHIP11 apesar de estar em tendência de alta no longo prazo pela média de 200 dias, no curto prazo está em realização. Abaixo dos 32,75 pode seguir em baixa no curto prazo mirando suportes em 29,89 ou 27,03. Teria sinal de retomada altista fechando acima dos 34,08 mirando resistências em 42 ou 47,71. O IFR sobrevendido alerta para recuperações se superar 34,08</t>
  </si>
  <si>
    <t>Investo Hodl</t>
  </si>
  <si>
    <t>HODL11</t>
  </si>
  <si>
    <t>HODL11 está em tendência de baixa pela média de 200 dias, a parece ter completado movimento de repique de alta de curto prazo e pode estar retomando o movimento baixista. Abaixo dos 54,18 pode seguir em queda na direção dos suportes 50,68 ou 48,64. Teria sinal de repique altista fechando acima dos 55,12 mirando resistências em 57,25 ou 61,31.</t>
  </si>
  <si>
    <t>WRLD11 está em tendência de alta no longo prazo, teve uma correção no curto prazo, mas pode estar retomando sinal de altas. Acima dos 143,14 pode buscar 148,78 ou 153,51. Abaixo dos 141,12 retomaria sinal de realização mirando suportes em 138,75 ou 136,38.</t>
  </si>
  <si>
    <t>Investobter</t>
  </si>
  <si>
    <t>BTER11</t>
  </si>
  <si>
    <t>BTER11 está em clara tendência de baixa pelas médias de 21 e 200 dias e segue em movimento de baixa. Abaixo dos 20,64 pode buscar suportes 19,91 ou 19,18. Teria sinal de repique altista fechando acima dos 21,49 mirando resistências em 23 ou 24,45.</t>
  </si>
  <si>
    <t>Investoutil</t>
  </si>
  <si>
    <t>UTLL11</t>
  </si>
  <si>
    <t>UTLL11 está em tendência de alta no longo prazo, teve uma correção no curto prazo, mas pode estar retomando sinal de altas. Acima dos 124,51 pode buscar 130,64 ou 137,92. Abaixo dos 122,64 retomaria sinal de realização mirando suportes em 118,86 ou 115,21.</t>
  </si>
  <si>
    <t>VWRA11 está em tendência de alta no longo prazo, teve uma correção no curto prazo, mas pode estar retomando sinal de altas. Acima dos 110,39 pode buscar 114,41 ou 118,3. Abaixo dos 108,11 retomaria sinal de realização mirando suportes em 106,16 ou 104,21.</t>
  </si>
  <si>
    <t>BOVA11 está em tendência de alta pelas médias de 21 e 200 dias e vai mantendo sinal de força altista. Acima dos 175,56 pode buscar projeções nos 181,05 ou 189,94. Teria sinal de realização na perda dos 173,33 mirando os 166,67 ou 163,92.</t>
  </si>
  <si>
    <t>iShares Core S&amp;P 500 Index</t>
  </si>
  <si>
    <t>BIVB39</t>
  </si>
  <si>
    <t>BIVB39 está em tendência de alta no longo prazo, teve uma correção no curto prazo, mas pode estar retomando sinal de altas. Acima dos 95,82 pode buscar 98,29 ou 100,94. Abaixo dos 94 retomaria sinal de realização mirando suportes em 92,67 ou 91,34.</t>
  </si>
  <si>
    <t>iShares Gold Trust</t>
  </si>
  <si>
    <t>BIAU39</t>
  </si>
  <si>
    <t>BIAU39 está em clara tendência de baixa pelas médias de 21 e 200 dias e segue em movimento de baixa. Abaixo dos 96,77 pode buscar suportes 95 ou 92,96. Teria sinal de repique altista fechando acima dos 97,47 mirando resistências em 101,57 ou 105,63.</t>
  </si>
  <si>
    <t>iShares MSCI Acwi (All Country World Index)</t>
  </si>
  <si>
    <t>BACW39</t>
  </si>
  <si>
    <t>BACW39 está em tendência de alta no longo prazo, teve uma correção no curto prazo, mas pode estar retomando sinal de altas. Acima dos 80,5 pode buscar 86,79 ou 92,13. Abaixo dos 78,14 retomaria sinal de realização mirando suportes em 75,46 ou 72,79.</t>
  </si>
  <si>
    <t>BEEM39 apesar de estar em tendência de alta no longo prazo pela média de 200 dias, no curto prazo está em realização. Abaixo dos 52,65 pode seguir em baixa no curto prazo mirando suportes em 50,37 ou 48,1. Teria sinal de retomada altista fechando acima dos 53,46 mirando resistências em 60 ou 64,54.</t>
  </si>
  <si>
    <t>iShares MSCI South Korea Capped ETF</t>
  </si>
  <si>
    <t>BEWY39</t>
  </si>
  <si>
    <t>BEWY39 apesar de estar em tendência de alta no longo prazo pela média de 200 dias, no curto prazo está em realização. Abaixo dos 95,6 pode seguir em baixa no curto prazo mirando suportes em 84,66 ou 73,72. Teria sinal de retomada altista fechando acima dos 99,2 mirando resistências em 131 ou 152,87. O IFR sobrevendido alerta para recuperações se superar 99,2</t>
  </si>
  <si>
    <t>IVVB11 está em tendência de alta no longo prazo, teve uma correção no curto prazo, mas pode estar retomando sinal de altas. Acima dos 430 pode buscar 442,34 ou 454,26. Abaixo dos 426,64 retomaria sinal de realização mirando suportes em 423,05 ou 417,08.</t>
  </si>
  <si>
    <t>BSOX39 apesar de estar em tendência de alta no longo prazo pela média de 200 dias, no curto prazo está em realização. Abaixo dos 61,69 pode seguir em baixa no curto prazo mirando suportes em 54,02 ou 46,35. Teria sinal de retomada altista fechando acima dos 64,69 mirando resistências em 86,51 ou 101,84.</t>
  </si>
  <si>
    <t>BSLV39 está em clara tendência de baixa pelas médias de 21 e 200 dias e segue em movimento de baixa. Abaixo dos 87,5 pode buscar suportes 84,92 ou 81,21. Teria sinal de repique altista fechando acima dos 88,56 mirando resistências em 96,91 ou 104,31.</t>
  </si>
  <si>
    <t>SMAL11 está em tendência de baixa pelas médias de 21 e 200 dias, mas começa a dar sinais de repiques de alta. Acima dos 109,62 teria sinal de repique altista mirando resistências nos 111,89 ou 116,37. Já uma perda dos 107,12 traria de volta o sinal de baixa projetando de 104,63 a 102,38.</t>
  </si>
  <si>
    <t>It Now Divd</t>
  </si>
  <si>
    <t>DIVD11</t>
  </si>
  <si>
    <t>DIVD11 está em tendência de alta pelas médias de 21 e 200 dias e vai mantendo sinal de força altista. Acima dos 63,99 pode buscar projeções nos 66,06 ou 69,42. Teria sinal de realização na perda dos 62,75 mirando os 60,63 ou 59,59.</t>
  </si>
  <si>
    <t>BOVV11 está em tendência de alta pelas médias de 21 e 200 dias e vai mantendo sinal de força altista. Acima dos 184,27 pode buscar projeções nos 190,02 ou 199,34. Teria sinal de realização na perda dos 181,71 mirando os 174,95 ou 172,07. O padrão de volume favorece a alta.</t>
  </si>
  <si>
    <t>DIVO11 está em tendência de alta pelas médias de 21 e 200 dias e vai mantendo sinal de força altista. Acima dos 130,7 pode buscar projeções nos 135,08 ou 142,18. Teria sinal de realização na perda dos 127,86 mirando os 123,6 ou 121,4. O padrão de volume favorece a alta.</t>
  </si>
  <si>
    <t>FIND11 está em tendência de alta pelas médias de 21 e 200 dias e vai mantendo sinal de força altista. Acima dos 184,71 pode buscar projeções nos 193,05 ou 206,56. Teria sinal de realização na perda dos 181,72 mirando os 171,2 ou 167,02.</t>
  </si>
  <si>
    <t>SPXR11 apesar de estar em tendência de alta no longo prazo pela média de 200 dias, no curto prazo está em realização. Abaixo dos 71,59 pode seguir em baixa no curto prazo mirando suportes em 70,88 ou 70,17. Teria sinal de retomada altista fechando acima dos 72,46 mirando resistências em 73,88 ou 75,29.</t>
  </si>
  <si>
    <t>SPXI11 está em tendência de alta no longo prazo, teve uma correção no curto prazo, mas pode estar retomando sinal de altas. Acima dos 52,42 pode buscar 53,86 ou 55,45. Abaixo dos 51,9 retomaria sinal de realização mirando suportes em 51,28 ou 50,48.</t>
  </si>
  <si>
    <t>TECK11 apesar de estar em tendência de alta no longo prazo pela média de 200 dias, no curto prazo está em realização. Abaixo dos 110,16 pode seguir em baixa no curto prazo mirando suportes em 107,89 ou 105,62. Teria sinal de retomada altista fechando acima dos 112,42 mirando resistências em 117,5 ou 122,03.</t>
  </si>
  <si>
    <t>Nuibovhighbt</t>
  </si>
  <si>
    <t>HIGH11</t>
  </si>
  <si>
    <t>HIGH11 apesar de estar em tendência de baixa no longo prazo pela média de 200 dias, no curto prazo está com sinal de recuperação favorecendo repiques de alta. Acima dos 85 pode seguir repique altista na direção resistências nos 89,21 ou 96,03. Caso perca os 82,14 teria sinal de baixa projetando de 78,18 a 76,07. O padrão de volume favorece a alta.</t>
  </si>
  <si>
    <t>Pactual Ibov</t>
  </si>
  <si>
    <t>IBOB11</t>
  </si>
  <si>
    <t>IBOB11 está em tendência de alta pelas médias de 21 e 200 dias e vai mantendo sinal de força altista. Acima dos 147,27 pode buscar projeções nos 151,84 ou 159,25. Teria sinal de realização na perda dos 145,27 mirando os 139,86 ou 137,57.</t>
  </si>
  <si>
    <t>PIBB11 está em tendência de alta pelas médias de 21 e 200 dias e vai mantendo sinal de força altista. Acima dos 316,99 pode buscar projeções nos 325,8 ou 340,06. Teria sinal de realização na perda dos 314,06 mirando os 302,73 ou 298,32. O padrão de volume favorece a alta.</t>
  </si>
  <si>
    <t>QBTC11 está em clara tendência de baixa pelas médias de 21 e 200 dias e segue em movimento de baixa. Abaixo dos 19,37 pode buscar suportes 18,28 ou 17,56. Teria sinal de repique altista fechando acima dos 19,75 mirando resistências em 20,6 ou 22,03.</t>
  </si>
  <si>
    <t>SPXU11 está em tendência de alta no longo prazo, teve uma correção no curto prazo, mas pode estar retomando sinal de altas. Acima dos 16,29 pode buscar 16,84 ou 17,39. Abaixo dos 16,2 retomaria sinal de realização mirando suportes em 15,94 ou 15,66.</t>
  </si>
  <si>
    <t>BOVX11 está em tendência de alta pelas médias de 21 e 200 dias e vai mantendo sinal de força altista. Acima dos 18,33 pode buscar projeções nos 18,89 ou 19,81. Teria sinal de realização na perda dos 18,09 mirando os 17,41 ou 17,12. O padrão de volume favorece a alta.</t>
  </si>
  <si>
    <t>NASD11 apesar de estar em tendência de alta no longo prazo pela média de 200 dias, no curto prazo está em realização. Abaixo dos 19,6 pode seguir em baixa no curto prazo mirando suportes em 18,88 ou 18,17. Teria sinal de retomada altista fechando acima dos 19,9 mirando resistências em 21,9 ou 23,32. O IFR sobrevendido alerta para recuperações se superar 19,9</t>
  </si>
  <si>
    <t>GOLD11 está em clara tendência de baixa pelas médias de 21 e 200 dias e segue em movimento de baixa. Abaixo dos 21,36 pode buscar suportes 21,01 ou 20,56. Teria sinal de repique altista fechando acima dos 21,53 mirando resistências em 22,46 ou 23,35.</t>
  </si>
  <si>
    <t>GOLX11 está em clara tendência de baixa pelas médias de 21 e 200 dias e segue em movimento de baixa. Abaixo dos 47,46 pode buscar suportes 46 ou 44,34. Teria sinal de repique altista fechando acima dos 48,15 mirando resistências em 51,34 ou 54,64.</t>
  </si>
  <si>
    <t>Trend SP Brl</t>
  </si>
  <si>
    <t>SPXH11</t>
  </si>
  <si>
    <t>SPXH11 está em tendência de baixa pelas médias de 21 e 200 dias, mas começa a dar sinais de repiques de alta. Acima dos 56,93 teria sinal de repique altista mirando resistências nos 58 ou 59,77. Já uma perda dos 56,19 traria de volta o sinal de baixa projetando de 55,12 a 54,23.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</si>
</sst>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C17" sqref="C17:R293"/>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110</v>
      </c>
      <c r="X3" s="50">
        <f>X7-X10</f>
        <v>126</v>
      </c>
      <c r="Y3" s="51">
        <f>W3/(X3+W3)</f>
        <v>0.46610169491525422</v>
      </c>
      <c r="Z3" s="35" t="s">
        <v>69</v>
      </c>
    </row>
    <row r="4" spans="2:28" ht="15" customHeight="1" x14ac:dyDescent="0.25">
      <c r="B4" s="3"/>
      <c r="C4" s="26"/>
      <c r="D4" s="27"/>
      <c r="E4" s="27"/>
      <c r="F4" s="27"/>
      <c r="G4" s="27"/>
      <c r="H4" s="27"/>
      <c r="I4" s="27"/>
      <c r="J4" s="27"/>
      <c r="K4" s="27"/>
      <c r="L4" s="27"/>
      <c r="M4" s="27"/>
      <c r="N4" s="27"/>
      <c r="O4" s="28"/>
      <c r="P4" s="53"/>
      <c r="Q4" s="27"/>
      <c r="R4" s="29"/>
      <c r="S4" s="20"/>
      <c r="Y4" s="52">
        <f>U10</f>
        <v>0.32432432432432434</v>
      </c>
      <c r="Z4" s="35" t="s">
        <v>416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122</v>
      </c>
      <c r="X7" s="33">
        <f>COUNTIF($Q$17:$Q$352,"Baixa")</f>
        <v>151</v>
      </c>
      <c r="Y7" s="33"/>
      <c r="Z7" s="33">
        <f>W7+X7</f>
        <v>273</v>
      </c>
    </row>
    <row r="8" spans="2:28" ht="15" customHeight="1" x14ac:dyDescent="0.25">
      <c r="B8" s="3"/>
      <c r="C8" s="26"/>
      <c r="D8" s="27"/>
      <c r="E8" s="27"/>
      <c r="F8" s="27"/>
      <c r="G8" s="27"/>
      <c r="H8" s="27"/>
      <c r="I8" s="27"/>
      <c r="J8" s="27"/>
      <c r="K8" s="27"/>
      <c r="L8" s="27"/>
      <c r="M8" s="27"/>
      <c r="N8" s="27"/>
      <c r="O8" s="28"/>
      <c r="P8" s="53"/>
      <c r="Q8" s="27"/>
      <c r="R8" s="29"/>
      <c r="S8" s="20"/>
      <c r="W8" s="34">
        <f>W7/Z7</f>
        <v>0.44688644688644691</v>
      </c>
      <c r="X8" s="34">
        <f>X7/Z7</f>
        <v>0.55311355311355315</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37</v>
      </c>
      <c r="V9" s="49" t="s">
        <v>377</v>
      </c>
      <c r="W9" s="45">
        <f>SUMIF(D17:D352,"=*34*",E17:E352)/U9</f>
        <v>4.243243243243243</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0.32432432432432434</v>
      </c>
      <c r="V10" s="44" t="s">
        <v>9</v>
      </c>
      <c r="W10" s="47">
        <f>COUNTIFS(D17:D352,"=*34*",Q17:Q352,"Alta")</f>
        <v>12</v>
      </c>
      <c r="X10" s="48">
        <f>U9-W10</f>
        <v>25</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454</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46232</v>
      </c>
      <c r="S15" s="20"/>
      <c r="V15" s="1" t="s">
        <v>398</v>
      </c>
    </row>
    <row r="16" spans="2:28" ht="25.15" customHeight="1" x14ac:dyDescent="0.25">
      <c r="B16" s="3"/>
      <c r="C16" s="60" t="s">
        <v>0</v>
      </c>
      <c r="D16" s="60"/>
      <c r="E16" s="6" t="s">
        <v>419</v>
      </c>
      <c r="F16" s="60" t="s">
        <v>1</v>
      </c>
      <c r="G16" s="60"/>
      <c r="H16" s="60"/>
      <c r="I16" s="6"/>
      <c r="J16" s="61" t="s">
        <v>4</v>
      </c>
      <c r="K16" s="61"/>
      <c r="L16" s="61"/>
      <c r="M16" s="7"/>
      <c r="N16" s="7" t="s">
        <v>5</v>
      </c>
      <c r="O16" s="6" t="s">
        <v>6</v>
      </c>
      <c r="P16" s="6" t="s">
        <v>418</v>
      </c>
      <c r="Q16" s="5" t="s">
        <v>417</v>
      </c>
      <c r="R16" s="8" t="s">
        <v>8</v>
      </c>
      <c r="S16" s="4"/>
      <c r="V16" s="1" t="s">
        <v>212</v>
      </c>
      <c r="W16" s="1" t="str">
        <f>_xlfn.XLOOKUP(V16,D17:D352,R17:R352)</f>
        <v>MBRF3 apesar de estar em tendência de baixa no longo prazo pela média de 200 dias, no curto prazo está com sinal de recuperação favorecendo repiques de alta. Acima dos 16,79 pode seguir repique altista na direção resistências nos 18,4 ou 20,81. Caso perca os 15,95 teria sinal de baixa projetando de 14,49 a 13,28. O padrão de volume favorece a alta.</v>
      </c>
    </row>
    <row r="17" spans="2:260" s="12" customFormat="1" ht="65.099999999999994" customHeight="1" x14ac:dyDescent="0.25">
      <c r="B17" s="3"/>
      <c r="C17" s="9" t="s">
        <v>11</v>
      </c>
      <c r="D17" s="16" t="s">
        <v>12</v>
      </c>
      <c r="E17" s="16">
        <v>1</v>
      </c>
      <c r="F17" s="15">
        <v>12.79</v>
      </c>
      <c r="G17" s="15">
        <v>11.35</v>
      </c>
      <c r="H17" s="15">
        <v>9.91</v>
      </c>
      <c r="I17" s="14"/>
      <c r="J17" s="15">
        <v>15.55</v>
      </c>
      <c r="K17" s="15">
        <v>18.420000000000002</v>
      </c>
      <c r="L17" s="15">
        <v>23.08</v>
      </c>
      <c r="M17" s="54"/>
      <c r="N17" s="15">
        <v>21.505686819000001</v>
      </c>
      <c r="O17" s="15">
        <v>15.409512317999999</v>
      </c>
      <c r="P17" s="15" t="s">
        <v>13</v>
      </c>
      <c r="Q17" s="16" t="s">
        <v>13</v>
      </c>
      <c r="R17" s="37" t="s">
        <v>503</v>
      </c>
      <c r="S17" s="10"/>
      <c r="T17" s="11"/>
      <c r="U17" s="11"/>
      <c r="V17" s="11"/>
      <c r="W17" s="11" t="s">
        <v>356</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14</v>
      </c>
      <c r="D18" s="17" t="s">
        <v>15</v>
      </c>
      <c r="E18" s="17">
        <v>5</v>
      </c>
      <c r="F18" s="14">
        <v>23.47</v>
      </c>
      <c r="G18" s="14">
        <v>22.18</v>
      </c>
      <c r="H18" s="14">
        <v>20.9</v>
      </c>
      <c r="I18" s="14"/>
      <c r="J18" s="14">
        <v>24.22</v>
      </c>
      <c r="K18" s="14">
        <v>26.78</v>
      </c>
      <c r="L18" s="14">
        <v>30.93</v>
      </c>
      <c r="M18" s="54"/>
      <c r="N18" s="14">
        <v>52.691303943999998</v>
      </c>
      <c r="O18" s="31">
        <v>12.18614359</v>
      </c>
      <c r="P18" s="31" t="s">
        <v>16</v>
      </c>
      <c r="Q18" s="17" t="s">
        <v>13</v>
      </c>
      <c r="R18" s="38" t="s">
        <v>504</v>
      </c>
      <c r="S18" s="10"/>
      <c r="T18" s="11"/>
      <c r="U18" s="11"/>
      <c r="V18" s="11"/>
      <c r="W18" s="36">
        <f>SUM(E17:E352)/X18</f>
        <v>4.3862815884476536</v>
      </c>
      <c r="X18" s="11">
        <f>COUNT(E17:E352)</f>
        <v>277</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363</v>
      </c>
      <c r="D19" s="16" t="s">
        <v>17</v>
      </c>
      <c r="E19" s="16">
        <v>3</v>
      </c>
      <c r="F19" s="15">
        <v>284</v>
      </c>
      <c r="G19" s="15">
        <v>206.46</v>
      </c>
      <c r="H19" s="15">
        <v>128.91999999999999</v>
      </c>
      <c r="I19" s="14"/>
      <c r="J19" s="15">
        <v>305.24</v>
      </c>
      <c r="K19" s="15">
        <v>460.31</v>
      </c>
      <c r="L19" s="15">
        <v>711.24</v>
      </c>
      <c r="M19" s="54"/>
      <c r="N19" s="15">
        <v>31.161492156000001</v>
      </c>
      <c r="O19" s="15">
        <v>34.289191700000003</v>
      </c>
      <c r="P19" s="15" t="s">
        <v>16</v>
      </c>
      <c r="Q19" s="16" t="s">
        <v>13</v>
      </c>
      <c r="R19" s="37" t="s">
        <v>505</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420</v>
      </c>
      <c r="D20" s="17" t="s">
        <v>421</v>
      </c>
      <c r="E20" s="17">
        <v>4</v>
      </c>
      <c r="F20" s="14">
        <v>20.8</v>
      </c>
      <c r="G20" s="14">
        <v>18</v>
      </c>
      <c r="H20" s="14">
        <v>15.2</v>
      </c>
      <c r="I20" s="14"/>
      <c r="J20" s="14">
        <v>26.05</v>
      </c>
      <c r="K20" s="14">
        <v>31.64</v>
      </c>
      <c r="L20" s="14">
        <v>40.700000000000003</v>
      </c>
      <c r="M20" s="54"/>
      <c r="N20" s="14">
        <v>56.993886652</v>
      </c>
      <c r="O20" s="31">
        <v>5.0894667541</v>
      </c>
      <c r="P20" s="31" t="s">
        <v>13</v>
      </c>
      <c r="Q20" s="17" t="s">
        <v>16</v>
      </c>
      <c r="R20" s="38" t="s">
        <v>506</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507</v>
      </c>
      <c r="D21" s="16" t="s">
        <v>508</v>
      </c>
      <c r="E21" s="16">
        <v>0</v>
      </c>
      <c r="F21" s="15">
        <v>4.53</v>
      </c>
      <c r="G21" s="15">
        <v>3.5</v>
      </c>
      <c r="H21" s="15">
        <v>2.48</v>
      </c>
      <c r="I21" s="14"/>
      <c r="J21" s="15">
        <v>4.6500000000000004</v>
      </c>
      <c r="K21" s="15">
        <v>6.69</v>
      </c>
      <c r="L21" s="15">
        <v>10</v>
      </c>
      <c r="M21" s="54"/>
      <c r="N21" s="15">
        <v>40.837567381</v>
      </c>
      <c r="O21" s="15">
        <v>1.6856051364</v>
      </c>
      <c r="P21" s="15" t="s">
        <v>13</v>
      </c>
      <c r="Q21" s="16" t="s">
        <v>13</v>
      </c>
      <c r="R21" s="37" t="s">
        <v>509</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18</v>
      </c>
      <c r="D22" s="17" t="s">
        <v>19</v>
      </c>
      <c r="E22" s="17">
        <v>2</v>
      </c>
      <c r="F22" s="14">
        <v>26.97</v>
      </c>
      <c r="G22" s="14">
        <v>24.74</v>
      </c>
      <c r="H22" s="14">
        <v>22.52</v>
      </c>
      <c r="I22" s="14"/>
      <c r="J22" s="14">
        <v>27.53</v>
      </c>
      <c r="K22" s="14">
        <v>31.97</v>
      </c>
      <c r="L22" s="14">
        <v>39.15</v>
      </c>
      <c r="M22" s="54"/>
      <c r="N22" s="14">
        <v>50.737792556000002</v>
      </c>
      <c r="O22" s="31">
        <v>95.362928182000005</v>
      </c>
      <c r="P22" s="31" t="s">
        <v>13</v>
      </c>
      <c r="Q22" s="17" t="s">
        <v>13</v>
      </c>
      <c r="R22" s="38" t="s">
        <v>510</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20</v>
      </c>
      <c r="D23" s="16" t="s">
        <v>21</v>
      </c>
      <c r="E23" s="16">
        <v>3</v>
      </c>
      <c r="F23" s="15">
        <v>11.44</v>
      </c>
      <c r="G23" s="15">
        <v>10.56</v>
      </c>
      <c r="H23" s="15">
        <v>9.69</v>
      </c>
      <c r="I23" s="14"/>
      <c r="J23" s="15">
        <v>11.82</v>
      </c>
      <c r="K23" s="15">
        <v>13.56</v>
      </c>
      <c r="L23" s="15">
        <v>16.38</v>
      </c>
      <c r="M23" s="54"/>
      <c r="N23" s="15">
        <v>41.395945474000001</v>
      </c>
      <c r="O23" s="15">
        <v>13.851314727</v>
      </c>
      <c r="P23" s="15" t="s">
        <v>13</v>
      </c>
      <c r="Q23" s="16" t="s">
        <v>13</v>
      </c>
      <c r="R23" s="37" t="s">
        <v>511</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364</v>
      </c>
      <c r="D24" s="17" t="s">
        <v>22</v>
      </c>
      <c r="E24" s="17">
        <v>5</v>
      </c>
      <c r="F24" s="14">
        <v>138.58000000000001</v>
      </c>
      <c r="G24" s="14">
        <v>122.68</v>
      </c>
      <c r="H24" s="14">
        <v>106.79</v>
      </c>
      <c r="I24" s="14"/>
      <c r="J24" s="14">
        <v>143.19999999999999</v>
      </c>
      <c r="K24" s="14">
        <v>174.98</v>
      </c>
      <c r="L24" s="14">
        <v>226.42</v>
      </c>
      <c r="M24" s="54"/>
      <c r="N24" s="14">
        <v>42.458496828000001</v>
      </c>
      <c r="O24" s="31">
        <v>37.279630965999999</v>
      </c>
      <c r="P24" s="31" t="s">
        <v>16</v>
      </c>
      <c r="Q24" s="17" t="s">
        <v>13</v>
      </c>
      <c r="R24" s="38" t="s">
        <v>512</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23</v>
      </c>
      <c r="D25" s="16" t="s">
        <v>24</v>
      </c>
      <c r="E25" s="16">
        <v>1</v>
      </c>
      <c r="F25" s="15">
        <v>32.729999999999997</v>
      </c>
      <c r="G25" s="15">
        <v>30.9</v>
      </c>
      <c r="H25" s="15">
        <v>29.07</v>
      </c>
      <c r="I25" s="14"/>
      <c r="J25" s="15">
        <v>33.64</v>
      </c>
      <c r="K25" s="15">
        <v>37.29</v>
      </c>
      <c r="L25" s="15">
        <v>43.21</v>
      </c>
      <c r="M25" s="54"/>
      <c r="N25" s="15">
        <v>47.916935455999997</v>
      </c>
      <c r="O25" s="15">
        <v>21.731103045000001</v>
      </c>
      <c r="P25" s="15" t="s">
        <v>13</v>
      </c>
      <c r="Q25" s="16" t="s">
        <v>13</v>
      </c>
      <c r="R25" s="37" t="s">
        <v>513</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25</v>
      </c>
      <c r="D26" s="17" t="s">
        <v>26</v>
      </c>
      <c r="E26" s="17">
        <v>0</v>
      </c>
      <c r="F26" s="14">
        <v>58.45</v>
      </c>
      <c r="G26" s="14">
        <v>53.12</v>
      </c>
      <c r="H26" s="14">
        <v>47.8</v>
      </c>
      <c r="I26" s="14"/>
      <c r="J26" s="14">
        <v>59.99</v>
      </c>
      <c r="K26" s="14">
        <v>70.63</v>
      </c>
      <c r="L26" s="14">
        <v>87.86</v>
      </c>
      <c r="M26" s="54"/>
      <c r="N26" s="14">
        <v>29.177192297000001</v>
      </c>
      <c r="O26" s="31">
        <v>51.418971215999996</v>
      </c>
      <c r="P26" s="31" t="s">
        <v>13</v>
      </c>
      <c r="Q26" s="17" t="s">
        <v>13</v>
      </c>
      <c r="R26" s="38" t="s">
        <v>514</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27</v>
      </c>
      <c r="D27" s="16" t="s">
        <v>28</v>
      </c>
      <c r="E27" s="16">
        <v>9</v>
      </c>
      <c r="F27" s="15">
        <v>16.010000000000002</v>
      </c>
      <c r="G27" s="15">
        <v>15.17</v>
      </c>
      <c r="H27" s="15">
        <v>14.33</v>
      </c>
      <c r="I27" s="14"/>
      <c r="J27" s="15">
        <v>16.989999999999998</v>
      </c>
      <c r="K27" s="15">
        <v>18.66</v>
      </c>
      <c r="L27" s="15">
        <v>21.37</v>
      </c>
      <c r="M27" s="54"/>
      <c r="N27" s="15">
        <v>57.335922840000002</v>
      </c>
      <c r="O27" s="15">
        <v>380.29340155</v>
      </c>
      <c r="P27" s="15" t="s">
        <v>16</v>
      </c>
      <c r="Q27" s="16" t="s">
        <v>16</v>
      </c>
      <c r="R27" s="37" t="s">
        <v>515</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31</v>
      </c>
      <c r="D28" s="17" t="s">
        <v>32</v>
      </c>
      <c r="E28" s="17">
        <v>7</v>
      </c>
      <c r="F28" s="14">
        <v>4.28</v>
      </c>
      <c r="G28" s="14">
        <v>2.88</v>
      </c>
      <c r="H28" s="14">
        <v>1.48</v>
      </c>
      <c r="I28" s="14"/>
      <c r="J28" s="14">
        <v>7.89</v>
      </c>
      <c r="K28" s="14">
        <v>10.68</v>
      </c>
      <c r="L28" s="14">
        <v>15.2</v>
      </c>
      <c r="M28" s="54"/>
      <c r="N28" s="14">
        <v>75.704033855000006</v>
      </c>
      <c r="O28" s="31">
        <v>7.9810080000000001</v>
      </c>
      <c r="P28" s="31" t="s">
        <v>13</v>
      </c>
      <c r="Q28" s="17" t="s">
        <v>16</v>
      </c>
      <c r="R28" s="38" t="s">
        <v>516</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33</v>
      </c>
      <c r="D29" s="16" t="s">
        <v>34</v>
      </c>
      <c r="E29" s="16">
        <v>2</v>
      </c>
      <c r="F29" s="15">
        <v>2.11</v>
      </c>
      <c r="G29" s="15">
        <v>1.24</v>
      </c>
      <c r="H29" s="15">
        <v>0.38</v>
      </c>
      <c r="I29" s="14"/>
      <c r="J29" s="15">
        <v>2.19</v>
      </c>
      <c r="K29" s="15">
        <v>3.91</v>
      </c>
      <c r="L29" s="15">
        <v>6.7</v>
      </c>
      <c r="M29" s="54"/>
      <c r="N29" s="15">
        <v>41.466509160000001</v>
      </c>
      <c r="O29" s="15">
        <v>29.846872727000001</v>
      </c>
      <c r="P29" s="15" t="s">
        <v>13</v>
      </c>
      <c r="Q29" s="16" t="s">
        <v>13</v>
      </c>
      <c r="R29" s="37" t="s">
        <v>517</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35</v>
      </c>
      <c r="D30" s="17" t="s">
        <v>36</v>
      </c>
      <c r="E30" s="17">
        <v>10</v>
      </c>
      <c r="F30" s="14">
        <v>86.07</v>
      </c>
      <c r="G30" s="14">
        <v>78.56</v>
      </c>
      <c r="H30" s="14">
        <v>71.05</v>
      </c>
      <c r="I30" s="14"/>
      <c r="J30" s="14">
        <v>87.68</v>
      </c>
      <c r="K30" s="14">
        <v>102.69</v>
      </c>
      <c r="L30" s="14">
        <v>126.99</v>
      </c>
      <c r="M30" s="54"/>
      <c r="N30" s="14">
        <v>70.682145141000007</v>
      </c>
      <c r="O30" s="31">
        <v>23.878189806999998</v>
      </c>
      <c r="P30" s="31" t="s">
        <v>16</v>
      </c>
      <c r="Q30" s="17" t="s">
        <v>16</v>
      </c>
      <c r="R30" s="38" t="s">
        <v>518</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422</v>
      </c>
      <c r="D31" s="16" t="s">
        <v>423</v>
      </c>
      <c r="E31" s="16">
        <v>3</v>
      </c>
      <c r="F31" s="15">
        <v>239.67</v>
      </c>
      <c r="G31" s="15">
        <v>173.46</v>
      </c>
      <c r="H31" s="15">
        <v>107.26</v>
      </c>
      <c r="I31" s="14"/>
      <c r="J31" s="15">
        <v>253.18</v>
      </c>
      <c r="K31" s="15">
        <v>385.58</v>
      </c>
      <c r="L31" s="15">
        <v>599.82000000000005</v>
      </c>
      <c r="M31" s="54"/>
      <c r="N31" s="15">
        <v>32.929363582000001</v>
      </c>
      <c r="O31" s="15">
        <v>3.1795615959000001</v>
      </c>
      <c r="P31" s="15" t="s">
        <v>16</v>
      </c>
      <c r="Q31" s="16" t="s">
        <v>13</v>
      </c>
      <c r="R31" s="37" t="s">
        <v>519</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520</v>
      </c>
      <c r="D32" s="17" t="s">
        <v>521</v>
      </c>
      <c r="E32" s="17">
        <v>4</v>
      </c>
      <c r="F32" s="14">
        <v>3.21</v>
      </c>
      <c r="G32" s="14">
        <v>2.2000000000000002</v>
      </c>
      <c r="H32" s="14">
        <v>1.19</v>
      </c>
      <c r="I32" s="14"/>
      <c r="J32" s="14">
        <v>5.97</v>
      </c>
      <c r="K32" s="14">
        <v>7.98</v>
      </c>
      <c r="L32" s="14">
        <v>11.24</v>
      </c>
      <c r="M32" s="54"/>
      <c r="N32" s="14">
        <v>51.460264699</v>
      </c>
      <c r="O32" s="31">
        <v>2.2182144545</v>
      </c>
      <c r="P32" s="31" t="s">
        <v>13</v>
      </c>
      <c r="Q32" s="17" t="s">
        <v>16</v>
      </c>
      <c r="R32" s="38" t="s">
        <v>522</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424</v>
      </c>
      <c r="D33" s="16" t="s">
        <v>425</v>
      </c>
      <c r="E33" s="16">
        <v>3</v>
      </c>
      <c r="F33" s="15">
        <v>144.80000000000001</v>
      </c>
      <c r="G33" s="15">
        <v>122.79</v>
      </c>
      <c r="H33" s="15">
        <v>100.78</v>
      </c>
      <c r="I33" s="14"/>
      <c r="J33" s="15">
        <v>148.69</v>
      </c>
      <c r="K33" s="15">
        <v>192.7</v>
      </c>
      <c r="L33" s="15">
        <v>263.93</v>
      </c>
      <c r="M33" s="54"/>
      <c r="N33" s="15">
        <v>28.365090077000001</v>
      </c>
      <c r="O33" s="15">
        <v>5.1383491995000004</v>
      </c>
      <c r="P33" s="15" t="s">
        <v>16</v>
      </c>
      <c r="Q33" s="16" t="s">
        <v>13</v>
      </c>
      <c r="R33" s="37" t="s">
        <v>523</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37</v>
      </c>
      <c r="D34" s="17" t="s">
        <v>38</v>
      </c>
      <c r="E34" s="17">
        <v>2</v>
      </c>
      <c r="F34" s="14">
        <v>8.2200000000000006</v>
      </c>
      <c r="G34" s="14">
        <v>7.41</v>
      </c>
      <c r="H34" s="14">
        <v>6.6</v>
      </c>
      <c r="I34" s="14"/>
      <c r="J34" s="14">
        <v>8.42</v>
      </c>
      <c r="K34" s="14">
        <v>10.029999999999999</v>
      </c>
      <c r="L34" s="14">
        <v>12.64</v>
      </c>
      <c r="M34" s="54"/>
      <c r="N34" s="14">
        <v>46.677979508999996</v>
      </c>
      <c r="O34" s="31">
        <v>69.75157927299999</v>
      </c>
      <c r="P34" s="31" t="s">
        <v>13</v>
      </c>
      <c r="Q34" s="17" t="s">
        <v>13</v>
      </c>
      <c r="R34" s="38" t="s">
        <v>524</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39</v>
      </c>
      <c r="D35" s="16" t="s">
        <v>40</v>
      </c>
      <c r="E35" s="16">
        <v>0</v>
      </c>
      <c r="F35" s="15">
        <v>90.06</v>
      </c>
      <c r="G35" s="15">
        <v>59.64</v>
      </c>
      <c r="H35" s="15">
        <v>29.22</v>
      </c>
      <c r="I35" s="14"/>
      <c r="J35" s="15">
        <v>94.43</v>
      </c>
      <c r="K35" s="15">
        <v>155.26</v>
      </c>
      <c r="L35" s="15">
        <v>253.71</v>
      </c>
      <c r="M35" s="54"/>
      <c r="N35" s="15">
        <v>44.742576667000002</v>
      </c>
      <c r="O35" s="15">
        <v>85.841942596999999</v>
      </c>
      <c r="P35" s="15" t="s">
        <v>13</v>
      </c>
      <c r="Q35" s="16" t="s">
        <v>13</v>
      </c>
      <c r="R35" s="37" t="s">
        <v>525</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41</v>
      </c>
      <c r="D36" s="17" t="s">
        <v>42</v>
      </c>
      <c r="E36" s="17">
        <v>2</v>
      </c>
      <c r="F36" s="14">
        <v>11.38</v>
      </c>
      <c r="G36" s="14">
        <v>10.29</v>
      </c>
      <c r="H36" s="14">
        <v>9.2100000000000009</v>
      </c>
      <c r="I36" s="14"/>
      <c r="J36" s="14">
        <v>11.72</v>
      </c>
      <c r="K36" s="14">
        <v>13.88</v>
      </c>
      <c r="L36" s="14">
        <v>17.38</v>
      </c>
      <c r="M36" s="54"/>
      <c r="N36" s="14">
        <v>45.629751138000003</v>
      </c>
      <c r="O36" s="31">
        <v>29.421002090999998</v>
      </c>
      <c r="P36" s="31" t="s">
        <v>13</v>
      </c>
      <c r="Q36" s="17" t="s">
        <v>13</v>
      </c>
      <c r="R36" s="38" t="s">
        <v>526</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43</v>
      </c>
      <c r="D37" s="16" t="s">
        <v>44</v>
      </c>
      <c r="E37" s="16">
        <v>6</v>
      </c>
      <c r="F37" s="15">
        <v>52.05</v>
      </c>
      <c r="G37" s="15">
        <v>46.31</v>
      </c>
      <c r="H37" s="15">
        <v>40.57</v>
      </c>
      <c r="I37" s="14"/>
      <c r="J37" s="15">
        <v>67.84</v>
      </c>
      <c r="K37" s="15">
        <v>79.31</v>
      </c>
      <c r="L37" s="15">
        <v>97.88</v>
      </c>
      <c r="M37" s="54"/>
      <c r="N37" s="15">
        <v>54.265695104000002</v>
      </c>
      <c r="O37" s="15">
        <v>529.33251772999995</v>
      </c>
      <c r="P37" s="15" t="s">
        <v>13</v>
      </c>
      <c r="Q37" s="16" t="s">
        <v>16</v>
      </c>
      <c r="R37" s="37" t="s">
        <v>527</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43</v>
      </c>
      <c r="D38" s="17" t="s">
        <v>45</v>
      </c>
      <c r="E38" s="17">
        <v>5</v>
      </c>
      <c r="F38" s="14">
        <v>51.29</v>
      </c>
      <c r="G38" s="14">
        <v>45.96</v>
      </c>
      <c r="H38" s="14">
        <v>40.630000000000003</v>
      </c>
      <c r="I38" s="14"/>
      <c r="J38" s="14">
        <v>65.25</v>
      </c>
      <c r="K38" s="14">
        <v>75.900000000000006</v>
      </c>
      <c r="L38" s="14">
        <v>93.14</v>
      </c>
      <c r="M38" s="54"/>
      <c r="N38" s="14">
        <v>55.965018139000001</v>
      </c>
      <c r="O38" s="31">
        <v>64.975624182000004</v>
      </c>
      <c r="P38" s="31" t="s">
        <v>13</v>
      </c>
      <c r="Q38" s="17" t="s">
        <v>16</v>
      </c>
      <c r="R38" s="38" t="s">
        <v>528</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455</v>
      </c>
      <c r="D39" s="16" t="s">
        <v>456</v>
      </c>
      <c r="E39" s="16">
        <v>7</v>
      </c>
      <c r="F39" s="15">
        <v>2.54</v>
      </c>
      <c r="G39" s="15">
        <v>1.18</v>
      </c>
      <c r="H39" s="15">
        <v>-0.16</v>
      </c>
      <c r="I39" s="14"/>
      <c r="J39" s="15">
        <v>5.6</v>
      </c>
      <c r="K39" s="15">
        <v>8.3000000000000007</v>
      </c>
      <c r="L39" s="15">
        <v>12.67</v>
      </c>
      <c r="M39" s="54"/>
      <c r="N39" s="15">
        <v>78.858247687000002</v>
      </c>
      <c r="O39" s="15">
        <v>1.3222553181999999</v>
      </c>
      <c r="P39" s="15" t="s">
        <v>13</v>
      </c>
      <c r="Q39" s="16" t="s">
        <v>16</v>
      </c>
      <c r="R39" s="37" t="s">
        <v>529</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455</v>
      </c>
      <c r="D40" s="17" t="s">
        <v>457</v>
      </c>
      <c r="E40" s="17">
        <v>3</v>
      </c>
      <c r="F40" s="14">
        <v>1.24</v>
      </c>
      <c r="G40" s="14">
        <v>0.23</v>
      </c>
      <c r="H40" s="14">
        <v>-0.76</v>
      </c>
      <c r="I40" s="14"/>
      <c r="J40" s="14">
        <v>1.36</v>
      </c>
      <c r="K40" s="14">
        <v>3.36</v>
      </c>
      <c r="L40" s="14">
        <v>6.61</v>
      </c>
      <c r="M40" s="54"/>
      <c r="N40" s="14">
        <v>47.448920375999997</v>
      </c>
      <c r="O40" s="31">
        <v>2.6370020908999998</v>
      </c>
      <c r="P40" s="31" t="s">
        <v>13</v>
      </c>
      <c r="Q40" s="17" t="s">
        <v>13</v>
      </c>
      <c r="R40" s="38" t="s">
        <v>530</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390</v>
      </c>
      <c r="D41" s="16" t="s">
        <v>391</v>
      </c>
      <c r="E41" s="16">
        <v>2</v>
      </c>
      <c r="F41" s="15">
        <v>21.36</v>
      </c>
      <c r="G41" s="15">
        <v>11.21</v>
      </c>
      <c r="H41" s="15">
        <v>1.07</v>
      </c>
      <c r="I41" s="14"/>
      <c r="J41" s="15">
        <v>21.94</v>
      </c>
      <c r="K41" s="15">
        <v>42.22</v>
      </c>
      <c r="L41" s="15">
        <v>75.03</v>
      </c>
      <c r="M41" s="54"/>
      <c r="N41" s="15">
        <v>45.368761399999997</v>
      </c>
      <c r="O41" s="15">
        <v>1.8835723181999999</v>
      </c>
      <c r="P41" s="15" t="s">
        <v>13</v>
      </c>
      <c r="Q41" s="16" t="s">
        <v>13</v>
      </c>
      <c r="R41" s="37" t="s">
        <v>531</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46</v>
      </c>
      <c r="D42" s="17" t="s">
        <v>47</v>
      </c>
      <c r="E42" s="17">
        <v>2</v>
      </c>
      <c r="F42" s="14">
        <v>17.100000000000001</v>
      </c>
      <c r="G42" s="14">
        <v>13.58</v>
      </c>
      <c r="H42" s="14">
        <v>10.06</v>
      </c>
      <c r="I42" s="14"/>
      <c r="J42" s="14">
        <v>17.63</v>
      </c>
      <c r="K42" s="14">
        <v>24.66</v>
      </c>
      <c r="L42" s="14">
        <v>36.04</v>
      </c>
      <c r="M42" s="54"/>
      <c r="N42" s="14">
        <v>39.846068095</v>
      </c>
      <c r="O42" s="31">
        <v>30.951557681999997</v>
      </c>
      <c r="P42" s="31" t="s">
        <v>13</v>
      </c>
      <c r="Q42" s="17" t="s">
        <v>13</v>
      </c>
      <c r="R42" s="38" t="s">
        <v>532</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48</v>
      </c>
      <c r="D43" s="16" t="s">
        <v>49</v>
      </c>
      <c r="E43" s="16">
        <v>9</v>
      </c>
      <c r="F43" s="15">
        <v>15.86</v>
      </c>
      <c r="G43" s="15">
        <v>13.99</v>
      </c>
      <c r="H43" s="15">
        <v>12.13</v>
      </c>
      <c r="I43" s="14"/>
      <c r="J43" s="15">
        <v>20.02</v>
      </c>
      <c r="K43" s="15">
        <v>23.74</v>
      </c>
      <c r="L43" s="15">
        <v>29.77</v>
      </c>
      <c r="M43" s="54"/>
      <c r="N43" s="15">
        <v>64.053146867999999</v>
      </c>
      <c r="O43" s="15">
        <v>458.47137318</v>
      </c>
      <c r="P43" s="15" t="s">
        <v>16</v>
      </c>
      <c r="Q43" s="16" t="s">
        <v>16</v>
      </c>
      <c r="R43" s="37" t="s">
        <v>533</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50</v>
      </c>
      <c r="D44" s="17" t="s">
        <v>51</v>
      </c>
      <c r="E44" s="17">
        <v>7</v>
      </c>
      <c r="F44" s="14">
        <v>5.28</v>
      </c>
      <c r="G44" s="14">
        <v>4.9400000000000004</v>
      </c>
      <c r="H44" s="14">
        <v>4.6100000000000003</v>
      </c>
      <c r="I44" s="14"/>
      <c r="J44" s="14">
        <v>5.82</v>
      </c>
      <c r="K44" s="14">
        <v>6.48</v>
      </c>
      <c r="L44" s="14">
        <v>7.56</v>
      </c>
      <c r="M44" s="54"/>
      <c r="N44" s="14">
        <v>52.206277075000003</v>
      </c>
      <c r="O44" s="31">
        <v>5.6488259999999997</v>
      </c>
      <c r="P44" s="31" t="s">
        <v>16</v>
      </c>
      <c r="Q44" s="17" t="s">
        <v>16</v>
      </c>
      <c r="R44" s="38" t="s">
        <v>534</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52</v>
      </c>
      <c r="D45" s="16" t="s">
        <v>53</v>
      </c>
      <c r="E45" s="16">
        <v>5</v>
      </c>
      <c r="F45" s="15">
        <v>14.06</v>
      </c>
      <c r="G45" s="15">
        <v>12.36</v>
      </c>
      <c r="H45" s="15">
        <v>10.67</v>
      </c>
      <c r="I45" s="14"/>
      <c r="J45" s="15">
        <v>18.62</v>
      </c>
      <c r="K45" s="15">
        <v>22</v>
      </c>
      <c r="L45" s="15">
        <v>27.47</v>
      </c>
      <c r="M45" s="54"/>
      <c r="N45" s="15">
        <v>50.497259884999998</v>
      </c>
      <c r="O45" s="15">
        <v>13.491151636</v>
      </c>
      <c r="P45" s="15" t="s">
        <v>13</v>
      </c>
      <c r="Q45" s="16" t="s">
        <v>16</v>
      </c>
      <c r="R45" s="37" t="s">
        <v>535</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54</v>
      </c>
      <c r="D46" s="17" t="s">
        <v>55</v>
      </c>
      <c r="E46" s="17">
        <v>8</v>
      </c>
      <c r="F46" s="14">
        <v>40.590000000000003</v>
      </c>
      <c r="G46" s="14">
        <v>37.72</v>
      </c>
      <c r="H46" s="14">
        <v>34.86</v>
      </c>
      <c r="I46" s="14"/>
      <c r="J46" s="14">
        <v>42.84</v>
      </c>
      <c r="K46" s="14">
        <v>48.56</v>
      </c>
      <c r="L46" s="14">
        <v>57.83</v>
      </c>
      <c r="M46" s="54"/>
      <c r="N46" s="14">
        <v>56.605653949999997</v>
      </c>
      <c r="O46" s="31">
        <v>215.91133055</v>
      </c>
      <c r="P46" s="31" t="s">
        <v>16</v>
      </c>
      <c r="Q46" s="17" t="s">
        <v>16</v>
      </c>
      <c r="R46" s="38" t="s">
        <v>536</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56</v>
      </c>
      <c r="D47" s="16" t="s">
        <v>57</v>
      </c>
      <c r="E47" s="16">
        <v>2</v>
      </c>
      <c r="F47" s="15">
        <v>23.17</v>
      </c>
      <c r="G47" s="15">
        <v>21.33</v>
      </c>
      <c r="H47" s="15">
        <v>19.5</v>
      </c>
      <c r="I47" s="14"/>
      <c r="J47" s="15">
        <v>23.66</v>
      </c>
      <c r="K47" s="15">
        <v>27.32</v>
      </c>
      <c r="L47" s="15">
        <v>33.25</v>
      </c>
      <c r="M47" s="54"/>
      <c r="N47" s="15">
        <v>48.052889538999999</v>
      </c>
      <c r="O47" s="15">
        <v>5.9666468636000003</v>
      </c>
      <c r="P47" s="15" t="s">
        <v>13</v>
      </c>
      <c r="Q47" s="16" t="s">
        <v>13</v>
      </c>
      <c r="R47" s="37" t="s">
        <v>537</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426</v>
      </c>
      <c r="D48" s="17" t="s">
        <v>427</v>
      </c>
      <c r="E48" s="17">
        <v>10</v>
      </c>
      <c r="F48" s="14">
        <v>127.65</v>
      </c>
      <c r="G48" s="14">
        <v>122.09</v>
      </c>
      <c r="H48" s="14">
        <v>116.53</v>
      </c>
      <c r="I48" s="14"/>
      <c r="J48" s="14">
        <v>132.13999999999999</v>
      </c>
      <c r="K48" s="14">
        <v>143.25</v>
      </c>
      <c r="L48" s="14">
        <v>161.24</v>
      </c>
      <c r="M48" s="54"/>
      <c r="N48" s="14">
        <v>61.843919393999997</v>
      </c>
      <c r="O48" s="31">
        <v>3.8175831409000001</v>
      </c>
      <c r="P48" s="31" t="s">
        <v>16</v>
      </c>
      <c r="Q48" s="17" t="s">
        <v>16</v>
      </c>
      <c r="R48" s="38" t="s">
        <v>538</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58</v>
      </c>
      <c r="D49" s="16" t="s">
        <v>59</v>
      </c>
      <c r="E49" s="16">
        <v>0</v>
      </c>
      <c r="F49" s="15">
        <v>8.7100000000000009</v>
      </c>
      <c r="G49" s="15">
        <v>7.73</v>
      </c>
      <c r="H49" s="15">
        <v>6.76</v>
      </c>
      <c r="I49" s="14"/>
      <c r="J49" s="15">
        <v>9.02</v>
      </c>
      <c r="K49" s="15">
        <v>10.96</v>
      </c>
      <c r="L49" s="15">
        <v>14.1</v>
      </c>
      <c r="M49" s="54"/>
      <c r="N49" s="15">
        <v>19.937522489999999</v>
      </c>
      <c r="O49" s="15">
        <v>1.9709856818</v>
      </c>
      <c r="P49" s="15" t="s">
        <v>13</v>
      </c>
      <c r="Q49" s="16" t="s">
        <v>13</v>
      </c>
      <c r="R49" s="37" t="s">
        <v>539</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60</v>
      </c>
      <c r="D50" s="17" t="s">
        <v>61</v>
      </c>
      <c r="E50" s="17">
        <v>1</v>
      </c>
      <c r="F50" s="14">
        <v>5.5</v>
      </c>
      <c r="G50" s="14">
        <v>4.83</v>
      </c>
      <c r="H50" s="14">
        <v>4.17</v>
      </c>
      <c r="I50" s="14"/>
      <c r="J50" s="14">
        <v>6.12</v>
      </c>
      <c r="K50" s="14">
        <v>7.44</v>
      </c>
      <c r="L50" s="14">
        <v>9.59</v>
      </c>
      <c r="M50" s="54"/>
      <c r="N50" s="14">
        <v>35.875119716999997</v>
      </c>
      <c r="O50" s="31">
        <v>3.4158227726999999</v>
      </c>
      <c r="P50" s="31" t="s">
        <v>13</v>
      </c>
      <c r="Q50" s="17" t="s">
        <v>13</v>
      </c>
      <c r="R50" s="38" t="s">
        <v>540</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62</v>
      </c>
      <c r="D51" s="16" t="s">
        <v>63</v>
      </c>
      <c r="E51" s="16">
        <v>0</v>
      </c>
      <c r="F51" s="15">
        <v>14.26</v>
      </c>
      <c r="G51" s="15">
        <v>12.24</v>
      </c>
      <c r="H51" s="15">
        <v>10.220000000000001</v>
      </c>
      <c r="I51" s="14"/>
      <c r="J51" s="15">
        <v>14.93</v>
      </c>
      <c r="K51" s="15">
        <v>18.96</v>
      </c>
      <c r="L51" s="15">
        <v>25.5</v>
      </c>
      <c r="M51" s="54"/>
      <c r="N51" s="15">
        <v>34.717268652999998</v>
      </c>
      <c r="O51" s="15">
        <v>2.9962346818000003</v>
      </c>
      <c r="P51" s="15" t="s">
        <v>13</v>
      </c>
      <c r="Q51" s="16" t="s">
        <v>13</v>
      </c>
      <c r="R51" s="37" t="s">
        <v>541</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64</v>
      </c>
      <c r="D52" s="17" t="s">
        <v>65</v>
      </c>
      <c r="E52" s="17">
        <v>9</v>
      </c>
      <c r="F52" s="14">
        <v>16.32</v>
      </c>
      <c r="G52" s="14">
        <v>15.23</v>
      </c>
      <c r="H52" s="14">
        <v>14.14</v>
      </c>
      <c r="I52" s="14"/>
      <c r="J52" s="14">
        <v>18.170000000000002</v>
      </c>
      <c r="K52" s="14">
        <v>20.34</v>
      </c>
      <c r="L52" s="14">
        <v>23.85</v>
      </c>
      <c r="M52" s="54"/>
      <c r="N52" s="14">
        <v>62.488501380999999</v>
      </c>
      <c r="O52" s="31">
        <v>92.014231590999998</v>
      </c>
      <c r="P52" s="31" t="s">
        <v>16</v>
      </c>
      <c r="Q52" s="17" t="s">
        <v>16</v>
      </c>
      <c r="R52" s="38" t="s">
        <v>542</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64</v>
      </c>
      <c r="D53" s="16" t="s">
        <v>66</v>
      </c>
      <c r="E53" s="16">
        <v>9</v>
      </c>
      <c r="F53" s="15">
        <v>18.72</v>
      </c>
      <c r="G53" s="15">
        <v>17.39</v>
      </c>
      <c r="H53" s="15">
        <v>16.059999999999999</v>
      </c>
      <c r="I53" s="14"/>
      <c r="J53" s="15">
        <v>21.11</v>
      </c>
      <c r="K53" s="15">
        <v>23.76</v>
      </c>
      <c r="L53" s="15">
        <v>28.06</v>
      </c>
      <c r="M53" s="54"/>
      <c r="N53" s="15">
        <v>61.227909754999999</v>
      </c>
      <c r="O53" s="15">
        <v>507.48716832000002</v>
      </c>
      <c r="P53" s="15" t="s">
        <v>16</v>
      </c>
      <c r="Q53" s="16" t="s">
        <v>16</v>
      </c>
      <c r="R53" s="37" t="s">
        <v>543</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67</v>
      </c>
      <c r="D54" s="17" t="s">
        <v>68</v>
      </c>
      <c r="E54" s="17">
        <v>9</v>
      </c>
      <c r="F54" s="14">
        <v>21.51</v>
      </c>
      <c r="G54" s="14">
        <v>19.95</v>
      </c>
      <c r="H54" s="14">
        <v>18.399999999999999</v>
      </c>
      <c r="I54" s="14"/>
      <c r="J54" s="14">
        <v>25.63</v>
      </c>
      <c r="K54" s="14">
        <v>28.73</v>
      </c>
      <c r="L54" s="14">
        <v>33.75</v>
      </c>
      <c r="M54" s="54"/>
      <c r="N54" s="14">
        <v>52.983504996999997</v>
      </c>
      <c r="O54" s="31">
        <v>37.240496909000001</v>
      </c>
      <c r="P54" s="31" t="s">
        <v>16</v>
      </c>
      <c r="Q54" s="17" t="s">
        <v>16</v>
      </c>
      <c r="R54" s="38" t="s">
        <v>544</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360</v>
      </c>
      <c r="D55" s="16" t="s">
        <v>361</v>
      </c>
      <c r="E55" s="16">
        <v>4</v>
      </c>
      <c r="F55" s="15">
        <v>14.84</v>
      </c>
      <c r="G55" s="15">
        <v>13.62</v>
      </c>
      <c r="H55" s="15">
        <v>12.41</v>
      </c>
      <c r="I55" s="14"/>
      <c r="J55" s="15">
        <v>15.18</v>
      </c>
      <c r="K55" s="15">
        <v>17.600000000000001</v>
      </c>
      <c r="L55" s="15">
        <v>21.52</v>
      </c>
      <c r="M55" s="54"/>
      <c r="N55" s="15">
        <v>52.405590748000002</v>
      </c>
      <c r="O55" s="15">
        <v>42.069599000000004</v>
      </c>
      <c r="P55" s="15" t="s">
        <v>16</v>
      </c>
      <c r="Q55" s="16" t="s">
        <v>13</v>
      </c>
      <c r="R55" s="37" t="s">
        <v>545</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69</v>
      </c>
      <c r="D56" s="17" t="s">
        <v>70</v>
      </c>
      <c r="E56" s="17">
        <v>6</v>
      </c>
      <c r="F56" s="14">
        <v>20.58</v>
      </c>
      <c r="G56" s="14">
        <v>18.579999999999998</v>
      </c>
      <c r="H56" s="14">
        <v>16.59</v>
      </c>
      <c r="I56" s="14"/>
      <c r="J56" s="14">
        <v>25.31</v>
      </c>
      <c r="K56" s="14">
        <v>29.29</v>
      </c>
      <c r="L56" s="14">
        <v>35.729999999999997</v>
      </c>
      <c r="M56" s="54"/>
      <c r="N56" s="14">
        <v>57.375503246999997</v>
      </c>
      <c r="O56" s="31">
        <v>375.21508523</v>
      </c>
      <c r="P56" s="31" t="s">
        <v>13</v>
      </c>
      <c r="Q56" s="17" t="s">
        <v>16</v>
      </c>
      <c r="R56" s="38" t="s">
        <v>546</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471</v>
      </c>
      <c r="D57" s="16" t="s">
        <v>485</v>
      </c>
      <c r="E57" s="16">
        <v>4</v>
      </c>
      <c r="F57" s="15">
        <v>18.91</v>
      </c>
      <c r="G57" s="15">
        <v>17.739999999999998</v>
      </c>
      <c r="H57" s="15">
        <v>16.579999999999998</v>
      </c>
      <c r="I57" s="14"/>
      <c r="J57" s="15">
        <v>21.62</v>
      </c>
      <c r="K57" s="15">
        <v>23.94</v>
      </c>
      <c r="L57" s="15">
        <v>27.7</v>
      </c>
      <c r="M57" s="54"/>
      <c r="N57" s="15">
        <v>48.904709631000003</v>
      </c>
      <c r="O57" s="15">
        <v>1.8047067727000001</v>
      </c>
      <c r="P57" s="15" t="s">
        <v>13</v>
      </c>
      <c r="Q57" s="16" t="s">
        <v>16</v>
      </c>
      <c r="R57" s="37" t="s">
        <v>547</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71</v>
      </c>
      <c r="D58" s="17" t="s">
        <v>72</v>
      </c>
      <c r="E58" s="17">
        <v>0</v>
      </c>
      <c r="F58" s="14">
        <v>5.96</v>
      </c>
      <c r="G58" s="14">
        <v>3.58</v>
      </c>
      <c r="H58" s="14">
        <v>1.21</v>
      </c>
      <c r="I58" s="14"/>
      <c r="J58" s="14">
        <v>6.3</v>
      </c>
      <c r="K58" s="14">
        <v>11.04</v>
      </c>
      <c r="L58" s="14">
        <v>18.72</v>
      </c>
      <c r="M58" s="54"/>
      <c r="N58" s="14">
        <v>37.657214297000003</v>
      </c>
      <c r="O58" s="31">
        <v>43.079251591000002</v>
      </c>
      <c r="P58" s="31" t="s">
        <v>13</v>
      </c>
      <c r="Q58" s="17" t="s">
        <v>13</v>
      </c>
      <c r="R58" s="38" t="s">
        <v>548</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73</v>
      </c>
      <c r="D59" s="16" t="s">
        <v>74</v>
      </c>
      <c r="E59" s="16">
        <v>7</v>
      </c>
      <c r="F59" s="15">
        <v>20.59</v>
      </c>
      <c r="G59" s="15">
        <v>19.07</v>
      </c>
      <c r="H59" s="15">
        <v>17.55</v>
      </c>
      <c r="I59" s="14"/>
      <c r="J59" s="15">
        <v>22.14</v>
      </c>
      <c r="K59" s="15">
        <v>25.17</v>
      </c>
      <c r="L59" s="15">
        <v>30.07</v>
      </c>
      <c r="M59" s="54"/>
      <c r="N59" s="15">
        <v>71.175601306000004</v>
      </c>
      <c r="O59" s="15">
        <v>129.18873309</v>
      </c>
      <c r="P59" s="15" t="s">
        <v>16</v>
      </c>
      <c r="Q59" s="16" t="s">
        <v>16</v>
      </c>
      <c r="R59" s="37" t="s">
        <v>549</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428</v>
      </c>
      <c r="D60" s="17" t="s">
        <v>429</v>
      </c>
      <c r="E60" s="17">
        <v>5</v>
      </c>
      <c r="F60" s="14">
        <v>27.08</v>
      </c>
      <c r="G60" s="14">
        <v>22.76</v>
      </c>
      <c r="H60" s="14">
        <v>18.440000000000001</v>
      </c>
      <c r="I60" s="14"/>
      <c r="J60" s="14">
        <v>28.19</v>
      </c>
      <c r="K60" s="14">
        <v>36.82</v>
      </c>
      <c r="L60" s="14">
        <v>50.78</v>
      </c>
      <c r="M60" s="54"/>
      <c r="N60" s="14">
        <v>45.530205092999999</v>
      </c>
      <c r="O60" s="31">
        <v>5.2741914454999996</v>
      </c>
      <c r="P60" s="31" t="s">
        <v>16</v>
      </c>
      <c r="Q60" s="17" t="s">
        <v>13</v>
      </c>
      <c r="R60" s="38" t="s">
        <v>550</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75</v>
      </c>
      <c r="D61" s="16" t="s">
        <v>76</v>
      </c>
      <c r="E61" s="16">
        <v>8</v>
      </c>
      <c r="F61" s="15">
        <v>55.82</v>
      </c>
      <c r="G61" s="15">
        <v>50.63</v>
      </c>
      <c r="H61" s="15">
        <v>45.45</v>
      </c>
      <c r="I61" s="14"/>
      <c r="J61" s="15">
        <v>65.5</v>
      </c>
      <c r="K61" s="15">
        <v>75.86</v>
      </c>
      <c r="L61" s="15">
        <v>92.63</v>
      </c>
      <c r="M61" s="54"/>
      <c r="N61" s="15">
        <v>50.835653749999999</v>
      </c>
      <c r="O61" s="15">
        <v>435.01109954999998</v>
      </c>
      <c r="P61" s="15" t="s">
        <v>16</v>
      </c>
      <c r="Q61" s="16" t="s">
        <v>16</v>
      </c>
      <c r="R61" s="37" t="s">
        <v>551</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77</v>
      </c>
      <c r="D62" s="17" t="s">
        <v>78</v>
      </c>
      <c r="E62" s="17">
        <v>3</v>
      </c>
      <c r="F62" s="14">
        <v>20.47</v>
      </c>
      <c r="G62" s="14">
        <v>18.760000000000002</v>
      </c>
      <c r="H62" s="14">
        <v>17.059999999999999</v>
      </c>
      <c r="I62" s="14"/>
      <c r="J62" s="14">
        <v>21</v>
      </c>
      <c r="K62" s="14">
        <v>24.4</v>
      </c>
      <c r="L62" s="14">
        <v>29.9</v>
      </c>
      <c r="M62" s="54"/>
      <c r="N62" s="14">
        <v>32.765255674999999</v>
      </c>
      <c r="O62" s="31">
        <v>149.93630254999999</v>
      </c>
      <c r="P62" s="31" t="s">
        <v>16</v>
      </c>
      <c r="Q62" s="17" t="s">
        <v>13</v>
      </c>
      <c r="R62" s="38" t="s">
        <v>552</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79</v>
      </c>
      <c r="D63" s="16" t="s">
        <v>80</v>
      </c>
      <c r="E63" s="16">
        <v>0</v>
      </c>
      <c r="F63" s="15">
        <v>4.6100000000000003</v>
      </c>
      <c r="G63" s="15">
        <v>3.61</v>
      </c>
      <c r="H63" s="15">
        <v>2.62</v>
      </c>
      <c r="I63" s="14"/>
      <c r="J63" s="15">
        <v>4.84</v>
      </c>
      <c r="K63" s="15">
        <v>6.82</v>
      </c>
      <c r="L63" s="15">
        <v>10.02</v>
      </c>
      <c r="M63" s="54"/>
      <c r="N63" s="15">
        <v>46.677148340999999</v>
      </c>
      <c r="O63" s="15">
        <v>6.3491348182000005</v>
      </c>
      <c r="P63" s="15" t="s">
        <v>13</v>
      </c>
      <c r="Q63" s="16" t="s">
        <v>13</v>
      </c>
      <c r="R63" s="37" t="s">
        <v>553</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81</v>
      </c>
      <c r="D64" s="17" t="s">
        <v>82</v>
      </c>
      <c r="E64" s="17">
        <v>0</v>
      </c>
      <c r="F64" s="14">
        <v>0.79</v>
      </c>
      <c r="G64" s="14">
        <v>0.04</v>
      </c>
      <c r="H64" s="14">
        <v>-0.69</v>
      </c>
      <c r="I64" s="14"/>
      <c r="J64" s="14">
        <v>0.83</v>
      </c>
      <c r="K64" s="14">
        <v>2.31</v>
      </c>
      <c r="L64" s="14">
        <v>4.71</v>
      </c>
      <c r="M64" s="54"/>
      <c r="N64" s="14">
        <v>18.663098881</v>
      </c>
      <c r="O64" s="31">
        <v>4.9923176818000004</v>
      </c>
      <c r="P64" s="31" t="s">
        <v>13</v>
      </c>
      <c r="Q64" s="17" t="s">
        <v>13</v>
      </c>
      <c r="R64" s="38" t="s">
        <v>554</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555</v>
      </c>
      <c r="D65" s="16" t="s">
        <v>556</v>
      </c>
      <c r="E65" s="16">
        <v>3</v>
      </c>
      <c r="F65" s="15">
        <v>264.05</v>
      </c>
      <c r="G65" s="15">
        <v>221.98</v>
      </c>
      <c r="H65" s="15">
        <v>179.92</v>
      </c>
      <c r="I65" s="14"/>
      <c r="J65" s="15">
        <v>277.49</v>
      </c>
      <c r="K65" s="15">
        <v>361.61</v>
      </c>
      <c r="L65" s="15">
        <v>497.74</v>
      </c>
      <c r="M65" s="54"/>
      <c r="N65" s="15">
        <v>32.046273046000003</v>
      </c>
      <c r="O65" s="15">
        <v>1.0687583858999998</v>
      </c>
      <c r="P65" s="15" t="s">
        <v>16</v>
      </c>
      <c r="Q65" s="16" t="s">
        <v>13</v>
      </c>
      <c r="R65" s="37" t="s">
        <v>557</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83</v>
      </c>
      <c r="D66" s="17" t="s">
        <v>84</v>
      </c>
      <c r="E66" s="17">
        <v>9</v>
      </c>
      <c r="F66" s="14">
        <v>10.9</v>
      </c>
      <c r="G66" s="14">
        <v>10.66</v>
      </c>
      <c r="H66" s="14">
        <v>10.43</v>
      </c>
      <c r="I66" s="14"/>
      <c r="J66" s="14">
        <v>10.98</v>
      </c>
      <c r="K66" s="14">
        <v>11.44</v>
      </c>
      <c r="L66" s="14">
        <v>12.19</v>
      </c>
      <c r="M66" s="54"/>
      <c r="N66" s="14">
        <v>74.529283292000002</v>
      </c>
      <c r="O66" s="31">
        <v>19.171455226999999</v>
      </c>
      <c r="P66" s="31" t="s">
        <v>16</v>
      </c>
      <c r="Q66" s="17" t="s">
        <v>16</v>
      </c>
      <c r="R66" s="38" t="s">
        <v>558</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85</v>
      </c>
      <c r="D67" s="16" t="s">
        <v>86</v>
      </c>
      <c r="E67" s="16">
        <v>0</v>
      </c>
      <c r="F67" s="15">
        <v>9.48</v>
      </c>
      <c r="G67" s="15">
        <v>8.06</v>
      </c>
      <c r="H67" s="15">
        <v>6.64</v>
      </c>
      <c r="I67" s="14"/>
      <c r="J67" s="15">
        <v>10.029999999999999</v>
      </c>
      <c r="K67" s="15">
        <v>12.86</v>
      </c>
      <c r="L67" s="15">
        <v>17.45</v>
      </c>
      <c r="M67" s="54"/>
      <c r="N67" s="15">
        <v>40.566751795999998</v>
      </c>
      <c r="O67" s="15">
        <v>57.226779682</v>
      </c>
      <c r="P67" s="15" t="s">
        <v>13</v>
      </c>
      <c r="Q67" s="16" t="s">
        <v>13</v>
      </c>
      <c r="R67" s="37" t="s">
        <v>559</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87</v>
      </c>
      <c r="D68" s="17" t="s">
        <v>486</v>
      </c>
      <c r="E68" s="17">
        <v>10</v>
      </c>
      <c r="F68" s="14">
        <v>16.45</v>
      </c>
      <c r="G68" s="14">
        <v>15.02</v>
      </c>
      <c r="H68" s="14">
        <v>13.59</v>
      </c>
      <c r="I68" s="14"/>
      <c r="J68" s="14">
        <v>19.399999999999999</v>
      </c>
      <c r="K68" s="14">
        <v>22.25</v>
      </c>
      <c r="L68" s="14">
        <v>26.86</v>
      </c>
      <c r="M68" s="54"/>
      <c r="N68" s="14">
        <v>66.264834109999995</v>
      </c>
      <c r="O68" s="31">
        <v>1.3298173182000002</v>
      </c>
      <c r="P68" s="31" t="s">
        <v>16</v>
      </c>
      <c r="Q68" s="17" t="s">
        <v>16</v>
      </c>
      <c r="R68" s="38" t="s">
        <v>560</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87</v>
      </c>
      <c r="D69" s="16" t="s">
        <v>88</v>
      </c>
      <c r="E69" s="16">
        <v>10</v>
      </c>
      <c r="F69" s="15">
        <v>11.13</v>
      </c>
      <c r="G69" s="15">
        <v>10.210000000000001</v>
      </c>
      <c r="H69" s="15">
        <v>9.3000000000000007</v>
      </c>
      <c r="I69" s="14"/>
      <c r="J69" s="15">
        <v>13.33</v>
      </c>
      <c r="K69" s="15">
        <v>15.15</v>
      </c>
      <c r="L69" s="15">
        <v>18.11</v>
      </c>
      <c r="M69" s="54"/>
      <c r="N69" s="15">
        <v>56.538538555999999</v>
      </c>
      <c r="O69" s="15">
        <v>119.77699177</v>
      </c>
      <c r="P69" s="15" t="s">
        <v>16</v>
      </c>
      <c r="Q69" s="16" t="s">
        <v>16</v>
      </c>
      <c r="R69" s="37" t="s">
        <v>561</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562</v>
      </c>
      <c r="D70" s="17" t="s">
        <v>563</v>
      </c>
      <c r="E70" s="17">
        <v>10</v>
      </c>
      <c r="F70" s="14">
        <v>73.72</v>
      </c>
      <c r="G70" s="14">
        <v>68.900000000000006</v>
      </c>
      <c r="H70" s="14">
        <v>64.09</v>
      </c>
      <c r="I70" s="14"/>
      <c r="J70" s="14">
        <v>77</v>
      </c>
      <c r="K70" s="14">
        <v>86.62</v>
      </c>
      <c r="L70" s="14">
        <v>102.2</v>
      </c>
      <c r="M70" s="54"/>
      <c r="N70" s="14">
        <v>69.595770482000006</v>
      </c>
      <c r="O70" s="31">
        <v>2.0309994795000001</v>
      </c>
      <c r="P70" s="31" t="s">
        <v>16</v>
      </c>
      <c r="Q70" s="17" t="s">
        <v>16</v>
      </c>
      <c r="R70" s="38" t="s">
        <v>564</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89</v>
      </c>
      <c r="D71" s="16" t="s">
        <v>90</v>
      </c>
      <c r="E71" s="16">
        <v>2</v>
      </c>
      <c r="F71" s="15">
        <v>2.14</v>
      </c>
      <c r="G71" s="15">
        <v>1.73</v>
      </c>
      <c r="H71" s="15">
        <v>1.32</v>
      </c>
      <c r="I71" s="14"/>
      <c r="J71" s="15">
        <v>2.23</v>
      </c>
      <c r="K71" s="15">
        <v>3.04</v>
      </c>
      <c r="L71" s="15">
        <v>4.37</v>
      </c>
      <c r="M71" s="54"/>
      <c r="N71" s="15">
        <v>43.271662245999998</v>
      </c>
      <c r="O71" s="15">
        <v>48.127150544999999</v>
      </c>
      <c r="P71" s="15" t="s">
        <v>13</v>
      </c>
      <c r="Q71" s="16" t="s">
        <v>13</v>
      </c>
      <c r="R71" s="37" t="s">
        <v>565</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384</v>
      </c>
      <c r="D72" s="17" t="s">
        <v>385</v>
      </c>
      <c r="E72" s="17">
        <v>4</v>
      </c>
      <c r="F72" s="14" t="s">
        <v>29</v>
      </c>
      <c r="G72" s="14" t="s">
        <v>29</v>
      </c>
      <c r="H72" s="14" t="s">
        <v>29</v>
      </c>
      <c r="I72" s="14"/>
      <c r="J72" s="14" t="s">
        <v>29</v>
      </c>
      <c r="K72" s="14" t="s">
        <v>29</v>
      </c>
      <c r="L72" s="14" t="s">
        <v>29</v>
      </c>
      <c r="M72" s="54"/>
      <c r="N72" s="14" t="s">
        <v>29</v>
      </c>
      <c r="O72" s="31" t="s">
        <v>29</v>
      </c>
      <c r="P72" s="31" t="s">
        <v>29</v>
      </c>
      <c r="Q72" s="17" t="s">
        <v>29</v>
      </c>
      <c r="R72" s="38" t="s">
        <v>30</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91</v>
      </c>
      <c r="D73" s="16" t="s">
        <v>92</v>
      </c>
      <c r="E73" s="16">
        <v>10</v>
      </c>
      <c r="F73" s="15">
        <v>63.92</v>
      </c>
      <c r="G73" s="15">
        <v>58.11</v>
      </c>
      <c r="H73" s="15">
        <v>52.31</v>
      </c>
      <c r="I73" s="14"/>
      <c r="J73" s="15">
        <v>67.819999999999993</v>
      </c>
      <c r="K73" s="15">
        <v>79.42</v>
      </c>
      <c r="L73" s="15">
        <v>98.19</v>
      </c>
      <c r="M73" s="54"/>
      <c r="N73" s="15">
        <v>57.309340329999998</v>
      </c>
      <c r="O73" s="15">
        <v>227.46117376999999</v>
      </c>
      <c r="P73" s="15" t="s">
        <v>16</v>
      </c>
      <c r="Q73" s="16" t="s">
        <v>16</v>
      </c>
      <c r="R73" s="37" t="s">
        <v>566</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93</v>
      </c>
      <c r="D74" s="17" t="s">
        <v>94</v>
      </c>
      <c r="E74" s="17">
        <v>5</v>
      </c>
      <c r="F74" s="14">
        <v>14.88</v>
      </c>
      <c r="G74" s="14">
        <v>14.03</v>
      </c>
      <c r="H74" s="14">
        <v>13.19</v>
      </c>
      <c r="I74" s="14"/>
      <c r="J74" s="14">
        <v>15.19</v>
      </c>
      <c r="K74" s="14">
        <v>16.87</v>
      </c>
      <c r="L74" s="14">
        <v>19.61</v>
      </c>
      <c r="M74" s="54"/>
      <c r="N74" s="14">
        <v>51.738367509</v>
      </c>
      <c r="O74" s="31">
        <v>223.65363245</v>
      </c>
      <c r="P74" s="31" t="s">
        <v>16</v>
      </c>
      <c r="Q74" s="17" t="s">
        <v>13</v>
      </c>
      <c r="R74" s="38" t="s">
        <v>567</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95</v>
      </c>
      <c r="D75" s="16" t="s">
        <v>96</v>
      </c>
      <c r="E75" s="16">
        <v>6</v>
      </c>
      <c r="F75" s="15">
        <v>3.96</v>
      </c>
      <c r="G75" s="15">
        <v>3.18</v>
      </c>
      <c r="H75" s="15">
        <v>2.4</v>
      </c>
      <c r="I75" s="14"/>
      <c r="J75" s="15">
        <v>5.72</v>
      </c>
      <c r="K75" s="15">
        <v>7.27</v>
      </c>
      <c r="L75" s="15">
        <v>9.7899999999999991</v>
      </c>
      <c r="M75" s="54"/>
      <c r="N75" s="15">
        <v>61.212289280999997</v>
      </c>
      <c r="O75" s="15">
        <v>68.595628226999992</v>
      </c>
      <c r="P75" s="15" t="s">
        <v>13</v>
      </c>
      <c r="Q75" s="16" t="s">
        <v>16</v>
      </c>
      <c r="R75" s="37" t="s">
        <v>568</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97</v>
      </c>
      <c r="D76" s="17" t="s">
        <v>98</v>
      </c>
      <c r="E76" s="17">
        <v>6</v>
      </c>
      <c r="F76" s="14">
        <v>45.53</v>
      </c>
      <c r="G76" s="14">
        <v>42.19</v>
      </c>
      <c r="H76" s="14">
        <v>38.86</v>
      </c>
      <c r="I76" s="14"/>
      <c r="J76" s="14">
        <v>46.23</v>
      </c>
      <c r="K76" s="14">
        <v>52.89</v>
      </c>
      <c r="L76" s="14">
        <v>63.67</v>
      </c>
      <c r="M76" s="54"/>
      <c r="N76" s="14">
        <v>50.430569296000002</v>
      </c>
      <c r="O76" s="31">
        <v>51.260182317999998</v>
      </c>
      <c r="P76" s="31" t="s">
        <v>16</v>
      </c>
      <c r="Q76" s="17" t="s">
        <v>13</v>
      </c>
      <c r="R76" s="38" t="s">
        <v>569</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99</v>
      </c>
      <c r="D77" s="16" t="s">
        <v>100</v>
      </c>
      <c r="E77" s="16">
        <v>9</v>
      </c>
      <c r="F77" s="15">
        <v>5.84</v>
      </c>
      <c r="G77" s="15">
        <v>5.25</v>
      </c>
      <c r="H77" s="15">
        <v>4.66</v>
      </c>
      <c r="I77" s="14"/>
      <c r="J77" s="15">
        <v>5.98</v>
      </c>
      <c r="K77" s="15">
        <v>7.15</v>
      </c>
      <c r="L77" s="15">
        <v>9.0500000000000007</v>
      </c>
      <c r="M77" s="54"/>
      <c r="N77" s="15">
        <v>75.850386588000006</v>
      </c>
      <c r="O77" s="15">
        <v>54.380900455000003</v>
      </c>
      <c r="P77" s="15" t="s">
        <v>16</v>
      </c>
      <c r="Q77" s="16" t="s">
        <v>16</v>
      </c>
      <c r="R77" s="37" t="s">
        <v>570</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571</v>
      </c>
      <c r="D78" s="17" t="s">
        <v>572</v>
      </c>
      <c r="E78" s="17">
        <v>0</v>
      </c>
      <c r="F78" s="14">
        <v>14.02</v>
      </c>
      <c r="G78" s="14">
        <v>12.29</v>
      </c>
      <c r="H78" s="14">
        <v>10.57</v>
      </c>
      <c r="I78" s="14"/>
      <c r="J78" s="14">
        <v>14.36</v>
      </c>
      <c r="K78" s="14">
        <v>17.8</v>
      </c>
      <c r="L78" s="14">
        <v>23.36</v>
      </c>
      <c r="M78" s="54"/>
      <c r="N78" s="14">
        <v>34.723367203999999</v>
      </c>
      <c r="O78" s="31">
        <v>1.2789317727</v>
      </c>
      <c r="P78" s="31" t="s">
        <v>13</v>
      </c>
      <c r="Q78" s="17" t="s">
        <v>13</v>
      </c>
      <c r="R78" s="38" t="s">
        <v>573</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101</v>
      </c>
      <c r="D79" s="16" t="s">
        <v>102</v>
      </c>
      <c r="E79" s="16">
        <v>0</v>
      </c>
      <c r="F79" s="15">
        <v>29.95</v>
      </c>
      <c r="G79" s="15">
        <v>27.23</v>
      </c>
      <c r="H79" s="15">
        <v>24.51</v>
      </c>
      <c r="I79" s="14"/>
      <c r="J79" s="15">
        <v>31.44</v>
      </c>
      <c r="K79" s="15">
        <v>36.869999999999997</v>
      </c>
      <c r="L79" s="15">
        <v>45.65</v>
      </c>
      <c r="M79" s="54"/>
      <c r="N79" s="15">
        <v>38.546621318</v>
      </c>
      <c r="O79" s="15">
        <v>103.01132240000001</v>
      </c>
      <c r="P79" s="15" t="s">
        <v>13</v>
      </c>
      <c r="Q79" s="16" t="s">
        <v>13</v>
      </c>
      <c r="R79" s="37" t="s">
        <v>574</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103</v>
      </c>
      <c r="D80" s="17" t="s">
        <v>104</v>
      </c>
      <c r="E80" s="17">
        <v>4</v>
      </c>
      <c r="F80" s="14">
        <v>1.29</v>
      </c>
      <c r="G80" s="14">
        <v>0.82</v>
      </c>
      <c r="H80" s="14">
        <v>0.35</v>
      </c>
      <c r="I80" s="14"/>
      <c r="J80" s="14">
        <v>2.57</v>
      </c>
      <c r="K80" s="14">
        <v>3.5</v>
      </c>
      <c r="L80" s="14">
        <v>5.01</v>
      </c>
      <c r="M80" s="54"/>
      <c r="N80" s="14">
        <v>53.132927121999998</v>
      </c>
      <c r="O80" s="31">
        <v>15.878296545</v>
      </c>
      <c r="P80" s="31" t="s">
        <v>13</v>
      </c>
      <c r="Q80" s="17" t="s">
        <v>16</v>
      </c>
      <c r="R80" s="38" t="s">
        <v>575</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105</v>
      </c>
      <c r="D81" s="16" t="s">
        <v>106</v>
      </c>
      <c r="E81" s="16">
        <v>3</v>
      </c>
      <c r="F81" s="15">
        <v>21.28</v>
      </c>
      <c r="G81" s="15">
        <v>18.510000000000002</v>
      </c>
      <c r="H81" s="15">
        <v>15.74</v>
      </c>
      <c r="I81" s="14"/>
      <c r="J81" s="15">
        <v>22.26</v>
      </c>
      <c r="K81" s="15">
        <v>27.79</v>
      </c>
      <c r="L81" s="15">
        <v>36.75</v>
      </c>
      <c r="M81" s="54"/>
      <c r="N81" s="15">
        <v>45.010025782</v>
      </c>
      <c r="O81" s="15">
        <v>120.21521272</v>
      </c>
      <c r="P81" s="15" t="s">
        <v>13</v>
      </c>
      <c r="Q81" s="16" t="s">
        <v>13</v>
      </c>
      <c r="R81" s="37" t="s">
        <v>576</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105</v>
      </c>
      <c r="D82" s="17" t="s">
        <v>107</v>
      </c>
      <c r="E82" s="17">
        <v>1</v>
      </c>
      <c r="F82" s="14">
        <v>19.98</v>
      </c>
      <c r="G82" s="14">
        <v>17.29</v>
      </c>
      <c r="H82" s="14">
        <v>14.61</v>
      </c>
      <c r="I82" s="14"/>
      <c r="J82" s="14">
        <v>20.67</v>
      </c>
      <c r="K82" s="14">
        <v>26.03</v>
      </c>
      <c r="L82" s="14">
        <v>34.71</v>
      </c>
      <c r="M82" s="54"/>
      <c r="N82" s="14">
        <v>44.887839391999997</v>
      </c>
      <c r="O82" s="31">
        <v>6.9944535454999999</v>
      </c>
      <c r="P82" s="31" t="s">
        <v>13</v>
      </c>
      <c r="Q82" s="17" t="s">
        <v>13</v>
      </c>
      <c r="R82" s="38" t="s">
        <v>577</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108</v>
      </c>
      <c r="D83" s="16" t="s">
        <v>109</v>
      </c>
      <c r="E83" s="16">
        <v>1</v>
      </c>
      <c r="F83" s="15">
        <v>2.65</v>
      </c>
      <c r="G83" s="15">
        <v>2.2000000000000002</v>
      </c>
      <c r="H83" s="15">
        <v>1.76</v>
      </c>
      <c r="I83" s="14"/>
      <c r="J83" s="15">
        <v>2.92</v>
      </c>
      <c r="K83" s="15">
        <v>3.8</v>
      </c>
      <c r="L83" s="15">
        <v>5.24</v>
      </c>
      <c r="M83" s="54"/>
      <c r="N83" s="15">
        <v>42.212981036999999</v>
      </c>
      <c r="O83" s="15">
        <v>2.2749273635999998</v>
      </c>
      <c r="P83" s="15" t="s">
        <v>13</v>
      </c>
      <c r="Q83" s="16" t="s">
        <v>13</v>
      </c>
      <c r="R83" s="37" t="s">
        <v>578</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579</v>
      </c>
      <c r="D84" s="17" t="s">
        <v>580</v>
      </c>
      <c r="E84" s="17">
        <v>4</v>
      </c>
      <c r="F84" s="14">
        <v>1840</v>
      </c>
      <c r="G84" s="14">
        <v>1353.97</v>
      </c>
      <c r="H84" s="14">
        <v>867.95</v>
      </c>
      <c r="I84" s="14"/>
      <c r="J84" s="14">
        <v>2087.89</v>
      </c>
      <c r="K84" s="14">
        <v>3059.93</v>
      </c>
      <c r="L84" s="14">
        <v>4632.82</v>
      </c>
      <c r="M84" s="54"/>
      <c r="N84" s="14">
        <v>41.915896777999997</v>
      </c>
      <c r="O84" s="31">
        <v>2.5004699114000002</v>
      </c>
      <c r="P84" s="31" t="s">
        <v>16</v>
      </c>
      <c r="Q84" s="17" t="s">
        <v>13</v>
      </c>
      <c r="R84" s="38" t="s">
        <v>581</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110</v>
      </c>
      <c r="D85" s="16" t="s">
        <v>111</v>
      </c>
      <c r="E85" s="16">
        <v>9</v>
      </c>
      <c r="F85" s="15">
        <v>17.96</v>
      </c>
      <c r="G85" s="15">
        <v>17.47</v>
      </c>
      <c r="H85" s="15">
        <v>16.989999999999998</v>
      </c>
      <c r="I85" s="14"/>
      <c r="J85" s="15">
        <v>18.71</v>
      </c>
      <c r="K85" s="15">
        <v>19.670000000000002</v>
      </c>
      <c r="L85" s="15">
        <v>21.24</v>
      </c>
      <c r="M85" s="54"/>
      <c r="N85" s="15">
        <v>65.816232462000002</v>
      </c>
      <c r="O85" s="15">
        <v>6.3129697726999998</v>
      </c>
      <c r="P85" s="15" t="s">
        <v>16</v>
      </c>
      <c r="Q85" s="16" t="s">
        <v>16</v>
      </c>
      <c r="R85" s="37" t="s">
        <v>582</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112</v>
      </c>
      <c r="D86" s="17" t="s">
        <v>113</v>
      </c>
      <c r="E86" s="17">
        <v>9</v>
      </c>
      <c r="F86" s="14">
        <v>5.09</v>
      </c>
      <c r="G86" s="14">
        <v>4.62</v>
      </c>
      <c r="H86" s="14">
        <v>4.1500000000000004</v>
      </c>
      <c r="I86" s="14"/>
      <c r="J86" s="14">
        <v>5.98</v>
      </c>
      <c r="K86" s="14">
        <v>6.91</v>
      </c>
      <c r="L86" s="14">
        <v>8.43</v>
      </c>
      <c r="M86" s="54"/>
      <c r="N86" s="14">
        <v>61.588046841999997</v>
      </c>
      <c r="O86" s="31">
        <v>7.4560258635999999</v>
      </c>
      <c r="P86" s="31" t="s">
        <v>16</v>
      </c>
      <c r="Q86" s="17" t="s">
        <v>16</v>
      </c>
      <c r="R86" s="38" t="s">
        <v>583</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114</v>
      </c>
      <c r="D87" s="16" t="s">
        <v>115</v>
      </c>
      <c r="E87" s="16">
        <v>4</v>
      </c>
      <c r="F87" s="15">
        <v>11.44</v>
      </c>
      <c r="G87" s="15">
        <v>9.85</v>
      </c>
      <c r="H87" s="15">
        <v>8.27</v>
      </c>
      <c r="I87" s="14"/>
      <c r="J87" s="15">
        <v>15.41</v>
      </c>
      <c r="K87" s="15">
        <v>18.57</v>
      </c>
      <c r="L87" s="15">
        <v>23.68</v>
      </c>
      <c r="M87" s="54"/>
      <c r="N87" s="15">
        <v>60.632569093999997</v>
      </c>
      <c r="O87" s="15">
        <v>6.6458842727</v>
      </c>
      <c r="P87" s="15" t="s">
        <v>13</v>
      </c>
      <c r="Q87" s="16" t="s">
        <v>16</v>
      </c>
      <c r="R87" s="37" t="s">
        <v>584</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116</v>
      </c>
      <c r="D88" s="17" t="s">
        <v>117</v>
      </c>
      <c r="E88" s="17">
        <v>0</v>
      </c>
      <c r="F88" s="14">
        <v>11.61</v>
      </c>
      <c r="G88" s="14">
        <v>10.45</v>
      </c>
      <c r="H88" s="14">
        <v>9.3000000000000007</v>
      </c>
      <c r="I88" s="14"/>
      <c r="J88" s="14">
        <v>12.36</v>
      </c>
      <c r="K88" s="14">
        <v>14.66</v>
      </c>
      <c r="L88" s="14">
        <v>18.39</v>
      </c>
      <c r="M88" s="54"/>
      <c r="N88" s="14">
        <v>34.668013965</v>
      </c>
      <c r="O88" s="31">
        <v>94.443717590999995</v>
      </c>
      <c r="P88" s="31" t="s">
        <v>13</v>
      </c>
      <c r="Q88" s="17" t="s">
        <v>13</v>
      </c>
      <c r="R88" s="38" t="s">
        <v>585</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118</v>
      </c>
      <c r="D89" s="16" t="s">
        <v>119</v>
      </c>
      <c r="E89" s="16">
        <v>2</v>
      </c>
      <c r="F89" s="15">
        <v>7.11</v>
      </c>
      <c r="G89" s="15">
        <v>6.05</v>
      </c>
      <c r="H89" s="15">
        <v>4.99</v>
      </c>
      <c r="I89" s="14"/>
      <c r="J89" s="15">
        <v>7.44</v>
      </c>
      <c r="K89" s="15">
        <v>9.5500000000000007</v>
      </c>
      <c r="L89" s="15">
        <v>12.97</v>
      </c>
      <c r="M89" s="54"/>
      <c r="N89" s="15">
        <v>49.004859222</v>
      </c>
      <c r="O89" s="15">
        <v>27.664354590999999</v>
      </c>
      <c r="P89" s="15" t="s">
        <v>13</v>
      </c>
      <c r="Q89" s="16" t="s">
        <v>13</v>
      </c>
      <c r="R89" s="37" t="s">
        <v>586</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358</v>
      </c>
      <c r="D90" s="17" t="s">
        <v>359</v>
      </c>
      <c r="E90" s="17">
        <v>9</v>
      </c>
      <c r="F90" s="14">
        <v>205.37</v>
      </c>
      <c r="G90" s="14">
        <v>182.92</v>
      </c>
      <c r="H90" s="14">
        <v>160.47999999999999</v>
      </c>
      <c r="I90" s="14"/>
      <c r="J90" s="14">
        <v>214.47</v>
      </c>
      <c r="K90" s="14">
        <v>259.35000000000002</v>
      </c>
      <c r="L90" s="14">
        <v>331.98</v>
      </c>
      <c r="M90" s="54"/>
      <c r="N90" s="14">
        <v>66.227756350999996</v>
      </c>
      <c r="O90" s="31">
        <v>3.8151230073</v>
      </c>
      <c r="P90" s="31" t="s">
        <v>16</v>
      </c>
      <c r="Q90" s="17" t="s">
        <v>16</v>
      </c>
      <c r="R90" s="38" t="s">
        <v>587</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120</v>
      </c>
      <c r="D91" s="16" t="s">
        <v>121</v>
      </c>
      <c r="E91" s="16">
        <v>4</v>
      </c>
      <c r="F91" s="15">
        <v>150</v>
      </c>
      <c r="G91" s="15" t="s">
        <v>29</v>
      </c>
      <c r="H91" s="15" t="s">
        <v>29</v>
      </c>
      <c r="I91" s="14"/>
      <c r="J91" s="15" t="s">
        <v>29</v>
      </c>
      <c r="K91" s="15" t="s">
        <v>29</v>
      </c>
      <c r="L91" s="15" t="s">
        <v>29</v>
      </c>
      <c r="M91" s="54"/>
      <c r="N91" s="15">
        <v>94.064508982000007</v>
      </c>
      <c r="O91" s="15">
        <v>1.0764285713999999</v>
      </c>
      <c r="P91" s="15" t="s">
        <v>13</v>
      </c>
      <c r="Q91" s="16" t="s">
        <v>16</v>
      </c>
      <c r="R91" s="37" t="s">
        <v>29</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122</v>
      </c>
      <c r="D92" s="17" t="s">
        <v>123</v>
      </c>
      <c r="E92" s="17">
        <v>10</v>
      </c>
      <c r="F92" s="14">
        <v>86.14</v>
      </c>
      <c r="G92" s="14">
        <v>79.64</v>
      </c>
      <c r="H92" s="14">
        <v>73.14</v>
      </c>
      <c r="I92" s="14"/>
      <c r="J92" s="14">
        <v>88.86</v>
      </c>
      <c r="K92" s="14">
        <v>101.85</v>
      </c>
      <c r="L92" s="14">
        <v>122.87</v>
      </c>
      <c r="M92" s="54"/>
      <c r="N92" s="14">
        <v>73.003205894999994</v>
      </c>
      <c r="O92" s="31">
        <v>324.78266518000004</v>
      </c>
      <c r="P92" s="31" t="s">
        <v>16</v>
      </c>
      <c r="Q92" s="17" t="s">
        <v>16</v>
      </c>
      <c r="R92" s="38" t="s">
        <v>588</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124</v>
      </c>
      <c r="D93" s="16" t="s">
        <v>125</v>
      </c>
      <c r="E93" s="16">
        <v>10</v>
      </c>
      <c r="F93" s="15">
        <v>49.68</v>
      </c>
      <c r="G93" s="15">
        <v>45.35</v>
      </c>
      <c r="H93" s="15">
        <v>41.02</v>
      </c>
      <c r="I93" s="14"/>
      <c r="J93" s="15">
        <v>59.25</v>
      </c>
      <c r="K93" s="15">
        <v>67.900000000000006</v>
      </c>
      <c r="L93" s="15">
        <v>81.91</v>
      </c>
      <c r="M93" s="54"/>
      <c r="N93" s="15">
        <v>52.899401286</v>
      </c>
      <c r="O93" s="15">
        <v>134.44532382</v>
      </c>
      <c r="P93" s="15" t="s">
        <v>16</v>
      </c>
      <c r="Q93" s="16" t="s">
        <v>16</v>
      </c>
      <c r="R93" s="37" t="s">
        <v>589</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126</v>
      </c>
      <c r="D94" s="17" t="s">
        <v>127</v>
      </c>
      <c r="E94" s="17">
        <v>6</v>
      </c>
      <c r="F94" s="14">
        <v>25.61</v>
      </c>
      <c r="G94" s="14">
        <v>24.2</v>
      </c>
      <c r="H94" s="14">
        <v>22.79</v>
      </c>
      <c r="I94" s="14"/>
      <c r="J94" s="14">
        <v>26.12</v>
      </c>
      <c r="K94" s="14">
        <v>28.93</v>
      </c>
      <c r="L94" s="14">
        <v>33.49</v>
      </c>
      <c r="M94" s="54"/>
      <c r="N94" s="14">
        <v>50.150515402000003</v>
      </c>
      <c r="O94" s="31">
        <v>190.76170886000003</v>
      </c>
      <c r="P94" s="31" t="s">
        <v>16</v>
      </c>
      <c r="Q94" s="17" t="s">
        <v>13</v>
      </c>
      <c r="R94" s="38" t="s">
        <v>590</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128</v>
      </c>
      <c r="D95" s="16" t="s">
        <v>129</v>
      </c>
      <c r="E95" s="16">
        <v>0</v>
      </c>
      <c r="F95" s="15">
        <v>29.93</v>
      </c>
      <c r="G95" s="15">
        <v>26.95</v>
      </c>
      <c r="H95" s="15">
        <v>23.98</v>
      </c>
      <c r="I95" s="14"/>
      <c r="J95" s="15">
        <v>30.81</v>
      </c>
      <c r="K95" s="15">
        <v>36.75</v>
      </c>
      <c r="L95" s="15">
        <v>46.36</v>
      </c>
      <c r="M95" s="54"/>
      <c r="N95" s="15">
        <v>35.841421906000001</v>
      </c>
      <c r="O95" s="15">
        <v>127.76422481</v>
      </c>
      <c r="P95" s="15" t="s">
        <v>13</v>
      </c>
      <c r="Q95" s="16" t="s">
        <v>13</v>
      </c>
      <c r="R95" s="37" t="s">
        <v>591</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130</v>
      </c>
      <c r="D96" s="17" t="s">
        <v>131</v>
      </c>
      <c r="E96" s="17">
        <v>2</v>
      </c>
      <c r="F96" s="14">
        <v>38.72</v>
      </c>
      <c r="G96" s="14">
        <v>35.65</v>
      </c>
      <c r="H96" s="14">
        <v>32.58</v>
      </c>
      <c r="I96" s="14"/>
      <c r="J96" s="14">
        <v>39.799999999999997</v>
      </c>
      <c r="K96" s="14">
        <v>45.93</v>
      </c>
      <c r="L96" s="14">
        <v>55.86</v>
      </c>
      <c r="M96" s="54"/>
      <c r="N96" s="14">
        <v>45.268302505000001</v>
      </c>
      <c r="O96" s="31">
        <v>246.18273277</v>
      </c>
      <c r="P96" s="31" t="s">
        <v>13</v>
      </c>
      <c r="Q96" s="17" t="s">
        <v>13</v>
      </c>
      <c r="R96" s="38" t="s">
        <v>592</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472</v>
      </c>
      <c r="D97" s="16" t="s">
        <v>487</v>
      </c>
      <c r="E97" s="16">
        <v>6</v>
      </c>
      <c r="F97" s="15">
        <v>21.85</v>
      </c>
      <c r="G97" s="15">
        <v>19.36</v>
      </c>
      <c r="H97" s="15">
        <v>16.88</v>
      </c>
      <c r="I97" s="14"/>
      <c r="J97" s="15">
        <v>22.88</v>
      </c>
      <c r="K97" s="15">
        <v>27.84</v>
      </c>
      <c r="L97" s="15">
        <v>35.869999999999997</v>
      </c>
      <c r="M97" s="54"/>
      <c r="N97" s="15">
        <v>52.421130841</v>
      </c>
      <c r="O97" s="15">
        <v>1.6500766364000001</v>
      </c>
      <c r="P97" s="15" t="s">
        <v>16</v>
      </c>
      <c r="Q97" s="16" t="s">
        <v>13</v>
      </c>
      <c r="R97" s="37" t="s">
        <v>593</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132</v>
      </c>
      <c r="D98" s="17" t="s">
        <v>133</v>
      </c>
      <c r="E98" s="17">
        <v>0</v>
      </c>
      <c r="F98" s="14">
        <v>4.82</v>
      </c>
      <c r="G98" s="14">
        <v>4.08</v>
      </c>
      <c r="H98" s="14">
        <v>3.34</v>
      </c>
      <c r="I98" s="14"/>
      <c r="J98" s="14">
        <v>5.17</v>
      </c>
      <c r="K98" s="14">
        <v>6.64</v>
      </c>
      <c r="L98" s="14">
        <v>9.0299999999999994</v>
      </c>
      <c r="M98" s="54"/>
      <c r="N98" s="14">
        <v>33.480449110000002</v>
      </c>
      <c r="O98" s="31">
        <v>3.9122977272999999</v>
      </c>
      <c r="P98" s="31" t="s">
        <v>13</v>
      </c>
      <c r="Q98" s="17" t="s">
        <v>13</v>
      </c>
      <c r="R98" s="38" t="s">
        <v>594</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134</v>
      </c>
      <c r="D99" s="16" t="s">
        <v>135</v>
      </c>
      <c r="E99" s="16">
        <v>0</v>
      </c>
      <c r="F99" s="15">
        <v>11.38</v>
      </c>
      <c r="G99" s="15">
        <v>9.81</v>
      </c>
      <c r="H99" s="15">
        <v>8.25</v>
      </c>
      <c r="I99" s="14"/>
      <c r="J99" s="15">
        <v>11.98</v>
      </c>
      <c r="K99" s="15">
        <v>15.1</v>
      </c>
      <c r="L99" s="15">
        <v>20.149999999999999</v>
      </c>
      <c r="M99" s="54"/>
      <c r="N99" s="15">
        <v>29.572528936000001</v>
      </c>
      <c r="O99" s="15">
        <v>17.945166</v>
      </c>
      <c r="P99" s="15" t="s">
        <v>13</v>
      </c>
      <c r="Q99" s="16" t="s">
        <v>13</v>
      </c>
      <c r="R99" s="37" t="s">
        <v>595</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136</v>
      </c>
      <c r="D100" s="17" t="s">
        <v>137</v>
      </c>
      <c r="E100" s="17">
        <v>6</v>
      </c>
      <c r="F100" s="14">
        <v>6</v>
      </c>
      <c r="G100" s="14">
        <v>5.07</v>
      </c>
      <c r="H100" s="14">
        <v>4.1500000000000004</v>
      </c>
      <c r="I100" s="14"/>
      <c r="J100" s="14">
        <v>8.68</v>
      </c>
      <c r="K100" s="14">
        <v>10.52</v>
      </c>
      <c r="L100" s="14">
        <v>13.51</v>
      </c>
      <c r="M100" s="54"/>
      <c r="N100" s="14">
        <v>56.910309607000002</v>
      </c>
      <c r="O100" s="31">
        <v>3.6295385000000002</v>
      </c>
      <c r="P100" s="31" t="s">
        <v>13</v>
      </c>
      <c r="Q100" s="17" t="s">
        <v>16</v>
      </c>
      <c r="R100" s="38" t="s">
        <v>596</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138</v>
      </c>
      <c r="D101" s="16" t="s">
        <v>139</v>
      </c>
      <c r="E101" s="16">
        <v>10</v>
      </c>
      <c r="F101" s="15">
        <v>16.73</v>
      </c>
      <c r="G101" s="15">
        <v>15.67</v>
      </c>
      <c r="H101" s="15">
        <v>14.62</v>
      </c>
      <c r="I101" s="14"/>
      <c r="J101" s="15">
        <v>17.72</v>
      </c>
      <c r="K101" s="15">
        <v>19.82</v>
      </c>
      <c r="L101" s="15">
        <v>23.23</v>
      </c>
      <c r="M101" s="54"/>
      <c r="N101" s="15">
        <v>71.056486491000001</v>
      </c>
      <c r="O101" s="15">
        <v>31.377241908999999</v>
      </c>
      <c r="P101" s="15" t="s">
        <v>16</v>
      </c>
      <c r="Q101" s="16" t="s">
        <v>16</v>
      </c>
      <c r="R101" s="37" t="s">
        <v>597</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140</v>
      </c>
      <c r="D102" s="17" t="s">
        <v>141</v>
      </c>
      <c r="E102" s="17">
        <v>6</v>
      </c>
      <c r="F102" s="14">
        <v>20.86</v>
      </c>
      <c r="G102" s="14">
        <v>19.61</v>
      </c>
      <c r="H102" s="14">
        <v>18.36</v>
      </c>
      <c r="I102" s="14"/>
      <c r="J102" s="14">
        <v>22.91</v>
      </c>
      <c r="K102" s="14">
        <v>25.4</v>
      </c>
      <c r="L102" s="14">
        <v>29.44</v>
      </c>
      <c r="M102" s="54"/>
      <c r="N102" s="14">
        <v>55.420942662999998</v>
      </c>
      <c r="O102" s="31">
        <v>5.6143312727000003</v>
      </c>
      <c r="P102" s="31" t="s">
        <v>13</v>
      </c>
      <c r="Q102" s="17" t="s">
        <v>16</v>
      </c>
      <c r="R102" s="38" t="s">
        <v>598</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458</v>
      </c>
      <c r="D103" s="16" t="s">
        <v>459</v>
      </c>
      <c r="E103" s="16">
        <v>0</v>
      </c>
      <c r="F103" s="15">
        <v>0.3</v>
      </c>
      <c r="G103" s="15">
        <v>-0.17</v>
      </c>
      <c r="H103" s="15">
        <v>-0.65</v>
      </c>
      <c r="I103" s="14"/>
      <c r="J103" s="15">
        <v>0.35</v>
      </c>
      <c r="K103" s="15">
        <v>1.3</v>
      </c>
      <c r="L103" s="15">
        <v>2.84</v>
      </c>
      <c r="M103" s="54"/>
      <c r="N103" s="15">
        <v>11.380740073</v>
      </c>
      <c r="O103" s="15">
        <v>2.8908128636000003</v>
      </c>
      <c r="P103" s="15" t="s">
        <v>13</v>
      </c>
      <c r="Q103" s="16" t="s">
        <v>13</v>
      </c>
      <c r="R103" s="37" t="s">
        <v>599</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142</v>
      </c>
      <c r="D104" s="17" t="s">
        <v>143</v>
      </c>
      <c r="E104" s="17">
        <v>10</v>
      </c>
      <c r="F104" s="14">
        <v>24.57</v>
      </c>
      <c r="G104" s="14">
        <v>22.25</v>
      </c>
      <c r="H104" s="14">
        <v>19.93</v>
      </c>
      <c r="I104" s="14"/>
      <c r="J104" s="14">
        <v>25.45</v>
      </c>
      <c r="K104" s="14">
        <v>30.08</v>
      </c>
      <c r="L104" s="14">
        <v>37.58</v>
      </c>
      <c r="M104" s="54"/>
      <c r="N104" s="14">
        <v>78.387281681999994</v>
      </c>
      <c r="O104" s="31">
        <v>182.24441209</v>
      </c>
      <c r="P104" s="31" t="s">
        <v>16</v>
      </c>
      <c r="Q104" s="17" t="s">
        <v>16</v>
      </c>
      <c r="R104" s="38" t="s">
        <v>600</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144</v>
      </c>
      <c r="D105" s="16" t="s">
        <v>145</v>
      </c>
      <c r="E105" s="16">
        <v>10</v>
      </c>
      <c r="F105" s="15">
        <v>10.72</v>
      </c>
      <c r="G105" s="15">
        <v>9.81</v>
      </c>
      <c r="H105" s="15">
        <v>8.9</v>
      </c>
      <c r="I105" s="14"/>
      <c r="J105" s="15">
        <v>10.97</v>
      </c>
      <c r="K105" s="15">
        <v>12.78</v>
      </c>
      <c r="L105" s="15">
        <v>15.71</v>
      </c>
      <c r="M105" s="54"/>
      <c r="N105" s="15">
        <v>77.005767239999997</v>
      </c>
      <c r="O105" s="15">
        <v>47.837737136000001</v>
      </c>
      <c r="P105" s="15" t="s">
        <v>16</v>
      </c>
      <c r="Q105" s="16" t="s">
        <v>16</v>
      </c>
      <c r="R105" s="37" t="s">
        <v>601</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146</v>
      </c>
      <c r="D106" s="17" t="s">
        <v>147</v>
      </c>
      <c r="E106" s="17">
        <v>2</v>
      </c>
      <c r="F106" s="14">
        <v>11.72</v>
      </c>
      <c r="G106" s="14">
        <v>9.86</v>
      </c>
      <c r="H106" s="14">
        <v>8</v>
      </c>
      <c r="I106" s="14"/>
      <c r="J106" s="14">
        <v>12.07</v>
      </c>
      <c r="K106" s="14">
        <v>15.78</v>
      </c>
      <c r="L106" s="14">
        <v>21.79</v>
      </c>
      <c r="M106" s="54"/>
      <c r="N106" s="14">
        <v>43.490039930000002</v>
      </c>
      <c r="O106" s="31">
        <v>37.365271227000001</v>
      </c>
      <c r="P106" s="31" t="s">
        <v>13</v>
      </c>
      <c r="Q106" s="17" t="s">
        <v>13</v>
      </c>
      <c r="R106" s="38" t="s">
        <v>602</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148</v>
      </c>
      <c r="D107" s="16" t="s">
        <v>149</v>
      </c>
      <c r="E107" s="16">
        <v>1</v>
      </c>
      <c r="F107" s="15">
        <v>3.7</v>
      </c>
      <c r="G107" s="15">
        <v>3.34</v>
      </c>
      <c r="H107" s="15">
        <v>2.99</v>
      </c>
      <c r="I107" s="14"/>
      <c r="J107" s="15">
        <v>3.79</v>
      </c>
      <c r="K107" s="15">
        <v>4.49</v>
      </c>
      <c r="L107" s="15">
        <v>5.63</v>
      </c>
      <c r="M107" s="54"/>
      <c r="N107" s="15">
        <v>40.218748484000002</v>
      </c>
      <c r="O107" s="15">
        <v>8.3900885455000012</v>
      </c>
      <c r="P107" s="15" t="s">
        <v>13</v>
      </c>
      <c r="Q107" s="16" t="s">
        <v>13</v>
      </c>
      <c r="R107" s="37" t="s">
        <v>603</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150</v>
      </c>
      <c r="D108" s="17" t="s">
        <v>151</v>
      </c>
      <c r="E108" s="17">
        <v>5</v>
      </c>
      <c r="F108" s="14">
        <v>3.9</v>
      </c>
      <c r="G108" s="14">
        <v>3.43</v>
      </c>
      <c r="H108" s="14">
        <v>2.97</v>
      </c>
      <c r="I108" s="14"/>
      <c r="J108" s="14">
        <v>4.92</v>
      </c>
      <c r="K108" s="14">
        <v>5.84</v>
      </c>
      <c r="L108" s="14">
        <v>7.33</v>
      </c>
      <c r="M108" s="54"/>
      <c r="N108" s="14">
        <v>55.758528963000003</v>
      </c>
      <c r="O108" s="31">
        <v>19.571657455</v>
      </c>
      <c r="P108" s="31" t="s">
        <v>13</v>
      </c>
      <c r="Q108" s="17" t="s">
        <v>16</v>
      </c>
      <c r="R108" s="38" t="s">
        <v>604</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152</v>
      </c>
      <c r="D109" s="16" t="s">
        <v>153</v>
      </c>
      <c r="E109" s="16">
        <v>2</v>
      </c>
      <c r="F109" s="15">
        <v>9.58</v>
      </c>
      <c r="G109" s="15">
        <v>8.3800000000000008</v>
      </c>
      <c r="H109" s="15">
        <v>7.18</v>
      </c>
      <c r="I109" s="14"/>
      <c r="J109" s="15">
        <v>9.98</v>
      </c>
      <c r="K109" s="15">
        <v>12.37</v>
      </c>
      <c r="L109" s="15">
        <v>16.239999999999998</v>
      </c>
      <c r="M109" s="54"/>
      <c r="N109" s="15">
        <v>44.770216636999997</v>
      </c>
      <c r="O109" s="15">
        <v>15.563554909</v>
      </c>
      <c r="P109" s="15" t="s">
        <v>13</v>
      </c>
      <c r="Q109" s="16" t="s">
        <v>13</v>
      </c>
      <c r="R109" s="37" t="s">
        <v>605</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365</v>
      </c>
      <c r="D110" s="17" t="s">
        <v>366</v>
      </c>
      <c r="E110" s="17">
        <v>3</v>
      </c>
      <c r="F110" s="14" t="s">
        <v>29</v>
      </c>
      <c r="G110" s="14" t="s">
        <v>29</v>
      </c>
      <c r="H110" s="14" t="s">
        <v>29</v>
      </c>
      <c r="I110" s="14"/>
      <c r="J110" s="14" t="s">
        <v>29</v>
      </c>
      <c r="K110" s="14" t="s">
        <v>29</v>
      </c>
      <c r="L110" s="14" t="s">
        <v>29</v>
      </c>
      <c r="M110" s="54"/>
      <c r="N110" s="14" t="s">
        <v>29</v>
      </c>
      <c r="O110" s="31" t="s">
        <v>29</v>
      </c>
      <c r="P110" s="31" t="s">
        <v>29</v>
      </c>
      <c r="Q110" s="17" t="s">
        <v>29</v>
      </c>
      <c r="R110" s="38" t="s">
        <v>30</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606</v>
      </c>
      <c r="D111" s="16" t="s">
        <v>607</v>
      </c>
      <c r="E111" s="16">
        <v>2</v>
      </c>
      <c r="F111" s="15">
        <v>1.85</v>
      </c>
      <c r="G111" s="15">
        <v>1.5</v>
      </c>
      <c r="H111" s="15">
        <v>1.1499999999999999</v>
      </c>
      <c r="I111" s="14"/>
      <c r="J111" s="15">
        <v>1.94</v>
      </c>
      <c r="K111" s="15">
        <v>2.63</v>
      </c>
      <c r="L111" s="15">
        <v>3.76</v>
      </c>
      <c r="M111" s="54"/>
      <c r="N111" s="15">
        <v>42.352187307999998</v>
      </c>
      <c r="O111" s="15">
        <v>3.3774809091</v>
      </c>
      <c r="P111" s="15" t="s">
        <v>13</v>
      </c>
      <c r="Q111" s="16" t="s">
        <v>13</v>
      </c>
      <c r="R111" s="37" t="s">
        <v>608</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154</v>
      </c>
      <c r="D112" s="17" t="s">
        <v>155</v>
      </c>
      <c r="E112" s="17">
        <v>0</v>
      </c>
      <c r="F112" s="14">
        <v>3.22</v>
      </c>
      <c r="G112" s="14">
        <v>2.82</v>
      </c>
      <c r="H112" s="14">
        <v>2.42</v>
      </c>
      <c r="I112" s="14"/>
      <c r="J112" s="14">
        <v>3.33</v>
      </c>
      <c r="K112" s="14">
        <v>4.12</v>
      </c>
      <c r="L112" s="14">
        <v>5.41</v>
      </c>
      <c r="M112" s="54"/>
      <c r="N112" s="14">
        <v>37.992006910000001</v>
      </c>
      <c r="O112" s="31">
        <v>3.7147753182000001</v>
      </c>
      <c r="P112" s="31" t="s">
        <v>13</v>
      </c>
      <c r="Q112" s="17" t="s">
        <v>13</v>
      </c>
      <c r="R112" s="38" t="s">
        <v>609</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156</v>
      </c>
      <c r="D113" s="16" t="s">
        <v>157</v>
      </c>
      <c r="E113" s="16">
        <v>6</v>
      </c>
      <c r="F113" s="15">
        <v>21.22</v>
      </c>
      <c r="G113" s="15">
        <v>19.850000000000001</v>
      </c>
      <c r="H113" s="15">
        <v>18.489999999999998</v>
      </c>
      <c r="I113" s="14"/>
      <c r="J113" s="15">
        <v>24.05</v>
      </c>
      <c r="K113" s="15">
        <v>26.77</v>
      </c>
      <c r="L113" s="15">
        <v>31.19</v>
      </c>
      <c r="M113" s="54"/>
      <c r="N113" s="15">
        <v>61.701610784000003</v>
      </c>
      <c r="O113" s="15">
        <v>55.769963454999996</v>
      </c>
      <c r="P113" s="15" t="s">
        <v>13</v>
      </c>
      <c r="Q113" s="16" t="s">
        <v>16</v>
      </c>
      <c r="R113" s="37" t="s">
        <v>610</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158</v>
      </c>
      <c r="D114" s="17" t="s">
        <v>159</v>
      </c>
      <c r="E114" s="17">
        <v>5</v>
      </c>
      <c r="F114" s="14">
        <v>25.11</v>
      </c>
      <c r="G114" s="14">
        <v>22.86</v>
      </c>
      <c r="H114" s="14">
        <v>20.62</v>
      </c>
      <c r="I114" s="14"/>
      <c r="J114" s="14">
        <v>30.42</v>
      </c>
      <c r="K114" s="14">
        <v>34.9</v>
      </c>
      <c r="L114" s="14">
        <v>42.15</v>
      </c>
      <c r="M114" s="54"/>
      <c r="N114" s="14">
        <v>52.387887171000003</v>
      </c>
      <c r="O114" s="31">
        <v>41.097215090999995</v>
      </c>
      <c r="P114" s="31" t="s">
        <v>13</v>
      </c>
      <c r="Q114" s="17" t="s">
        <v>16</v>
      </c>
      <c r="R114" s="38" t="s">
        <v>611</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160</v>
      </c>
      <c r="D115" s="16" t="s">
        <v>161</v>
      </c>
      <c r="E115" s="16">
        <v>3</v>
      </c>
      <c r="F115" s="15">
        <v>71.099999999999994</v>
      </c>
      <c r="G115" s="15">
        <v>44.22</v>
      </c>
      <c r="H115" s="15">
        <v>17.350000000000001</v>
      </c>
      <c r="I115" s="14"/>
      <c r="J115" s="15">
        <v>75.16</v>
      </c>
      <c r="K115" s="15">
        <v>128.9</v>
      </c>
      <c r="L115" s="15">
        <v>215.86</v>
      </c>
      <c r="M115" s="54"/>
      <c r="N115" s="15">
        <v>29.794600838000001</v>
      </c>
      <c r="O115" s="15">
        <v>53.404644761</v>
      </c>
      <c r="P115" s="15" t="s">
        <v>16</v>
      </c>
      <c r="Q115" s="16" t="s">
        <v>13</v>
      </c>
      <c r="R115" s="37" t="s">
        <v>612</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162</v>
      </c>
      <c r="D116" s="17" t="s">
        <v>163</v>
      </c>
      <c r="E116" s="17">
        <v>7</v>
      </c>
      <c r="F116" s="14">
        <v>13.43</v>
      </c>
      <c r="G116" s="14">
        <v>12.31</v>
      </c>
      <c r="H116" s="14">
        <v>11.19</v>
      </c>
      <c r="I116" s="14"/>
      <c r="J116" s="14">
        <v>15.97</v>
      </c>
      <c r="K116" s="14">
        <v>18.2</v>
      </c>
      <c r="L116" s="14">
        <v>21.81</v>
      </c>
      <c r="M116" s="54"/>
      <c r="N116" s="14">
        <v>53.740123642</v>
      </c>
      <c r="O116" s="31">
        <v>19.221807135999999</v>
      </c>
      <c r="P116" s="31" t="s">
        <v>16</v>
      </c>
      <c r="Q116" s="17" t="s">
        <v>16</v>
      </c>
      <c r="R116" s="38" t="s">
        <v>613</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164</v>
      </c>
      <c r="D117" s="16" t="s">
        <v>165</v>
      </c>
      <c r="E117" s="16">
        <v>5</v>
      </c>
      <c r="F117" s="15">
        <v>28.15</v>
      </c>
      <c r="G117" s="15">
        <v>22.33</v>
      </c>
      <c r="H117" s="15">
        <v>16.52</v>
      </c>
      <c r="I117" s="14"/>
      <c r="J117" s="15">
        <v>45.57</v>
      </c>
      <c r="K117" s="15">
        <v>57.19</v>
      </c>
      <c r="L117" s="15">
        <v>76</v>
      </c>
      <c r="M117" s="54"/>
      <c r="N117" s="15">
        <v>55.976479417999997</v>
      </c>
      <c r="O117" s="15">
        <v>52.827880974000003</v>
      </c>
      <c r="P117" s="15" t="s">
        <v>13</v>
      </c>
      <c r="Q117" s="16" t="s">
        <v>16</v>
      </c>
      <c r="R117" s="37" t="s">
        <v>614</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615</v>
      </c>
      <c r="D118" s="17" t="s">
        <v>616</v>
      </c>
      <c r="E118" s="17">
        <v>2</v>
      </c>
      <c r="F118" s="14">
        <v>1110</v>
      </c>
      <c r="G118" s="14">
        <v>908.44</v>
      </c>
      <c r="H118" s="14">
        <v>706.89</v>
      </c>
      <c r="I118" s="14"/>
      <c r="J118" s="14">
        <v>1170</v>
      </c>
      <c r="K118" s="14">
        <v>1573.1</v>
      </c>
      <c r="L118" s="14">
        <v>2225.37</v>
      </c>
      <c r="M118" s="54"/>
      <c r="N118" s="14">
        <v>41.041017730999997</v>
      </c>
      <c r="O118" s="31">
        <v>1.1047754073</v>
      </c>
      <c r="P118" s="31" t="s">
        <v>13</v>
      </c>
      <c r="Q118" s="17" t="s">
        <v>13</v>
      </c>
      <c r="R118" s="38" t="s">
        <v>617</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166</v>
      </c>
      <c r="D119" s="16" t="s">
        <v>167</v>
      </c>
      <c r="E119" s="16">
        <v>7</v>
      </c>
      <c r="F119" s="15">
        <v>9.39</v>
      </c>
      <c r="G119" s="15">
        <v>8.76</v>
      </c>
      <c r="H119" s="15">
        <v>8.14</v>
      </c>
      <c r="I119" s="14"/>
      <c r="J119" s="15">
        <v>10.6</v>
      </c>
      <c r="K119" s="15">
        <v>11.84</v>
      </c>
      <c r="L119" s="15">
        <v>13.85</v>
      </c>
      <c r="M119" s="54"/>
      <c r="N119" s="15">
        <v>69.287344649000005</v>
      </c>
      <c r="O119" s="15">
        <v>6.5224709091000008</v>
      </c>
      <c r="P119" s="15" t="s">
        <v>13</v>
      </c>
      <c r="Q119" s="16" t="s">
        <v>16</v>
      </c>
      <c r="R119" s="37" t="s">
        <v>618</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168</v>
      </c>
      <c r="D120" s="17" t="s">
        <v>169</v>
      </c>
      <c r="E120" s="17">
        <v>6</v>
      </c>
      <c r="F120" s="14">
        <v>7.96</v>
      </c>
      <c r="G120" s="14">
        <v>7.36</v>
      </c>
      <c r="H120" s="14">
        <v>6.76</v>
      </c>
      <c r="I120" s="14"/>
      <c r="J120" s="14">
        <v>9.4700000000000006</v>
      </c>
      <c r="K120" s="14">
        <v>10.66</v>
      </c>
      <c r="L120" s="14">
        <v>12.58</v>
      </c>
      <c r="M120" s="54"/>
      <c r="N120" s="14">
        <v>63.288567673000003</v>
      </c>
      <c r="O120" s="31">
        <v>3.4296883182000002</v>
      </c>
      <c r="P120" s="31" t="s">
        <v>13</v>
      </c>
      <c r="Q120" s="17" t="s">
        <v>16</v>
      </c>
      <c r="R120" s="38" t="s">
        <v>619</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170</v>
      </c>
      <c r="D121" s="16" t="s">
        <v>171</v>
      </c>
      <c r="E121" s="16">
        <v>3</v>
      </c>
      <c r="F121" s="15">
        <v>53.41</v>
      </c>
      <c r="G121" s="15">
        <v>50.64</v>
      </c>
      <c r="H121" s="15">
        <v>47.87</v>
      </c>
      <c r="I121" s="14"/>
      <c r="J121" s="15">
        <v>55</v>
      </c>
      <c r="K121" s="15">
        <v>60.53</v>
      </c>
      <c r="L121" s="15">
        <v>69.47</v>
      </c>
      <c r="M121" s="54"/>
      <c r="N121" s="15">
        <v>35.72785545</v>
      </c>
      <c r="O121" s="15">
        <v>20.969873635999999</v>
      </c>
      <c r="P121" s="15" t="s">
        <v>16</v>
      </c>
      <c r="Q121" s="16" t="s">
        <v>13</v>
      </c>
      <c r="R121" s="37" t="s">
        <v>620</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172</v>
      </c>
      <c r="D122" s="17" t="s">
        <v>173</v>
      </c>
      <c r="E122" s="17">
        <v>3</v>
      </c>
      <c r="F122" s="14">
        <v>26.75</v>
      </c>
      <c r="G122" s="14">
        <v>24.9</v>
      </c>
      <c r="H122" s="14">
        <v>23.06</v>
      </c>
      <c r="I122" s="14"/>
      <c r="J122" s="14">
        <v>27.13</v>
      </c>
      <c r="K122" s="14">
        <v>30.81</v>
      </c>
      <c r="L122" s="14">
        <v>36.770000000000003</v>
      </c>
      <c r="M122" s="54"/>
      <c r="N122" s="14">
        <v>35.612608991000002</v>
      </c>
      <c r="O122" s="31">
        <v>105.1061749</v>
      </c>
      <c r="P122" s="31" t="s">
        <v>13</v>
      </c>
      <c r="Q122" s="17" t="s">
        <v>13</v>
      </c>
      <c r="R122" s="38" t="s">
        <v>621</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174</v>
      </c>
      <c r="D123" s="16" t="s">
        <v>488</v>
      </c>
      <c r="E123" s="16">
        <v>10</v>
      </c>
      <c r="F123" s="15">
        <v>13.73</v>
      </c>
      <c r="G123" s="15">
        <v>12.99</v>
      </c>
      <c r="H123" s="15">
        <v>12.25</v>
      </c>
      <c r="I123" s="14"/>
      <c r="J123" s="15">
        <v>14.8</v>
      </c>
      <c r="K123" s="15">
        <v>16.27</v>
      </c>
      <c r="L123" s="15">
        <v>18.66</v>
      </c>
      <c r="M123" s="54"/>
      <c r="N123" s="15">
        <v>58.332431118999999</v>
      </c>
      <c r="O123" s="15">
        <v>1.4104569544999999</v>
      </c>
      <c r="P123" s="15" t="s">
        <v>16</v>
      </c>
      <c r="Q123" s="16" t="s">
        <v>16</v>
      </c>
      <c r="R123" s="37" t="s">
        <v>622</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174</v>
      </c>
      <c r="D124" s="17" t="s">
        <v>175</v>
      </c>
      <c r="E124" s="17">
        <v>10</v>
      </c>
      <c r="F124" s="14">
        <v>13.69</v>
      </c>
      <c r="G124" s="14">
        <v>12.82</v>
      </c>
      <c r="H124" s="14">
        <v>11.95</v>
      </c>
      <c r="I124" s="14"/>
      <c r="J124" s="14">
        <v>15.05</v>
      </c>
      <c r="K124" s="14">
        <v>16.78</v>
      </c>
      <c r="L124" s="14">
        <v>19.579999999999998</v>
      </c>
      <c r="M124" s="54"/>
      <c r="N124" s="14">
        <v>55.270892785999997</v>
      </c>
      <c r="O124" s="31">
        <v>248.12760213999999</v>
      </c>
      <c r="P124" s="31" t="s">
        <v>16</v>
      </c>
      <c r="Q124" s="17" t="s">
        <v>16</v>
      </c>
      <c r="R124" s="38" t="s">
        <v>623</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176</v>
      </c>
      <c r="D125" s="16" t="s">
        <v>177</v>
      </c>
      <c r="E125" s="16">
        <v>9</v>
      </c>
      <c r="F125" s="15">
        <v>45.09</v>
      </c>
      <c r="G125" s="15">
        <v>42.47</v>
      </c>
      <c r="H125" s="15">
        <v>39.86</v>
      </c>
      <c r="I125" s="14"/>
      <c r="J125" s="15">
        <v>47.33</v>
      </c>
      <c r="K125" s="15">
        <v>52.55</v>
      </c>
      <c r="L125" s="15">
        <v>61</v>
      </c>
      <c r="M125" s="54"/>
      <c r="N125" s="15">
        <v>58.320665509999998</v>
      </c>
      <c r="O125" s="15">
        <v>79.896371864000002</v>
      </c>
      <c r="P125" s="15" t="s">
        <v>16</v>
      </c>
      <c r="Q125" s="16" t="s">
        <v>16</v>
      </c>
      <c r="R125" s="37" t="s">
        <v>624</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176</v>
      </c>
      <c r="D126" s="17" t="s">
        <v>178</v>
      </c>
      <c r="E126" s="17">
        <v>10</v>
      </c>
      <c r="F126" s="14">
        <v>42.6</v>
      </c>
      <c r="G126" s="14">
        <v>39.71</v>
      </c>
      <c r="H126" s="14">
        <v>36.82</v>
      </c>
      <c r="I126" s="14"/>
      <c r="J126" s="14">
        <v>47.4</v>
      </c>
      <c r="K126" s="14">
        <v>53.17</v>
      </c>
      <c r="L126" s="14">
        <v>62.51</v>
      </c>
      <c r="M126" s="54"/>
      <c r="N126" s="14">
        <v>55.189810170000001</v>
      </c>
      <c r="O126" s="31">
        <v>814.10746554999992</v>
      </c>
      <c r="P126" s="31" t="s">
        <v>16</v>
      </c>
      <c r="Q126" s="17" t="s">
        <v>16</v>
      </c>
      <c r="R126" s="38" t="s">
        <v>625</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367</v>
      </c>
      <c r="D127" s="16" t="s">
        <v>179</v>
      </c>
      <c r="E127" s="16">
        <v>0</v>
      </c>
      <c r="F127" s="15">
        <v>1.98</v>
      </c>
      <c r="G127" s="15">
        <v>1.41</v>
      </c>
      <c r="H127" s="15">
        <v>0.84</v>
      </c>
      <c r="I127" s="14"/>
      <c r="J127" s="15">
        <v>2.04</v>
      </c>
      <c r="K127" s="15">
        <v>3.17</v>
      </c>
      <c r="L127" s="15">
        <v>5.0199999999999996</v>
      </c>
      <c r="M127" s="54"/>
      <c r="N127" s="15">
        <v>37.104277017999998</v>
      </c>
      <c r="O127" s="15">
        <v>2.6588849091000002</v>
      </c>
      <c r="P127" s="15" t="s">
        <v>13</v>
      </c>
      <c r="Q127" s="16" t="s">
        <v>13</v>
      </c>
      <c r="R127" s="37" t="s">
        <v>626</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180</v>
      </c>
      <c r="D128" s="17" t="s">
        <v>181</v>
      </c>
      <c r="E128" s="17">
        <v>7</v>
      </c>
      <c r="F128" s="14">
        <v>69.900000000000006</v>
      </c>
      <c r="G128" s="14">
        <v>61.01</v>
      </c>
      <c r="H128" s="14">
        <v>52.12</v>
      </c>
      <c r="I128" s="14"/>
      <c r="J128" s="14">
        <v>88.02</v>
      </c>
      <c r="K128" s="14">
        <v>105.79</v>
      </c>
      <c r="L128" s="14">
        <v>134.56</v>
      </c>
      <c r="M128" s="54"/>
      <c r="N128" s="14">
        <v>80.532747920999995</v>
      </c>
      <c r="O128" s="31">
        <v>64.750741656000002</v>
      </c>
      <c r="P128" s="31" t="s">
        <v>13</v>
      </c>
      <c r="Q128" s="17" t="s">
        <v>16</v>
      </c>
      <c r="R128" s="38" t="s">
        <v>627</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182</v>
      </c>
      <c r="D129" s="16" t="s">
        <v>183</v>
      </c>
      <c r="E129" s="16">
        <v>9</v>
      </c>
      <c r="F129" s="15">
        <v>11.03</v>
      </c>
      <c r="G129" s="15">
        <v>9.19</v>
      </c>
      <c r="H129" s="15">
        <v>7.35</v>
      </c>
      <c r="I129" s="14"/>
      <c r="J129" s="15">
        <v>14.24</v>
      </c>
      <c r="K129" s="15">
        <v>17.91</v>
      </c>
      <c r="L129" s="15">
        <v>23.86</v>
      </c>
      <c r="M129" s="54"/>
      <c r="N129" s="15">
        <v>52.941421800000001</v>
      </c>
      <c r="O129" s="15">
        <v>33.283260591000001</v>
      </c>
      <c r="P129" s="15" t="s">
        <v>16</v>
      </c>
      <c r="Q129" s="16" t="s">
        <v>16</v>
      </c>
      <c r="R129" s="37" t="s">
        <v>628</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368</v>
      </c>
      <c r="D130" s="17" t="s">
        <v>184</v>
      </c>
      <c r="E130" s="17">
        <v>10</v>
      </c>
      <c r="F130" s="14">
        <v>181.4</v>
      </c>
      <c r="G130" s="14">
        <v>169.21</v>
      </c>
      <c r="H130" s="14">
        <v>157.03</v>
      </c>
      <c r="I130" s="14"/>
      <c r="J130" s="14">
        <v>184</v>
      </c>
      <c r="K130" s="14">
        <v>208.36</v>
      </c>
      <c r="L130" s="14">
        <v>247.78</v>
      </c>
      <c r="M130" s="54"/>
      <c r="N130" s="14">
        <v>78.073373257</v>
      </c>
      <c r="O130" s="31">
        <v>7.7505726559000001</v>
      </c>
      <c r="P130" s="31" t="s">
        <v>16</v>
      </c>
      <c r="Q130" s="17" t="s">
        <v>16</v>
      </c>
      <c r="R130" s="38" t="s">
        <v>629</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185</v>
      </c>
      <c r="D131" s="16" t="s">
        <v>186</v>
      </c>
      <c r="E131" s="16">
        <v>6</v>
      </c>
      <c r="F131" s="15">
        <v>5.64</v>
      </c>
      <c r="G131" s="15">
        <v>4.55</v>
      </c>
      <c r="H131" s="15">
        <v>3.46</v>
      </c>
      <c r="I131" s="14"/>
      <c r="J131" s="15">
        <v>8.82</v>
      </c>
      <c r="K131" s="15">
        <v>10.99</v>
      </c>
      <c r="L131" s="15">
        <v>14.51</v>
      </c>
      <c r="M131" s="54"/>
      <c r="N131" s="15">
        <v>56.763111500000001</v>
      </c>
      <c r="O131" s="15">
        <v>4.3942702273000007</v>
      </c>
      <c r="P131" s="15" t="s">
        <v>13</v>
      </c>
      <c r="Q131" s="16" t="s">
        <v>16</v>
      </c>
      <c r="R131" s="37" t="s">
        <v>630</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187</v>
      </c>
      <c r="D132" s="17" t="s">
        <v>188</v>
      </c>
      <c r="E132" s="17">
        <v>3</v>
      </c>
      <c r="F132" s="14">
        <v>6.36</v>
      </c>
      <c r="G132" s="14">
        <v>5.56</v>
      </c>
      <c r="H132" s="14">
        <v>4.76</v>
      </c>
      <c r="I132" s="14"/>
      <c r="J132" s="14">
        <v>6.54</v>
      </c>
      <c r="K132" s="14">
        <v>8.1300000000000008</v>
      </c>
      <c r="L132" s="14">
        <v>10.71</v>
      </c>
      <c r="M132" s="54"/>
      <c r="N132" s="14">
        <v>49.464727556</v>
      </c>
      <c r="O132" s="31">
        <v>4.2709456817999998</v>
      </c>
      <c r="P132" s="31" t="s">
        <v>13</v>
      </c>
      <c r="Q132" s="17" t="s">
        <v>13</v>
      </c>
      <c r="R132" s="38" t="s">
        <v>631</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189</v>
      </c>
      <c r="D133" s="16" t="s">
        <v>489</v>
      </c>
      <c r="E133" s="16">
        <v>10</v>
      </c>
      <c r="F133" s="15">
        <v>3.57</v>
      </c>
      <c r="G133" s="15">
        <v>3.35</v>
      </c>
      <c r="H133" s="15">
        <v>3.13</v>
      </c>
      <c r="I133" s="14"/>
      <c r="J133" s="15">
        <v>3.93</v>
      </c>
      <c r="K133" s="15">
        <v>4.3600000000000003</v>
      </c>
      <c r="L133" s="15">
        <v>5.0599999999999996</v>
      </c>
      <c r="M133" s="54"/>
      <c r="N133" s="15">
        <v>72.458761209000002</v>
      </c>
      <c r="O133" s="15">
        <v>2.2438748635999999</v>
      </c>
      <c r="P133" s="15" t="s">
        <v>16</v>
      </c>
      <c r="Q133" s="16" t="s">
        <v>16</v>
      </c>
      <c r="R133" s="37" t="s">
        <v>632</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189</v>
      </c>
      <c r="D134" s="17" t="s">
        <v>190</v>
      </c>
      <c r="E134" s="17">
        <v>9</v>
      </c>
      <c r="F134" s="14">
        <v>3.56</v>
      </c>
      <c r="G134" s="14">
        <v>3.33</v>
      </c>
      <c r="H134" s="14">
        <v>3.11</v>
      </c>
      <c r="I134" s="14"/>
      <c r="J134" s="14">
        <v>3.96</v>
      </c>
      <c r="K134" s="14">
        <v>4.4000000000000004</v>
      </c>
      <c r="L134" s="14">
        <v>5.12</v>
      </c>
      <c r="M134" s="54"/>
      <c r="N134" s="14">
        <v>68.536572665999998</v>
      </c>
      <c r="O134" s="31">
        <v>13.236479909</v>
      </c>
      <c r="P134" s="31" t="s">
        <v>16</v>
      </c>
      <c r="Q134" s="17" t="s">
        <v>16</v>
      </c>
      <c r="R134" s="38" t="s">
        <v>633</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189</v>
      </c>
      <c r="D135" s="16" t="s">
        <v>191</v>
      </c>
      <c r="E135" s="16">
        <v>10</v>
      </c>
      <c r="F135" s="15">
        <v>17.829999999999998</v>
      </c>
      <c r="G135" s="15">
        <v>16.690000000000001</v>
      </c>
      <c r="H135" s="15">
        <v>15.56</v>
      </c>
      <c r="I135" s="14"/>
      <c r="J135" s="15">
        <v>19.760000000000002</v>
      </c>
      <c r="K135" s="15">
        <v>22.02</v>
      </c>
      <c r="L135" s="15">
        <v>25.68</v>
      </c>
      <c r="M135" s="54"/>
      <c r="N135" s="15">
        <v>68.486899768000001</v>
      </c>
      <c r="O135" s="15">
        <v>69.627812999999989</v>
      </c>
      <c r="P135" s="15" t="s">
        <v>16</v>
      </c>
      <c r="Q135" s="16" t="s">
        <v>16</v>
      </c>
      <c r="R135" s="37" t="s">
        <v>634</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192</v>
      </c>
      <c r="D136" s="17" t="s">
        <v>193</v>
      </c>
      <c r="E136" s="17">
        <v>0</v>
      </c>
      <c r="F136" s="14">
        <v>10.18</v>
      </c>
      <c r="G136" s="14">
        <v>8.43</v>
      </c>
      <c r="H136" s="14">
        <v>6.68</v>
      </c>
      <c r="I136" s="14"/>
      <c r="J136" s="14">
        <v>10.69</v>
      </c>
      <c r="K136" s="14">
        <v>14.18</v>
      </c>
      <c r="L136" s="14">
        <v>19.829999999999998</v>
      </c>
      <c r="M136" s="54"/>
      <c r="N136" s="14">
        <v>38.110645826999999</v>
      </c>
      <c r="O136" s="31">
        <v>5.3057085909000001</v>
      </c>
      <c r="P136" s="31" t="s">
        <v>13</v>
      </c>
      <c r="Q136" s="17" t="s">
        <v>13</v>
      </c>
      <c r="R136" s="38" t="s">
        <v>635</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194</v>
      </c>
      <c r="D137" s="16" t="s">
        <v>195</v>
      </c>
      <c r="E137" s="16">
        <v>6</v>
      </c>
      <c r="F137" s="15">
        <v>2.94</v>
      </c>
      <c r="G137" s="15">
        <v>1.86</v>
      </c>
      <c r="H137" s="15">
        <v>0.78</v>
      </c>
      <c r="I137" s="14"/>
      <c r="J137" s="15">
        <v>5.9</v>
      </c>
      <c r="K137" s="15">
        <v>8.0500000000000007</v>
      </c>
      <c r="L137" s="15">
        <v>11.54</v>
      </c>
      <c r="M137" s="54"/>
      <c r="N137" s="15">
        <v>53.416994709000001</v>
      </c>
      <c r="O137" s="15">
        <v>8.8344153181999996</v>
      </c>
      <c r="P137" s="15" t="s">
        <v>13</v>
      </c>
      <c r="Q137" s="16" t="s">
        <v>16</v>
      </c>
      <c r="R137" s="37" t="s">
        <v>636</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196</v>
      </c>
      <c r="D138" s="17" t="s">
        <v>197</v>
      </c>
      <c r="E138" s="17">
        <v>3</v>
      </c>
      <c r="F138" s="14">
        <v>38.090000000000003</v>
      </c>
      <c r="G138" s="14">
        <v>32.94</v>
      </c>
      <c r="H138" s="14">
        <v>27.79</v>
      </c>
      <c r="I138" s="14"/>
      <c r="J138" s="14">
        <v>39.380000000000003</v>
      </c>
      <c r="K138" s="14">
        <v>49.67</v>
      </c>
      <c r="L138" s="14">
        <v>66.33</v>
      </c>
      <c r="M138" s="54"/>
      <c r="N138" s="14">
        <v>47.572409989999997</v>
      </c>
      <c r="O138" s="31">
        <v>266.20243576999997</v>
      </c>
      <c r="P138" s="31" t="s">
        <v>13</v>
      </c>
      <c r="Q138" s="17" t="s">
        <v>13</v>
      </c>
      <c r="R138" s="38" t="s">
        <v>637</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196</v>
      </c>
      <c r="D139" s="16" t="s">
        <v>396</v>
      </c>
      <c r="E139" s="16">
        <v>3</v>
      </c>
      <c r="F139" s="15">
        <v>36.880000000000003</v>
      </c>
      <c r="G139" s="15">
        <v>32.07</v>
      </c>
      <c r="H139" s="15">
        <v>27.27</v>
      </c>
      <c r="I139" s="14"/>
      <c r="J139" s="15">
        <v>37.729999999999997</v>
      </c>
      <c r="K139" s="15">
        <v>47.33</v>
      </c>
      <c r="L139" s="15">
        <v>62.86</v>
      </c>
      <c r="M139" s="54"/>
      <c r="N139" s="15">
        <v>49.291568828999999</v>
      </c>
      <c r="O139" s="15">
        <v>5.2725086363999996</v>
      </c>
      <c r="P139" s="15" t="s">
        <v>13</v>
      </c>
      <c r="Q139" s="16" t="s">
        <v>13</v>
      </c>
      <c r="R139" s="37" t="s">
        <v>638</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198</v>
      </c>
      <c r="D140" s="17" t="s">
        <v>199</v>
      </c>
      <c r="E140" s="17">
        <v>3</v>
      </c>
      <c r="F140" s="14">
        <v>25.88</v>
      </c>
      <c r="G140" s="14">
        <v>23.91</v>
      </c>
      <c r="H140" s="14">
        <v>21.94</v>
      </c>
      <c r="I140" s="14"/>
      <c r="J140" s="14">
        <v>26.71</v>
      </c>
      <c r="K140" s="14">
        <v>30.64</v>
      </c>
      <c r="L140" s="14">
        <v>37</v>
      </c>
      <c r="M140" s="54"/>
      <c r="N140" s="14">
        <v>42.973728023</v>
      </c>
      <c r="O140" s="31">
        <v>9.6770610909000006</v>
      </c>
      <c r="P140" s="31" t="s">
        <v>16</v>
      </c>
      <c r="Q140" s="17" t="s">
        <v>13</v>
      </c>
      <c r="R140" s="38" t="s">
        <v>639</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200</v>
      </c>
      <c r="D141" s="16" t="s">
        <v>201</v>
      </c>
      <c r="E141" s="16">
        <v>3</v>
      </c>
      <c r="F141" s="15">
        <v>13.74</v>
      </c>
      <c r="G141" s="15">
        <v>12.76</v>
      </c>
      <c r="H141" s="15">
        <v>11.79</v>
      </c>
      <c r="I141" s="14"/>
      <c r="J141" s="15">
        <v>14.24</v>
      </c>
      <c r="K141" s="15">
        <v>16.18</v>
      </c>
      <c r="L141" s="15">
        <v>19.32</v>
      </c>
      <c r="M141" s="54"/>
      <c r="N141" s="15">
        <v>52.322905511000002</v>
      </c>
      <c r="O141" s="15">
        <v>157.12289713999999</v>
      </c>
      <c r="P141" s="15" t="s">
        <v>13</v>
      </c>
      <c r="Q141" s="16" t="s">
        <v>13</v>
      </c>
      <c r="R141" s="37" t="s">
        <v>640</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202</v>
      </c>
      <c r="D142" s="17" t="s">
        <v>203</v>
      </c>
      <c r="E142" s="17">
        <v>2</v>
      </c>
      <c r="F142" s="14">
        <v>3.72</v>
      </c>
      <c r="G142" s="14">
        <v>3.47</v>
      </c>
      <c r="H142" s="14">
        <v>3.23</v>
      </c>
      <c r="I142" s="14"/>
      <c r="J142" s="14">
        <v>3.83</v>
      </c>
      <c r="K142" s="14">
        <v>4.3099999999999996</v>
      </c>
      <c r="L142" s="14">
        <v>5.0999999999999996</v>
      </c>
      <c r="M142" s="54"/>
      <c r="N142" s="14">
        <v>42.897509735</v>
      </c>
      <c r="O142" s="31">
        <v>9.4832817726999998</v>
      </c>
      <c r="P142" s="31" t="s">
        <v>13</v>
      </c>
      <c r="Q142" s="17" t="s">
        <v>13</v>
      </c>
      <c r="R142" s="38" t="s">
        <v>641</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204</v>
      </c>
      <c r="D143" s="16" t="s">
        <v>205</v>
      </c>
      <c r="E143" s="16">
        <v>0</v>
      </c>
      <c r="F143" s="15">
        <v>17.07</v>
      </c>
      <c r="G143" s="15">
        <v>14.69</v>
      </c>
      <c r="H143" s="15">
        <v>12.32</v>
      </c>
      <c r="I143" s="14"/>
      <c r="J143" s="15">
        <v>17.59</v>
      </c>
      <c r="K143" s="15">
        <v>22.33</v>
      </c>
      <c r="L143" s="15">
        <v>30.01</v>
      </c>
      <c r="M143" s="54"/>
      <c r="N143" s="15">
        <v>35.202434302</v>
      </c>
      <c r="O143" s="15">
        <v>8.3377472272999995</v>
      </c>
      <c r="P143" s="15" t="s">
        <v>13</v>
      </c>
      <c r="Q143" s="16" t="s">
        <v>13</v>
      </c>
      <c r="R143" s="37" t="s">
        <v>642</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206</v>
      </c>
      <c r="D144" s="17" t="s">
        <v>207</v>
      </c>
      <c r="E144" s="17">
        <v>4</v>
      </c>
      <c r="F144" s="14">
        <v>4.83</v>
      </c>
      <c r="G144" s="14">
        <v>3.08</v>
      </c>
      <c r="H144" s="14">
        <v>1.34</v>
      </c>
      <c r="I144" s="14"/>
      <c r="J144" s="14">
        <v>9.66</v>
      </c>
      <c r="K144" s="14">
        <v>13.14</v>
      </c>
      <c r="L144" s="14">
        <v>18.78</v>
      </c>
      <c r="M144" s="54"/>
      <c r="N144" s="14">
        <v>50.232897614000002</v>
      </c>
      <c r="O144" s="31">
        <v>90.196141636000007</v>
      </c>
      <c r="P144" s="31" t="s">
        <v>13</v>
      </c>
      <c r="Q144" s="17" t="s">
        <v>16</v>
      </c>
      <c r="R144" s="38" t="s">
        <v>643</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208</v>
      </c>
      <c r="D145" s="16" t="s">
        <v>209</v>
      </c>
      <c r="E145" s="16">
        <v>0</v>
      </c>
      <c r="F145" s="15">
        <v>4.88</v>
      </c>
      <c r="G145" s="15">
        <v>4.24</v>
      </c>
      <c r="H145" s="15">
        <v>3.6</v>
      </c>
      <c r="I145" s="14"/>
      <c r="J145" s="15">
        <v>5.01</v>
      </c>
      <c r="K145" s="15">
        <v>6.28</v>
      </c>
      <c r="L145" s="15">
        <v>8.34</v>
      </c>
      <c r="M145" s="54"/>
      <c r="N145" s="15">
        <v>39.719878911999999</v>
      </c>
      <c r="O145" s="15">
        <v>6.5465019544999992</v>
      </c>
      <c r="P145" s="15" t="s">
        <v>13</v>
      </c>
      <c r="Q145" s="16" t="s">
        <v>13</v>
      </c>
      <c r="R145" s="37" t="s">
        <v>644</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208</v>
      </c>
      <c r="D146" s="17" t="s">
        <v>210</v>
      </c>
      <c r="E146" s="17">
        <v>2</v>
      </c>
      <c r="F146" s="14">
        <v>5.32</v>
      </c>
      <c r="G146" s="14">
        <v>4.68</v>
      </c>
      <c r="H146" s="14">
        <v>4.05</v>
      </c>
      <c r="I146" s="14"/>
      <c r="J146" s="14">
        <v>5.42</v>
      </c>
      <c r="K146" s="14">
        <v>6.68</v>
      </c>
      <c r="L146" s="14">
        <v>8.73</v>
      </c>
      <c r="M146" s="54"/>
      <c r="N146" s="14">
        <v>46.714780683999997</v>
      </c>
      <c r="O146" s="31">
        <v>47.091496317999997</v>
      </c>
      <c r="P146" s="31" t="s">
        <v>13</v>
      </c>
      <c r="Q146" s="17" t="s">
        <v>13</v>
      </c>
      <c r="R146" s="38" t="s">
        <v>645</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211</v>
      </c>
      <c r="D147" s="16" t="s">
        <v>212</v>
      </c>
      <c r="E147" s="16">
        <v>7</v>
      </c>
      <c r="F147" s="15">
        <v>15.95</v>
      </c>
      <c r="G147" s="15">
        <v>13.37</v>
      </c>
      <c r="H147" s="15">
        <v>10.8</v>
      </c>
      <c r="I147" s="14"/>
      <c r="J147" s="15">
        <v>22.81</v>
      </c>
      <c r="K147" s="15">
        <v>27.95</v>
      </c>
      <c r="L147" s="15">
        <v>36.270000000000003</v>
      </c>
      <c r="M147" s="54"/>
      <c r="N147" s="15">
        <v>57.069894542</v>
      </c>
      <c r="O147" s="15">
        <v>108.45712295</v>
      </c>
      <c r="P147" s="15" t="s">
        <v>13</v>
      </c>
      <c r="Q147" s="16" t="s">
        <v>16</v>
      </c>
      <c r="R147" s="37" t="s">
        <v>646</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379</v>
      </c>
      <c r="D148" s="17" t="s">
        <v>380</v>
      </c>
      <c r="E148" s="17">
        <v>3</v>
      </c>
      <c r="F148" s="14">
        <v>86</v>
      </c>
      <c r="G148" s="14">
        <v>47.21</v>
      </c>
      <c r="H148" s="14">
        <v>8.43</v>
      </c>
      <c r="I148" s="14"/>
      <c r="J148" s="14">
        <v>92.79</v>
      </c>
      <c r="K148" s="14">
        <v>170.35</v>
      </c>
      <c r="L148" s="14">
        <v>295.87</v>
      </c>
      <c r="M148" s="54"/>
      <c r="N148" s="14">
        <v>27.959159752000001</v>
      </c>
      <c r="O148" s="31">
        <v>6.6197866118000004</v>
      </c>
      <c r="P148" s="31" t="s">
        <v>16</v>
      </c>
      <c r="Q148" s="17" t="s">
        <v>13</v>
      </c>
      <c r="R148" s="38" t="s">
        <v>647</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213</v>
      </c>
      <c r="D149" s="16" t="s">
        <v>214</v>
      </c>
      <c r="E149" s="16">
        <v>3</v>
      </c>
      <c r="F149" s="15">
        <v>4.21</v>
      </c>
      <c r="G149" s="15">
        <v>3.74</v>
      </c>
      <c r="H149" s="15">
        <v>3.27</v>
      </c>
      <c r="I149" s="14"/>
      <c r="J149" s="15">
        <v>4.3899999999999997</v>
      </c>
      <c r="K149" s="15">
        <v>5.32</v>
      </c>
      <c r="L149" s="15">
        <v>6.83</v>
      </c>
      <c r="M149" s="54"/>
      <c r="N149" s="15">
        <v>46.456663181000003</v>
      </c>
      <c r="O149" s="15">
        <v>9.1367530000000006</v>
      </c>
      <c r="P149" s="15" t="s">
        <v>16</v>
      </c>
      <c r="Q149" s="16" t="s">
        <v>13</v>
      </c>
      <c r="R149" s="37" t="s">
        <v>648</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649</v>
      </c>
      <c r="D150" s="17" t="s">
        <v>650</v>
      </c>
      <c r="E150" s="17">
        <v>0</v>
      </c>
      <c r="F150" s="14">
        <v>2.88</v>
      </c>
      <c r="G150" s="14">
        <v>2.66</v>
      </c>
      <c r="H150" s="14">
        <v>2.44</v>
      </c>
      <c r="I150" s="14"/>
      <c r="J150" s="14">
        <v>2.97</v>
      </c>
      <c r="K150" s="14">
        <v>3.4</v>
      </c>
      <c r="L150" s="14">
        <v>4.1100000000000003</v>
      </c>
      <c r="M150" s="54"/>
      <c r="N150" s="14">
        <v>24.698760901</v>
      </c>
      <c r="O150" s="31">
        <v>1.1802201818</v>
      </c>
      <c r="P150" s="31" t="s">
        <v>13</v>
      </c>
      <c r="Q150" s="17" t="s">
        <v>13</v>
      </c>
      <c r="R150" s="38" t="s">
        <v>651</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215</v>
      </c>
      <c r="D151" s="16" t="s">
        <v>216</v>
      </c>
      <c r="E151" s="16">
        <v>7</v>
      </c>
      <c r="F151" s="15">
        <v>77.87</v>
      </c>
      <c r="G151" s="15">
        <v>71.819999999999993</v>
      </c>
      <c r="H151" s="15">
        <v>65.77</v>
      </c>
      <c r="I151" s="14"/>
      <c r="J151" s="15">
        <v>80.92</v>
      </c>
      <c r="K151" s="15">
        <v>93.01</v>
      </c>
      <c r="L151" s="15">
        <v>112.58</v>
      </c>
      <c r="M151" s="54"/>
      <c r="N151" s="15">
        <v>66.299328372999994</v>
      </c>
      <c r="O151" s="15">
        <v>32.784640750999998</v>
      </c>
      <c r="P151" s="15" t="s">
        <v>13</v>
      </c>
      <c r="Q151" s="16" t="s">
        <v>16</v>
      </c>
      <c r="R151" s="37" t="s">
        <v>652</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653</v>
      </c>
      <c r="D152" s="17" t="s">
        <v>654</v>
      </c>
      <c r="E152" s="17">
        <v>0</v>
      </c>
      <c r="F152" s="14">
        <v>57.35</v>
      </c>
      <c r="G152" s="14">
        <v>47.95</v>
      </c>
      <c r="H152" s="14">
        <v>38.549999999999997</v>
      </c>
      <c r="I152" s="14"/>
      <c r="J152" s="14">
        <v>58.9</v>
      </c>
      <c r="K152" s="14">
        <v>77.69</v>
      </c>
      <c r="L152" s="14">
        <v>108.1</v>
      </c>
      <c r="M152" s="54"/>
      <c r="N152" s="14">
        <v>35.108481916999999</v>
      </c>
      <c r="O152" s="31">
        <v>1.9237416817999999</v>
      </c>
      <c r="P152" s="31" t="s">
        <v>13</v>
      </c>
      <c r="Q152" s="17" t="s">
        <v>13</v>
      </c>
      <c r="R152" s="38" t="s">
        <v>655</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217</v>
      </c>
      <c r="D153" s="16" t="s">
        <v>218</v>
      </c>
      <c r="E153" s="16">
        <v>2</v>
      </c>
      <c r="F153" s="15">
        <v>107.3</v>
      </c>
      <c r="G153" s="15">
        <v>98.96</v>
      </c>
      <c r="H153" s="15">
        <v>90.62</v>
      </c>
      <c r="I153" s="14"/>
      <c r="J153" s="15">
        <v>109.81</v>
      </c>
      <c r="K153" s="15">
        <v>126.48</v>
      </c>
      <c r="L153" s="15">
        <v>153.47999999999999</v>
      </c>
      <c r="M153" s="54"/>
      <c r="N153" s="15">
        <v>38.854036735000001</v>
      </c>
      <c r="O153" s="15">
        <v>34.247846865</v>
      </c>
      <c r="P153" s="15" t="s">
        <v>13</v>
      </c>
      <c r="Q153" s="16" t="s">
        <v>13</v>
      </c>
      <c r="R153" s="37" t="s">
        <v>656</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219</v>
      </c>
      <c r="D154" s="17" t="s">
        <v>220</v>
      </c>
      <c r="E154" s="17">
        <v>3</v>
      </c>
      <c r="F154" s="14">
        <v>31.21</v>
      </c>
      <c r="G154" s="14">
        <v>29.64</v>
      </c>
      <c r="H154" s="14">
        <v>28.07</v>
      </c>
      <c r="I154" s="14"/>
      <c r="J154" s="14">
        <v>31.85</v>
      </c>
      <c r="K154" s="14">
        <v>34.979999999999997</v>
      </c>
      <c r="L154" s="14">
        <v>40.049999999999997</v>
      </c>
      <c r="M154" s="54"/>
      <c r="N154" s="14">
        <v>35.081901737000003</v>
      </c>
      <c r="O154" s="31">
        <v>6.0405930454999996</v>
      </c>
      <c r="P154" s="31" t="s">
        <v>13</v>
      </c>
      <c r="Q154" s="17" t="s">
        <v>13</v>
      </c>
      <c r="R154" s="38" t="s">
        <v>657</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369</v>
      </c>
      <c r="D155" s="16" t="s">
        <v>221</v>
      </c>
      <c r="E155" s="16">
        <v>3</v>
      </c>
      <c r="F155" s="15">
        <v>675</v>
      </c>
      <c r="G155" s="15">
        <v>424.32</v>
      </c>
      <c r="H155" s="15">
        <v>173.65</v>
      </c>
      <c r="I155" s="14"/>
      <c r="J155" s="15">
        <v>726.11</v>
      </c>
      <c r="K155" s="15">
        <v>1227.45</v>
      </c>
      <c r="L155" s="15">
        <v>2038.68</v>
      </c>
      <c r="M155" s="54"/>
      <c r="N155" s="15">
        <v>34.914709285999997</v>
      </c>
      <c r="O155" s="15">
        <v>114.6416117</v>
      </c>
      <c r="P155" s="15" t="s">
        <v>16</v>
      </c>
      <c r="Q155" s="16" t="s">
        <v>13</v>
      </c>
      <c r="R155" s="37" t="s">
        <v>658</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222</v>
      </c>
      <c r="D156" s="17" t="s">
        <v>223</v>
      </c>
      <c r="E156" s="17">
        <v>6</v>
      </c>
      <c r="F156" s="14">
        <v>83.5</v>
      </c>
      <c r="G156" s="14">
        <v>76.53</v>
      </c>
      <c r="H156" s="14">
        <v>69.569999999999993</v>
      </c>
      <c r="I156" s="14"/>
      <c r="J156" s="14">
        <v>97.94</v>
      </c>
      <c r="K156" s="14">
        <v>111.86</v>
      </c>
      <c r="L156" s="14">
        <v>134.4</v>
      </c>
      <c r="M156" s="54"/>
      <c r="N156" s="14">
        <v>55.215588013999998</v>
      </c>
      <c r="O156" s="31">
        <v>30.498293299</v>
      </c>
      <c r="P156" s="31" t="s">
        <v>13</v>
      </c>
      <c r="Q156" s="17" t="s">
        <v>16</v>
      </c>
      <c r="R156" s="38" t="s">
        <v>659</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224</v>
      </c>
      <c r="D157" s="16" t="s">
        <v>225</v>
      </c>
      <c r="E157" s="16">
        <v>10</v>
      </c>
      <c r="F157" s="15">
        <v>15.47</v>
      </c>
      <c r="G157" s="15">
        <v>14.44</v>
      </c>
      <c r="H157" s="15">
        <v>13.42</v>
      </c>
      <c r="I157" s="14"/>
      <c r="J157" s="15">
        <v>15.65</v>
      </c>
      <c r="K157" s="15">
        <v>17.690000000000001</v>
      </c>
      <c r="L157" s="15">
        <v>21</v>
      </c>
      <c r="M157" s="54"/>
      <c r="N157" s="15">
        <v>60.465381534000002</v>
      </c>
      <c r="O157" s="15">
        <v>14.832034318</v>
      </c>
      <c r="P157" s="15" t="s">
        <v>16</v>
      </c>
      <c r="Q157" s="16" t="s">
        <v>16</v>
      </c>
      <c r="R157" s="37" t="s">
        <v>660</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226</v>
      </c>
      <c r="D158" s="17" t="s">
        <v>227</v>
      </c>
      <c r="E158" s="17">
        <v>0</v>
      </c>
      <c r="F158" s="14">
        <v>3.4</v>
      </c>
      <c r="G158" s="14">
        <v>3.07</v>
      </c>
      <c r="H158" s="14">
        <v>2.74</v>
      </c>
      <c r="I158" s="14"/>
      <c r="J158" s="14">
        <v>3.55</v>
      </c>
      <c r="K158" s="14">
        <v>4.2</v>
      </c>
      <c r="L158" s="14">
        <v>5.26</v>
      </c>
      <c r="M158" s="54"/>
      <c r="N158" s="14">
        <v>34.847284062999996</v>
      </c>
      <c r="O158" s="31">
        <v>30.630128182</v>
      </c>
      <c r="P158" s="31" t="s">
        <v>13</v>
      </c>
      <c r="Q158" s="17" t="s">
        <v>13</v>
      </c>
      <c r="R158" s="38" t="s">
        <v>661</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662</v>
      </c>
      <c r="D159" s="16" t="s">
        <v>663</v>
      </c>
      <c r="E159" s="16">
        <v>0</v>
      </c>
      <c r="F159" s="15">
        <v>2.92</v>
      </c>
      <c r="G159" s="15">
        <v>2.61</v>
      </c>
      <c r="H159" s="15">
        <v>2.31</v>
      </c>
      <c r="I159" s="14"/>
      <c r="J159" s="15">
        <v>3.04</v>
      </c>
      <c r="K159" s="15">
        <v>3.64</v>
      </c>
      <c r="L159" s="15">
        <v>4.62</v>
      </c>
      <c r="M159" s="54"/>
      <c r="N159" s="15">
        <v>33.031506403999998</v>
      </c>
      <c r="O159" s="15">
        <v>2.4235476363999999</v>
      </c>
      <c r="P159" s="15" t="s">
        <v>13</v>
      </c>
      <c r="Q159" s="16" t="s">
        <v>13</v>
      </c>
      <c r="R159" s="37" t="s">
        <v>664</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228</v>
      </c>
      <c r="D160" s="17" t="s">
        <v>229</v>
      </c>
      <c r="E160" s="17">
        <v>3</v>
      </c>
      <c r="F160" s="14">
        <v>14.69</v>
      </c>
      <c r="G160" s="14">
        <v>13.38</v>
      </c>
      <c r="H160" s="14">
        <v>12.08</v>
      </c>
      <c r="I160" s="14"/>
      <c r="J160" s="14">
        <v>15.34</v>
      </c>
      <c r="K160" s="14">
        <v>17.940000000000001</v>
      </c>
      <c r="L160" s="14">
        <v>22.16</v>
      </c>
      <c r="M160" s="54"/>
      <c r="N160" s="14">
        <v>52.574700575000001</v>
      </c>
      <c r="O160" s="31">
        <v>99.409581227000004</v>
      </c>
      <c r="P160" s="31" t="s">
        <v>13</v>
      </c>
      <c r="Q160" s="17" t="s">
        <v>13</v>
      </c>
      <c r="R160" s="38" t="s">
        <v>665</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230</v>
      </c>
      <c r="D161" s="16" t="s">
        <v>231</v>
      </c>
      <c r="E161" s="16">
        <v>0</v>
      </c>
      <c r="F161" s="15">
        <v>24.5</v>
      </c>
      <c r="G161" s="15">
        <v>21.42</v>
      </c>
      <c r="H161" s="15">
        <v>18.350000000000001</v>
      </c>
      <c r="I161" s="14"/>
      <c r="J161" s="15">
        <v>26.33</v>
      </c>
      <c r="K161" s="15">
        <v>32.47</v>
      </c>
      <c r="L161" s="15">
        <v>42.42</v>
      </c>
      <c r="M161" s="54"/>
      <c r="N161" s="15">
        <v>35.986222734000002</v>
      </c>
      <c r="O161" s="15">
        <v>37.460038500000003</v>
      </c>
      <c r="P161" s="15" t="s">
        <v>13</v>
      </c>
      <c r="Q161" s="16" t="s">
        <v>13</v>
      </c>
      <c r="R161" s="37" t="s">
        <v>666</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232</v>
      </c>
      <c r="D162" s="17" t="s">
        <v>233</v>
      </c>
      <c r="E162" s="17">
        <v>0</v>
      </c>
      <c r="F162" s="14">
        <v>8.1199999999999992</v>
      </c>
      <c r="G162" s="14">
        <v>5.96</v>
      </c>
      <c r="H162" s="14">
        <v>3.8</v>
      </c>
      <c r="I162" s="14"/>
      <c r="J162" s="14">
        <v>8.6</v>
      </c>
      <c r="K162" s="14">
        <v>12.91</v>
      </c>
      <c r="L162" s="14">
        <v>19.89</v>
      </c>
      <c r="M162" s="54"/>
      <c r="N162" s="14">
        <v>37.506778601000001</v>
      </c>
      <c r="O162" s="31">
        <v>35.785193409000001</v>
      </c>
      <c r="P162" s="31" t="s">
        <v>13</v>
      </c>
      <c r="Q162" s="17" t="s">
        <v>13</v>
      </c>
      <c r="R162" s="38" t="s">
        <v>667</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234</v>
      </c>
      <c r="D163" s="16" t="s">
        <v>235</v>
      </c>
      <c r="E163" s="16">
        <v>0</v>
      </c>
      <c r="F163" s="15">
        <v>4.6500000000000004</v>
      </c>
      <c r="G163" s="15">
        <v>3.38</v>
      </c>
      <c r="H163" s="15">
        <v>2.12</v>
      </c>
      <c r="I163" s="14"/>
      <c r="J163" s="15">
        <v>4.8600000000000003</v>
      </c>
      <c r="K163" s="15">
        <v>7.38</v>
      </c>
      <c r="L163" s="15">
        <v>11.47</v>
      </c>
      <c r="M163" s="54"/>
      <c r="N163" s="15">
        <v>44.559457166000001</v>
      </c>
      <c r="O163" s="15">
        <v>45.986209090999999</v>
      </c>
      <c r="P163" s="15" t="s">
        <v>13</v>
      </c>
      <c r="Q163" s="16" t="s">
        <v>13</v>
      </c>
      <c r="R163" s="37" t="s">
        <v>668</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393</v>
      </c>
      <c r="D164" s="17" t="s">
        <v>394</v>
      </c>
      <c r="E164" s="17">
        <v>7</v>
      </c>
      <c r="F164" s="14">
        <v>1.72</v>
      </c>
      <c r="G164" s="14">
        <v>1.52</v>
      </c>
      <c r="H164" s="14">
        <v>1.32</v>
      </c>
      <c r="I164" s="14"/>
      <c r="J164" s="14">
        <v>1.86</v>
      </c>
      <c r="K164" s="14">
        <v>2.25</v>
      </c>
      <c r="L164" s="14">
        <v>2.89</v>
      </c>
      <c r="M164" s="54"/>
      <c r="N164" s="14">
        <v>51.708259142000003</v>
      </c>
      <c r="O164" s="31">
        <v>1.9492721363999999</v>
      </c>
      <c r="P164" s="31" t="s">
        <v>16</v>
      </c>
      <c r="Q164" s="17" t="s">
        <v>16</v>
      </c>
      <c r="R164" s="38" t="s">
        <v>669</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236</v>
      </c>
      <c r="D165" s="16" t="s">
        <v>237</v>
      </c>
      <c r="E165" s="16">
        <v>3</v>
      </c>
      <c r="F165" s="15">
        <v>28.71</v>
      </c>
      <c r="G165" s="15">
        <v>26.26</v>
      </c>
      <c r="H165" s="15">
        <v>23.82</v>
      </c>
      <c r="I165" s="14"/>
      <c r="J165" s="15">
        <v>29.46</v>
      </c>
      <c r="K165" s="15">
        <v>34.340000000000003</v>
      </c>
      <c r="L165" s="15">
        <v>42.26</v>
      </c>
      <c r="M165" s="54"/>
      <c r="N165" s="15">
        <v>50.070318020000002</v>
      </c>
      <c r="O165" s="15">
        <v>78.072562181999999</v>
      </c>
      <c r="P165" s="15" t="s">
        <v>13</v>
      </c>
      <c r="Q165" s="16" t="s">
        <v>13</v>
      </c>
      <c r="R165" s="37" t="s">
        <v>670</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238</v>
      </c>
      <c r="D166" s="17" t="s">
        <v>239</v>
      </c>
      <c r="E166" s="17">
        <v>0</v>
      </c>
      <c r="F166" s="14">
        <v>8.34</v>
      </c>
      <c r="G166" s="14">
        <v>7.16</v>
      </c>
      <c r="H166" s="14">
        <v>5.99</v>
      </c>
      <c r="I166" s="14"/>
      <c r="J166" s="14">
        <v>8.75</v>
      </c>
      <c r="K166" s="14">
        <v>11.09</v>
      </c>
      <c r="L166" s="14">
        <v>14.88</v>
      </c>
      <c r="M166" s="54"/>
      <c r="N166" s="14">
        <v>41.943292362000001</v>
      </c>
      <c r="O166" s="31">
        <v>86.969325818000002</v>
      </c>
      <c r="P166" s="31" t="s">
        <v>13</v>
      </c>
      <c r="Q166" s="17" t="s">
        <v>13</v>
      </c>
      <c r="R166" s="38" t="s">
        <v>671</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430</v>
      </c>
      <c r="D167" s="16" t="s">
        <v>431</v>
      </c>
      <c r="E167" s="16">
        <v>2</v>
      </c>
      <c r="F167" s="15">
        <v>7.29</v>
      </c>
      <c r="G167" s="15">
        <v>5.98</v>
      </c>
      <c r="H167" s="15">
        <v>4.68</v>
      </c>
      <c r="I167" s="14"/>
      <c r="J167" s="15">
        <v>7.56</v>
      </c>
      <c r="K167" s="15">
        <v>10.16</v>
      </c>
      <c r="L167" s="15">
        <v>14.37</v>
      </c>
      <c r="M167" s="54"/>
      <c r="N167" s="15">
        <v>52.616325394</v>
      </c>
      <c r="O167" s="15">
        <v>4.3715596590999999</v>
      </c>
      <c r="P167" s="15" t="s">
        <v>13</v>
      </c>
      <c r="Q167" s="16" t="s">
        <v>13</v>
      </c>
      <c r="R167" s="37" t="s">
        <v>672</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240</v>
      </c>
      <c r="D168" s="17" t="s">
        <v>241</v>
      </c>
      <c r="E168" s="17">
        <v>6</v>
      </c>
      <c r="F168" s="14">
        <v>12.29</v>
      </c>
      <c r="G168" s="14">
        <v>11.13</v>
      </c>
      <c r="H168" s="14">
        <v>9.9700000000000006</v>
      </c>
      <c r="I168" s="14"/>
      <c r="J168" s="14">
        <v>13.22</v>
      </c>
      <c r="K168" s="14">
        <v>15.53</v>
      </c>
      <c r="L168" s="14">
        <v>19.28</v>
      </c>
      <c r="M168" s="54"/>
      <c r="N168" s="14">
        <v>70.313459719999997</v>
      </c>
      <c r="O168" s="31">
        <v>71.555362930000001</v>
      </c>
      <c r="P168" s="31" t="s">
        <v>13</v>
      </c>
      <c r="Q168" s="17" t="s">
        <v>16</v>
      </c>
      <c r="R168" s="38" t="s">
        <v>673</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242</v>
      </c>
      <c r="D169" s="16" t="s">
        <v>243</v>
      </c>
      <c r="E169" s="16">
        <v>6</v>
      </c>
      <c r="F169" s="15">
        <v>20.56</v>
      </c>
      <c r="G169" s="15">
        <v>18.53</v>
      </c>
      <c r="H169" s="15">
        <v>16.5</v>
      </c>
      <c r="I169" s="14"/>
      <c r="J169" s="15">
        <v>21.18</v>
      </c>
      <c r="K169" s="15">
        <v>25.23</v>
      </c>
      <c r="L169" s="15">
        <v>31.8</v>
      </c>
      <c r="M169" s="54"/>
      <c r="N169" s="15">
        <v>39.615797207999996</v>
      </c>
      <c r="O169" s="15">
        <v>96.242215794000003</v>
      </c>
      <c r="P169" s="15" t="s">
        <v>16</v>
      </c>
      <c r="Q169" s="16" t="s">
        <v>13</v>
      </c>
      <c r="R169" s="37" t="s">
        <v>674</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244</v>
      </c>
      <c r="D170" s="17" t="s">
        <v>245</v>
      </c>
      <c r="E170" s="17">
        <v>3</v>
      </c>
      <c r="F170" s="14">
        <v>10.41</v>
      </c>
      <c r="G170" s="14">
        <v>9.52</v>
      </c>
      <c r="H170" s="14">
        <v>8.6300000000000008</v>
      </c>
      <c r="I170" s="14"/>
      <c r="J170" s="14">
        <v>10.74</v>
      </c>
      <c r="K170" s="14">
        <v>12.51</v>
      </c>
      <c r="L170" s="14">
        <v>15.39</v>
      </c>
      <c r="M170" s="54"/>
      <c r="N170" s="14">
        <v>37.630596635000003</v>
      </c>
      <c r="O170" s="31">
        <v>6.5894614091000001</v>
      </c>
      <c r="P170" s="31" t="s">
        <v>16</v>
      </c>
      <c r="Q170" s="17" t="s">
        <v>13</v>
      </c>
      <c r="R170" s="38" t="s">
        <v>675</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246</v>
      </c>
      <c r="D171" s="16" t="s">
        <v>247</v>
      </c>
      <c r="E171" s="16">
        <v>1</v>
      </c>
      <c r="F171" s="15">
        <v>0.59</v>
      </c>
      <c r="G171" s="15">
        <v>0.12</v>
      </c>
      <c r="H171" s="15">
        <v>-0.34</v>
      </c>
      <c r="I171" s="14"/>
      <c r="J171" s="15">
        <v>0.64</v>
      </c>
      <c r="K171" s="15">
        <v>1.57</v>
      </c>
      <c r="L171" s="15">
        <v>3.09</v>
      </c>
      <c r="M171" s="54"/>
      <c r="N171" s="15">
        <v>29.109916716000001</v>
      </c>
      <c r="O171" s="15">
        <v>12.186893318000001</v>
      </c>
      <c r="P171" s="15" t="s">
        <v>13</v>
      </c>
      <c r="Q171" s="16" t="s">
        <v>13</v>
      </c>
      <c r="R171" s="37" t="s">
        <v>676</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432</v>
      </c>
      <c r="D172" s="17" t="s">
        <v>433</v>
      </c>
      <c r="E172" s="17">
        <v>2</v>
      </c>
      <c r="F172" s="14">
        <v>97.87</v>
      </c>
      <c r="G172" s="14">
        <v>63.5</v>
      </c>
      <c r="H172" s="14">
        <v>29.13</v>
      </c>
      <c r="I172" s="14"/>
      <c r="J172" s="14">
        <v>104.99</v>
      </c>
      <c r="K172" s="14">
        <v>173.72</v>
      </c>
      <c r="L172" s="14">
        <v>284.95</v>
      </c>
      <c r="M172" s="54"/>
      <c r="N172" s="14">
        <v>39.730478509000001</v>
      </c>
      <c r="O172" s="31">
        <v>14.743233948999999</v>
      </c>
      <c r="P172" s="31" t="s">
        <v>13</v>
      </c>
      <c r="Q172" s="17" t="s">
        <v>13</v>
      </c>
      <c r="R172" s="38" t="s">
        <v>677</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678</v>
      </c>
      <c r="D173" s="16" t="s">
        <v>679</v>
      </c>
      <c r="E173" s="16">
        <v>4</v>
      </c>
      <c r="F173" s="15">
        <v>6.09</v>
      </c>
      <c r="G173" s="15">
        <v>5.44</v>
      </c>
      <c r="H173" s="15">
        <v>4.8</v>
      </c>
      <c r="I173" s="14"/>
      <c r="J173" s="15">
        <v>7.79</v>
      </c>
      <c r="K173" s="15">
        <v>9.07</v>
      </c>
      <c r="L173" s="15">
        <v>11.15</v>
      </c>
      <c r="M173" s="54"/>
      <c r="N173" s="15">
        <v>52.833115753999998</v>
      </c>
      <c r="O173" s="15">
        <v>1.1426097727</v>
      </c>
      <c r="P173" s="15" t="s">
        <v>13</v>
      </c>
      <c r="Q173" s="16" t="s">
        <v>16</v>
      </c>
      <c r="R173" s="37" t="s">
        <v>680</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248</v>
      </c>
      <c r="D174" s="17" t="s">
        <v>249</v>
      </c>
      <c r="E174" s="17">
        <v>5</v>
      </c>
      <c r="F174" s="14">
        <v>71.27</v>
      </c>
      <c r="G174" s="14">
        <v>64.81</v>
      </c>
      <c r="H174" s="14">
        <v>58.35</v>
      </c>
      <c r="I174" s="14"/>
      <c r="J174" s="14">
        <v>73.27</v>
      </c>
      <c r="K174" s="14">
        <v>86.18</v>
      </c>
      <c r="L174" s="14">
        <v>107.08</v>
      </c>
      <c r="M174" s="54"/>
      <c r="N174" s="14">
        <v>38.163051565000004</v>
      </c>
      <c r="O174" s="31">
        <v>44.237289408999999</v>
      </c>
      <c r="P174" s="31" t="s">
        <v>16</v>
      </c>
      <c r="Q174" s="17" t="s">
        <v>13</v>
      </c>
      <c r="R174" s="38" t="s">
        <v>681</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250</v>
      </c>
      <c r="D175" s="16" t="s">
        <v>251</v>
      </c>
      <c r="E175" s="16">
        <v>5</v>
      </c>
      <c r="F175" s="15">
        <v>2.69</v>
      </c>
      <c r="G175" s="15">
        <v>2.1800000000000002</v>
      </c>
      <c r="H175" s="15">
        <v>1.68</v>
      </c>
      <c r="I175" s="14"/>
      <c r="J175" s="15">
        <v>3.02</v>
      </c>
      <c r="K175" s="15">
        <v>4.0199999999999996</v>
      </c>
      <c r="L175" s="15">
        <v>5.64</v>
      </c>
      <c r="M175" s="54"/>
      <c r="N175" s="15">
        <v>59.743759384000001</v>
      </c>
      <c r="O175" s="15">
        <v>9.3104035909</v>
      </c>
      <c r="P175" s="15" t="s">
        <v>13</v>
      </c>
      <c r="Q175" s="16" t="s">
        <v>16</v>
      </c>
      <c r="R175" s="37" t="s">
        <v>682</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252</v>
      </c>
      <c r="D176" s="17" t="s">
        <v>253</v>
      </c>
      <c r="E176" s="17">
        <v>0</v>
      </c>
      <c r="F176" s="14">
        <v>3.19</v>
      </c>
      <c r="G176" s="14">
        <v>2.15</v>
      </c>
      <c r="H176" s="14">
        <v>1.1100000000000001</v>
      </c>
      <c r="I176" s="14"/>
      <c r="J176" s="14">
        <v>3.45</v>
      </c>
      <c r="K176" s="14">
        <v>5.52</v>
      </c>
      <c r="L176" s="14">
        <v>8.8800000000000008</v>
      </c>
      <c r="M176" s="54"/>
      <c r="N176" s="14">
        <v>23.767622299999999</v>
      </c>
      <c r="O176" s="31">
        <v>14.451468090000001</v>
      </c>
      <c r="P176" s="31" t="s">
        <v>13</v>
      </c>
      <c r="Q176" s="17" t="s">
        <v>13</v>
      </c>
      <c r="R176" s="38" t="s">
        <v>683</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434</v>
      </c>
      <c r="D177" s="16" t="s">
        <v>435</v>
      </c>
      <c r="E177" s="16">
        <v>1</v>
      </c>
      <c r="F177" s="15">
        <v>201.6</v>
      </c>
      <c r="G177" s="15">
        <v>172.15</v>
      </c>
      <c r="H177" s="15">
        <v>142.71</v>
      </c>
      <c r="I177" s="14"/>
      <c r="J177" s="15">
        <v>220</v>
      </c>
      <c r="K177" s="15">
        <v>278.88</v>
      </c>
      <c r="L177" s="15">
        <v>374.16</v>
      </c>
      <c r="M177" s="54"/>
      <c r="N177" s="15">
        <v>47.031323184000001</v>
      </c>
      <c r="O177" s="15">
        <v>6.4037440409000004</v>
      </c>
      <c r="P177" s="15" t="s">
        <v>13</v>
      </c>
      <c r="Q177" s="16" t="s">
        <v>13</v>
      </c>
      <c r="R177" s="37" t="s">
        <v>684</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685</v>
      </c>
      <c r="D178" s="17" t="s">
        <v>686</v>
      </c>
      <c r="E178" s="17">
        <v>4</v>
      </c>
      <c r="F178" s="14">
        <v>0.28000000000000003</v>
      </c>
      <c r="G178" s="14">
        <v>0.14000000000000001</v>
      </c>
      <c r="H178" s="14">
        <v>0</v>
      </c>
      <c r="I178" s="14"/>
      <c r="J178" s="14">
        <v>0.66</v>
      </c>
      <c r="K178" s="14">
        <v>0.93</v>
      </c>
      <c r="L178" s="14">
        <v>1.38</v>
      </c>
      <c r="M178" s="54"/>
      <c r="N178" s="14">
        <v>46.887587693999997</v>
      </c>
      <c r="O178" s="31">
        <v>1.618633</v>
      </c>
      <c r="P178" s="31" t="s">
        <v>13</v>
      </c>
      <c r="Q178" s="17" t="s">
        <v>16</v>
      </c>
      <c r="R178" s="38" t="s">
        <v>687</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254</v>
      </c>
      <c r="D179" s="16" t="s">
        <v>255</v>
      </c>
      <c r="E179" s="16">
        <v>10</v>
      </c>
      <c r="F179" s="15">
        <v>45.9</v>
      </c>
      <c r="G179" s="15">
        <v>41.78</v>
      </c>
      <c r="H179" s="15">
        <v>37.67</v>
      </c>
      <c r="I179" s="14"/>
      <c r="J179" s="15">
        <v>54.62</v>
      </c>
      <c r="K179" s="15">
        <v>62.84</v>
      </c>
      <c r="L179" s="15">
        <v>76.14</v>
      </c>
      <c r="M179" s="54"/>
      <c r="N179" s="15">
        <v>54.585750793000003</v>
      </c>
      <c r="O179" s="15">
        <v>414.55431295</v>
      </c>
      <c r="P179" s="15" t="s">
        <v>16</v>
      </c>
      <c r="Q179" s="16" t="s">
        <v>16</v>
      </c>
      <c r="R179" s="37" t="s">
        <v>688</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254</v>
      </c>
      <c r="D180" s="17" t="s">
        <v>257</v>
      </c>
      <c r="E180" s="17">
        <v>10</v>
      </c>
      <c r="F180" s="14">
        <v>40.880000000000003</v>
      </c>
      <c r="G180" s="14">
        <v>37.24</v>
      </c>
      <c r="H180" s="14">
        <v>33.6</v>
      </c>
      <c r="I180" s="14"/>
      <c r="J180" s="14">
        <v>49.16</v>
      </c>
      <c r="K180" s="14">
        <v>56.43</v>
      </c>
      <c r="L180" s="14">
        <v>68.2</v>
      </c>
      <c r="M180" s="54"/>
      <c r="N180" s="14">
        <v>53.787491635000002</v>
      </c>
      <c r="O180" s="31">
        <v>1161.8325947000001</v>
      </c>
      <c r="P180" s="31" t="s">
        <v>16</v>
      </c>
      <c r="Q180" s="17" t="s">
        <v>16</v>
      </c>
      <c r="R180" s="38" t="s">
        <v>689</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258</v>
      </c>
      <c r="D181" s="16" t="s">
        <v>259</v>
      </c>
      <c r="E181" s="16">
        <v>3</v>
      </c>
      <c r="F181" s="15">
        <v>10.11</v>
      </c>
      <c r="G181" s="15">
        <v>8.61</v>
      </c>
      <c r="H181" s="15">
        <v>7.11</v>
      </c>
      <c r="I181" s="14"/>
      <c r="J181" s="15">
        <v>14.24</v>
      </c>
      <c r="K181" s="15">
        <v>17.23</v>
      </c>
      <c r="L181" s="15">
        <v>22.08</v>
      </c>
      <c r="M181" s="54"/>
      <c r="N181" s="15">
        <v>45.376734294999999</v>
      </c>
      <c r="O181" s="15">
        <v>22.146601864000001</v>
      </c>
      <c r="P181" s="15" t="s">
        <v>13</v>
      </c>
      <c r="Q181" s="16" t="s">
        <v>16</v>
      </c>
      <c r="R181" s="37" t="s">
        <v>690</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352</v>
      </c>
      <c r="D182" s="17" t="s">
        <v>260</v>
      </c>
      <c r="E182" s="17">
        <v>9</v>
      </c>
      <c r="F182" s="14">
        <v>55.28</v>
      </c>
      <c r="G182" s="14">
        <v>48.59</v>
      </c>
      <c r="H182" s="14">
        <v>41.91</v>
      </c>
      <c r="I182" s="14"/>
      <c r="J182" s="14">
        <v>72.98</v>
      </c>
      <c r="K182" s="14">
        <v>86.34</v>
      </c>
      <c r="L182" s="14">
        <v>107.96</v>
      </c>
      <c r="M182" s="54"/>
      <c r="N182" s="14">
        <v>46.923228360000003</v>
      </c>
      <c r="O182" s="31">
        <v>377.18935991000001</v>
      </c>
      <c r="P182" s="31" t="s">
        <v>16</v>
      </c>
      <c r="Q182" s="17" t="s">
        <v>16</v>
      </c>
      <c r="R182" s="38" t="s">
        <v>691</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376</v>
      </c>
      <c r="D183" s="16" t="s">
        <v>261</v>
      </c>
      <c r="E183" s="16">
        <v>7</v>
      </c>
      <c r="F183" s="15">
        <v>3.27</v>
      </c>
      <c r="G183" s="15">
        <v>2.93</v>
      </c>
      <c r="H183" s="15">
        <v>2.59</v>
      </c>
      <c r="I183" s="14"/>
      <c r="J183" s="15">
        <v>4.03</v>
      </c>
      <c r="K183" s="15">
        <v>4.7</v>
      </c>
      <c r="L183" s="15">
        <v>5.79</v>
      </c>
      <c r="M183" s="54"/>
      <c r="N183" s="15">
        <v>60.063175174000001</v>
      </c>
      <c r="O183" s="15">
        <v>7.3305793181999999</v>
      </c>
      <c r="P183" s="15" t="s">
        <v>13</v>
      </c>
      <c r="Q183" s="16" t="s">
        <v>16</v>
      </c>
      <c r="R183" s="37" t="s">
        <v>692</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362</v>
      </c>
      <c r="D184" s="17" t="s">
        <v>262</v>
      </c>
      <c r="E184" s="17">
        <v>7</v>
      </c>
      <c r="F184" s="14">
        <v>13.37</v>
      </c>
      <c r="G184" s="14">
        <v>11.72</v>
      </c>
      <c r="H184" s="14">
        <v>10.08</v>
      </c>
      <c r="I184" s="14"/>
      <c r="J184" s="14">
        <v>16.170000000000002</v>
      </c>
      <c r="K184" s="14">
        <v>19.45</v>
      </c>
      <c r="L184" s="14">
        <v>24.77</v>
      </c>
      <c r="M184" s="54"/>
      <c r="N184" s="14">
        <v>69.100402119999998</v>
      </c>
      <c r="O184" s="31">
        <v>13.243306500000001</v>
      </c>
      <c r="P184" s="31" t="s">
        <v>16</v>
      </c>
      <c r="Q184" s="17" t="s">
        <v>16</v>
      </c>
      <c r="R184" s="38" t="s">
        <v>693</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383</v>
      </c>
      <c r="D185" s="16" t="s">
        <v>263</v>
      </c>
      <c r="E185" s="16">
        <v>0</v>
      </c>
      <c r="F185" s="15">
        <v>7.4</v>
      </c>
      <c r="G185" s="15">
        <v>5.2</v>
      </c>
      <c r="H185" s="15">
        <v>3.01</v>
      </c>
      <c r="I185" s="14"/>
      <c r="J185" s="15">
        <v>7.97</v>
      </c>
      <c r="K185" s="15">
        <v>12.35</v>
      </c>
      <c r="L185" s="15">
        <v>19.440000000000001</v>
      </c>
      <c r="M185" s="54"/>
      <c r="N185" s="15">
        <v>40.243637786999997</v>
      </c>
      <c r="O185" s="15">
        <v>15.102096227000001</v>
      </c>
      <c r="P185" s="15" t="s">
        <v>13</v>
      </c>
      <c r="Q185" s="16" t="s">
        <v>13</v>
      </c>
      <c r="R185" s="37" t="s">
        <v>694</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381</v>
      </c>
      <c r="D186" s="17" t="s">
        <v>264</v>
      </c>
      <c r="E186" s="17">
        <v>9</v>
      </c>
      <c r="F186" s="14">
        <v>54.51</v>
      </c>
      <c r="G186" s="14">
        <v>51.7</v>
      </c>
      <c r="H186" s="14">
        <v>48.9</v>
      </c>
      <c r="I186" s="14"/>
      <c r="J186" s="14">
        <v>55.55</v>
      </c>
      <c r="K186" s="14">
        <v>61.15</v>
      </c>
      <c r="L186" s="14">
        <v>70.22</v>
      </c>
      <c r="M186" s="54"/>
      <c r="N186" s="14">
        <v>56.551325378999998</v>
      </c>
      <c r="O186" s="31">
        <v>68.793096135999988</v>
      </c>
      <c r="P186" s="31" t="s">
        <v>16</v>
      </c>
      <c r="Q186" s="17" t="s">
        <v>16</v>
      </c>
      <c r="R186" s="38" t="s">
        <v>695</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355</v>
      </c>
      <c r="D187" s="16" t="s">
        <v>265</v>
      </c>
      <c r="E187" s="16">
        <v>2</v>
      </c>
      <c r="F187" s="15">
        <v>3.54</v>
      </c>
      <c r="G187" s="15">
        <v>3.07</v>
      </c>
      <c r="H187" s="15">
        <v>2.61</v>
      </c>
      <c r="I187" s="14"/>
      <c r="J187" s="15">
        <v>3.68</v>
      </c>
      <c r="K187" s="15">
        <v>4.5999999999999996</v>
      </c>
      <c r="L187" s="15">
        <v>6.1</v>
      </c>
      <c r="M187" s="54"/>
      <c r="N187" s="15">
        <v>35.141809678000001</v>
      </c>
      <c r="O187" s="15">
        <v>1.8680233181999999</v>
      </c>
      <c r="P187" s="15" t="s">
        <v>13</v>
      </c>
      <c r="Q187" s="16" t="s">
        <v>13</v>
      </c>
      <c r="R187" s="37" t="s">
        <v>696</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378</v>
      </c>
      <c r="D188" s="17" t="s">
        <v>266</v>
      </c>
      <c r="E188" s="17">
        <v>9</v>
      </c>
      <c r="F188" s="14">
        <v>19.02</v>
      </c>
      <c r="G188" s="14">
        <v>17.52</v>
      </c>
      <c r="H188" s="14">
        <v>16.03</v>
      </c>
      <c r="I188" s="14"/>
      <c r="J188" s="14">
        <v>21.95</v>
      </c>
      <c r="K188" s="14">
        <v>24.93</v>
      </c>
      <c r="L188" s="14">
        <v>29.76</v>
      </c>
      <c r="M188" s="54"/>
      <c r="N188" s="14">
        <v>64.920337504000003</v>
      </c>
      <c r="O188" s="31">
        <v>5.7793891818000001</v>
      </c>
      <c r="P188" s="31" t="s">
        <v>16</v>
      </c>
      <c r="Q188" s="17" t="s">
        <v>16</v>
      </c>
      <c r="R188" s="38" t="s">
        <v>697</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698</v>
      </c>
      <c r="D189" s="16" t="s">
        <v>699</v>
      </c>
      <c r="E189" s="16">
        <v>0</v>
      </c>
      <c r="F189" s="15">
        <v>69.28</v>
      </c>
      <c r="G189" s="15">
        <v>51.61</v>
      </c>
      <c r="H189" s="15">
        <v>33.950000000000003</v>
      </c>
      <c r="I189" s="14"/>
      <c r="J189" s="15">
        <v>71.45</v>
      </c>
      <c r="K189" s="15">
        <v>106.77</v>
      </c>
      <c r="L189" s="15">
        <v>163.92</v>
      </c>
      <c r="M189" s="54"/>
      <c r="N189" s="15">
        <v>34.628084694000002</v>
      </c>
      <c r="O189" s="15">
        <v>1.3333733686</v>
      </c>
      <c r="P189" s="15" t="s">
        <v>13</v>
      </c>
      <c r="Q189" s="16" t="s">
        <v>13</v>
      </c>
      <c r="R189" s="37" t="s">
        <v>700</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382</v>
      </c>
      <c r="D190" s="17" t="s">
        <v>267</v>
      </c>
      <c r="E190" s="17">
        <v>3</v>
      </c>
      <c r="F190" s="14">
        <v>1.41</v>
      </c>
      <c r="G190" s="14">
        <v>1.08</v>
      </c>
      <c r="H190" s="14">
        <v>0.76</v>
      </c>
      <c r="I190" s="14"/>
      <c r="J190" s="14">
        <v>1.47</v>
      </c>
      <c r="K190" s="14">
        <v>2.11</v>
      </c>
      <c r="L190" s="14">
        <v>3.14</v>
      </c>
      <c r="M190" s="54"/>
      <c r="N190" s="14">
        <v>35.456266270999997</v>
      </c>
      <c r="O190" s="31">
        <v>4.0222062272999999</v>
      </c>
      <c r="P190" s="31" t="s">
        <v>13</v>
      </c>
      <c r="Q190" s="17" t="s">
        <v>13</v>
      </c>
      <c r="R190" s="38" t="s">
        <v>701</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397</v>
      </c>
      <c r="D191" s="16" t="s">
        <v>268</v>
      </c>
      <c r="E191" s="16">
        <v>6</v>
      </c>
      <c r="F191" s="15">
        <v>1.2</v>
      </c>
      <c r="G191" s="15">
        <v>0.84</v>
      </c>
      <c r="H191" s="15">
        <v>0.49</v>
      </c>
      <c r="I191" s="14"/>
      <c r="J191" s="15">
        <v>2.2599999999999998</v>
      </c>
      <c r="K191" s="15">
        <v>2.96</v>
      </c>
      <c r="L191" s="15">
        <v>4.0999999999999996</v>
      </c>
      <c r="M191" s="54"/>
      <c r="N191" s="15">
        <v>55.174914278000003</v>
      </c>
      <c r="O191" s="15">
        <v>2.4577335908999998</v>
      </c>
      <c r="P191" s="15" t="s">
        <v>13</v>
      </c>
      <c r="Q191" s="16" t="s">
        <v>16</v>
      </c>
      <c r="R191" s="37" t="s">
        <v>702</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256</v>
      </c>
      <c r="D192" s="17" t="s">
        <v>269</v>
      </c>
      <c r="E192" s="17">
        <v>6</v>
      </c>
      <c r="F192" s="14">
        <v>18.100000000000001</v>
      </c>
      <c r="G192" s="14">
        <v>15.54</v>
      </c>
      <c r="H192" s="14">
        <v>12.98</v>
      </c>
      <c r="I192" s="14"/>
      <c r="J192" s="14">
        <v>24.38</v>
      </c>
      <c r="K192" s="14">
        <v>29.49</v>
      </c>
      <c r="L192" s="14">
        <v>37.78</v>
      </c>
      <c r="M192" s="54"/>
      <c r="N192" s="14">
        <v>53.220242906999999</v>
      </c>
      <c r="O192" s="31">
        <v>165.50019967999998</v>
      </c>
      <c r="P192" s="31" t="s">
        <v>13</v>
      </c>
      <c r="Q192" s="17" t="s">
        <v>16</v>
      </c>
      <c r="R192" s="38" t="s">
        <v>703</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392</v>
      </c>
      <c r="D193" s="16" t="s">
        <v>270</v>
      </c>
      <c r="E193" s="16">
        <v>2</v>
      </c>
      <c r="F193" s="15">
        <v>0.25</v>
      </c>
      <c r="G193" s="15">
        <v>0.13</v>
      </c>
      <c r="H193" s="15">
        <v>0.02</v>
      </c>
      <c r="I193" s="14"/>
      <c r="J193" s="15">
        <v>0.28000000000000003</v>
      </c>
      <c r="K193" s="15">
        <v>0.5</v>
      </c>
      <c r="L193" s="15">
        <v>0.86</v>
      </c>
      <c r="M193" s="54"/>
      <c r="N193" s="15">
        <v>25.165939244</v>
      </c>
      <c r="O193" s="15">
        <v>4.9921740908999999</v>
      </c>
      <c r="P193" s="15" t="s">
        <v>13</v>
      </c>
      <c r="Q193" s="16" t="s">
        <v>13</v>
      </c>
      <c r="R193" s="37" t="s">
        <v>704</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395</v>
      </c>
      <c r="D194" s="17" t="s">
        <v>271</v>
      </c>
      <c r="E194" s="17">
        <v>6</v>
      </c>
      <c r="F194" s="14">
        <v>4.91</v>
      </c>
      <c r="G194" s="14">
        <v>4.41</v>
      </c>
      <c r="H194" s="14">
        <v>3.92</v>
      </c>
      <c r="I194" s="14"/>
      <c r="J194" s="14">
        <v>5.77</v>
      </c>
      <c r="K194" s="14">
        <v>6.75</v>
      </c>
      <c r="L194" s="14">
        <v>8.34</v>
      </c>
      <c r="M194" s="54"/>
      <c r="N194" s="14">
        <v>65.033266843000007</v>
      </c>
      <c r="O194" s="31">
        <v>8.8632857726999994</v>
      </c>
      <c r="P194" s="31" t="s">
        <v>13</v>
      </c>
      <c r="Q194" s="17" t="s">
        <v>16</v>
      </c>
      <c r="R194" s="38" t="s">
        <v>705</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436</v>
      </c>
      <c r="D195" s="16" t="s">
        <v>437</v>
      </c>
      <c r="E195" s="16">
        <v>6</v>
      </c>
      <c r="F195" s="15">
        <v>0.62</v>
      </c>
      <c r="G195" s="15">
        <v>0.39</v>
      </c>
      <c r="H195" s="15">
        <v>0.16</v>
      </c>
      <c r="I195" s="14"/>
      <c r="J195" s="15">
        <v>1.1499999999999999</v>
      </c>
      <c r="K195" s="15">
        <v>1.6</v>
      </c>
      <c r="L195" s="15">
        <v>2.34</v>
      </c>
      <c r="M195" s="54"/>
      <c r="N195" s="15">
        <v>84.576847779000005</v>
      </c>
      <c r="O195" s="15">
        <v>2.2926065455</v>
      </c>
      <c r="P195" s="15" t="s">
        <v>13</v>
      </c>
      <c r="Q195" s="16" t="s">
        <v>16</v>
      </c>
      <c r="R195" s="37" t="s">
        <v>706</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451</v>
      </c>
      <c r="D196" s="17" t="s">
        <v>272</v>
      </c>
      <c r="E196" s="17">
        <v>3</v>
      </c>
      <c r="F196" s="14">
        <v>33.94</v>
      </c>
      <c r="G196" s="14">
        <v>30.54</v>
      </c>
      <c r="H196" s="14">
        <v>27.14</v>
      </c>
      <c r="I196" s="14"/>
      <c r="J196" s="14">
        <v>34.869999999999997</v>
      </c>
      <c r="K196" s="14">
        <v>41.66</v>
      </c>
      <c r="L196" s="14">
        <v>52.65</v>
      </c>
      <c r="M196" s="54"/>
      <c r="N196" s="14">
        <v>46.855524232</v>
      </c>
      <c r="O196" s="31">
        <v>162.97363659000001</v>
      </c>
      <c r="P196" s="31" t="s">
        <v>13</v>
      </c>
      <c r="Q196" s="17" t="s">
        <v>13</v>
      </c>
      <c r="R196" s="38" t="s">
        <v>707</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354</v>
      </c>
      <c r="D197" s="16" t="s">
        <v>273</v>
      </c>
      <c r="E197" s="16">
        <v>0</v>
      </c>
      <c r="F197" s="15">
        <v>7.84</v>
      </c>
      <c r="G197" s="15">
        <v>6.85</v>
      </c>
      <c r="H197" s="15">
        <v>5.86</v>
      </c>
      <c r="I197" s="14"/>
      <c r="J197" s="15">
        <v>8.23</v>
      </c>
      <c r="K197" s="15">
        <v>10.199999999999999</v>
      </c>
      <c r="L197" s="15">
        <v>13.39</v>
      </c>
      <c r="M197" s="54"/>
      <c r="N197" s="15">
        <v>37.537774046000003</v>
      </c>
      <c r="O197" s="15">
        <v>8.8670587272999999</v>
      </c>
      <c r="P197" s="15" t="s">
        <v>13</v>
      </c>
      <c r="Q197" s="16" t="s">
        <v>13</v>
      </c>
      <c r="R197" s="37" t="s">
        <v>708</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357</v>
      </c>
      <c r="D198" s="17" t="s">
        <v>274</v>
      </c>
      <c r="E198" s="17">
        <v>7</v>
      </c>
      <c r="F198" s="14">
        <v>13.94</v>
      </c>
      <c r="G198" s="14">
        <v>12.37</v>
      </c>
      <c r="H198" s="14">
        <v>10.81</v>
      </c>
      <c r="I198" s="14"/>
      <c r="J198" s="14">
        <v>17.21</v>
      </c>
      <c r="K198" s="14">
        <v>20.329999999999998</v>
      </c>
      <c r="L198" s="14">
        <v>25.39</v>
      </c>
      <c r="M198" s="54"/>
      <c r="N198" s="14">
        <v>58.390615547000003</v>
      </c>
      <c r="O198" s="31">
        <v>129.12933131</v>
      </c>
      <c r="P198" s="31" t="s">
        <v>13</v>
      </c>
      <c r="Q198" s="17" t="s">
        <v>16</v>
      </c>
      <c r="R198" s="38" t="s">
        <v>709</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275</v>
      </c>
      <c r="D199" s="16" t="s">
        <v>276</v>
      </c>
      <c r="E199" s="16">
        <v>0</v>
      </c>
      <c r="F199" s="15">
        <v>28.06</v>
      </c>
      <c r="G199" s="15">
        <v>25.4</v>
      </c>
      <c r="H199" s="15">
        <v>22.74</v>
      </c>
      <c r="I199" s="14"/>
      <c r="J199" s="15">
        <v>29.67</v>
      </c>
      <c r="K199" s="15">
        <v>34.979999999999997</v>
      </c>
      <c r="L199" s="15">
        <v>43.59</v>
      </c>
      <c r="M199" s="54"/>
      <c r="N199" s="15">
        <v>38.598138128000002</v>
      </c>
      <c r="O199" s="15">
        <v>346.70281591000003</v>
      </c>
      <c r="P199" s="15" t="s">
        <v>13</v>
      </c>
      <c r="Q199" s="16" t="s">
        <v>13</v>
      </c>
      <c r="R199" s="37" t="s">
        <v>710</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277</v>
      </c>
      <c r="D200" s="17" t="s">
        <v>278</v>
      </c>
      <c r="E200" s="17">
        <v>0</v>
      </c>
      <c r="F200" s="14">
        <v>7.05</v>
      </c>
      <c r="G200" s="14">
        <v>6.4</v>
      </c>
      <c r="H200" s="14">
        <v>5.75</v>
      </c>
      <c r="I200" s="14"/>
      <c r="J200" s="14">
        <v>7.27</v>
      </c>
      <c r="K200" s="14">
        <v>8.56</v>
      </c>
      <c r="L200" s="14">
        <v>10.65</v>
      </c>
      <c r="M200" s="54"/>
      <c r="N200" s="14">
        <v>44.488027856000002</v>
      </c>
      <c r="O200" s="31">
        <v>5.9490257726999998</v>
      </c>
      <c r="P200" s="31" t="s">
        <v>13</v>
      </c>
      <c r="Q200" s="17" t="s">
        <v>13</v>
      </c>
      <c r="R200" s="38" t="s">
        <v>711</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277</v>
      </c>
      <c r="D201" s="16" t="s">
        <v>279</v>
      </c>
      <c r="E201" s="16">
        <v>0</v>
      </c>
      <c r="F201" s="15">
        <v>36.22</v>
      </c>
      <c r="G201" s="15">
        <v>32.75</v>
      </c>
      <c r="H201" s="15">
        <v>29.28</v>
      </c>
      <c r="I201" s="14"/>
      <c r="J201" s="15">
        <v>37.4</v>
      </c>
      <c r="K201" s="15">
        <v>44.33</v>
      </c>
      <c r="L201" s="15">
        <v>55.55</v>
      </c>
      <c r="M201" s="54"/>
      <c r="N201" s="15">
        <v>41.332914084999999</v>
      </c>
      <c r="O201" s="15">
        <v>34.271344817999996</v>
      </c>
      <c r="P201" s="15" t="s">
        <v>13</v>
      </c>
      <c r="Q201" s="16" t="s">
        <v>13</v>
      </c>
      <c r="R201" s="37" t="s">
        <v>712</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280</v>
      </c>
      <c r="D202" s="17" t="s">
        <v>452</v>
      </c>
      <c r="E202" s="17">
        <v>7</v>
      </c>
      <c r="F202" s="14">
        <v>13.49</v>
      </c>
      <c r="G202" s="14">
        <v>12.27</v>
      </c>
      <c r="H202" s="14">
        <v>11.06</v>
      </c>
      <c r="I202" s="14"/>
      <c r="J202" s="14">
        <v>15.93</v>
      </c>
      <c r="K202" s="14">
        <v>18.350000000000001</v>
      </c>
      <c r="L202" s="14">
        <v>22.28</v>
      </c>
      <c r="M202" s="54"/>
      <c r="N202" s="14">
        <v>70.387998398999997</v>
      </c>
      <c r="O202" s="31">
        <v>2.5463215908999999</v>
      </c>
      <c r="P202" s="31" t="s">
        <v>13</v>
      </c>
      <c r="Q202" s="17" t="s">
        <v>16</v>
      </c>
      <c r="R202" s="38" t="s">
        <v>713</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280</v>
      </c>
      <c r="D203" s="16" t="s">
        <v>399</v>
      </c>
      <c r="E203" s="16">
        <v>6</v>
      </c>
      <c r="F203" s="15">
        <v>13.93</v>
      </c>
      <c r="G203" s="15">
        <v>13</v>
      </c>
      <c r="H203" s="15">
        <v>12.07</v>
      </c>
      <c r="I203" s="14"/>
      <c r="J203" s="15">
        <v>15.99</v>
      </c>
      <c r="K203" s="15">
        <v>17.84</v>
      </c>
      <c r="L203" s="15">
        <v>20.85</v>
      </c>
      <c r="M203" s="54"/>
      <c r="N203" s="15">
        <v>63.833843237000004</v>
      </c>
      <c r="O203" s="15">
        <v>2.6972703182000002</v>
      </c>
      <c r="P203" s="15" t="s">
        <v>13</v>
      </c>
      <c r="Q203" s="16" t="s">
        <v>16</v>
      </c>
      <c r="R203" s="37" t="s">
        <v>714</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280</v>
      </c>
      <c r="D204" s="17" t="s">
        <v>281</v>
      </c>
      <c r="E204" s="17">
        <v>7</v>
      </c>
      <c r="F204" s="14">
        <v>27.48</v>
      </c>
      <c r="G204" s="14">
        <v>25.49</v>
      </c>
      <c r="H204" s="14">
        <v>23.51</v>
      </c>
      <c r="I204" s="14"/>
      <c r="J204" s="14">
        <v>31.38</v>
      </c>
      <c r="K204" s="14">
        <v>35.340000000000003</v>
      </c>
      <c r="L204" s="14">
        <v>41.75</v>
      </c>
      <c r="M204" s="54"/>
      <c r="N204" s="14">
        <v>66.914595148000004</v>
      </c>
      <c r="O204" s="31">
        <v>95.456806181999994</v>
      </c>
      <c r="P204" s="31" t="s">
        <v>13</v>
      </c>
      <c r="Q204" s="17" t="s">
        <v>16</v>
      </c>
      <c r="R204" s="38" t="s">
        <v>715</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282</v>
      </c>
      <c r="D205" s="16" t="s">
        <v>283</v>
      </c>
      <c r="E205" s="16">
        <v>0</v>
      </c>
      <c r="F205" s="15">
        <v>14.16</v>
      </c>
      <c r="G205" s="15">
        <v>11.92</v>
      </c>
      <c r="H205" s="15">
        <v>9.68</v>
      </c>
      <c r="I205" s="14"/>
      <c r="J205" s="15">
        <v>14.86</v>
      </c>
      <c r="K205" s="15">
        <v>19.329999999999998</v>
      </c>
      <c r="L205" s="15">
        <v>26.56</v>
      </c>
      <c r="M205" s="54"/>
      <c r="N205" s="15">
        <v>30.242051777</v>
      </c>
      <c r="O205" s="15">
        <v>21.048799772999999</v>
      </c>
      <c r="P205" s="15" t="s">
        <v>13</v>
      </c>
      <c r="Q205" s="16" t="s">
        <v>13</v>
      </c>
      <c r="R205" s="37" t="s">
        <v>716</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460</v>
      </c>
      <c r="D206" s="17" t="s">
        <v>461</v>
      </c>
      <c r="E206" s="17">
        <v>0</v>
      </c>
      <c r="F206" s="14">
        <v>4.5</v>
      </c>
      <c r="G206" s="14">
        <v>4.17</v>
      </c>
      <c r="H206" s="14">
        <v>3.85</v>
      </c>
      <c r="I206" s="14"/>
      <c r="J206" s="14">
        <v>4.5999999999999996</v>
      </c>
      <c r="K206" s="14">
        <v>5.24</v>
      </c>
      <c r="L206" s="14">
        <v>6.29</v>
      </c>
      <c r="M206" s="54"/>
      <c r="N206" s="14">
        <v>41.401300401999997</v>
      </c>
      <c r="O206" s="31">
        <v>2.2108194091</v>
      </c>
      <c r="P206" s="31" t="s">
        <v>13</v>
      </c>
      <c r="Q206" s="17" t="s">
        <v>13</v>
      </c>
      <c r="R206" s="38" t="s">
        <v>717</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438</v>
      </c>
      <c r="D207" s="16" t="s">
        <v>439</v>
      </c>
      <c r="E207" s="16">
        <v>3</v>
      </c>
      <c r="F207" s="15">
        <v>3633</v>
      </c>
      <c r="G207" s="15">
        <v>2379.4299999999998</v>
      </c>
      <c r="H207" s="15">
        <v>1125.8699999999999</v>
      </c>
      <c r="I207" s="14"/>
      <c r="J207" s="15">
        <v>3957.01</v>
      </c>
      <c r="K207" s="15">
        <v>6464.13</v>
      </c>
      <c r="L207" s="15">
        <v>10520.97</v>
      </c>
      <c r="M207" s="54"/>
      <c r="N207" s="15">
        <v>35.068686628999998</v>
      </c>
      <c r="O207" s="15">
        <v>3.2249474218</v>
      </c>
      <c r="P207" s="15" t="s">
        <v>16</v>
      </c>
      <c r="Q207" s="16" t="s">
        <v>13</v>
      </c>
      <c r="R207" s="37" t="s">
        <v>718</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284</v>
      </c>
      <c r="D208" s="17" t="s">
        <v>285</v>
      </c>
      <c r="E208" s="17">
        <v>5</v>
      </c>
      <c r="F208" s="14">
        <v>11.58</v>
      </c>
      <c r="G208" s="14">
        <v>10.38</v>
      </c>
      <c r="H208" s="14">
        <v>9.19</v>
      </c>
      <c r="I208" s="14"/>
      <c r="J208" s="14">
        <v>11.95</v>
      </c>
      <c r="K208" s="14">
        <v>14.33</v>
      </c>
      <c r="L208" s="14">
        <v>18.18</v>
      </c>
      <c r="M208" s="54"/>
      <c r="N208" s="14">
        <v>46.716360205000001</v>
      </c>
      <c r="O208" s="31">
        <v>7.7681829999999996</v>
      </c>
      <c r="P208" s="31" t="s">
        <v>16</v>
      </c>
      <c r="Q208" s="17" t="s">
        <v>13</v>
      </c>
      <c r="R208" s="38" t="s">
        <v>719</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286</v>
      </c>
      <c r="D209" s="16" t="s">
        <v>287</v>
      </c>
      <c r="E209" s="16">
        <v>4</v>
      </c>
      <c r="F209" s="15">
        <v>5.52</v>
      </c>
      <c r="G209" s="15">
        <v>4.6500000000000004</v>
      </c>
      <c r="H209" s="15">
        <v>3.78</v>
      </c>
      <c r="I209" s="14"/>
      <c r="J209" s="15">
        <v>7.3</v>
      </c>
      <c r="K209" s="15">
        <v>9.0299999999999994</v>
      </c>
      <c r="L209" s="15">
        <v>11.84</v>
      </c>
      <c r="M209" s="54"/>
      <c r="N209" s="15">
        <v>68.461185575000002</v>
      </c>
      <c r="O209" s="15">
        <v>56.164723545000001</v>
      </c>
      <c r="P209" s="15" t="s">
        <v>13</v>
      </c>
      <c r="Q209" s="16" t="s">
        <v>16</v>
      </c>
      <c r="R209" s="37" t="s">
        <v>720</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288</v>
      </c>
      <c r="D210" s="17" t="s">
        <v>289</v>
      </c>
      <c r="E210" s="17">
        <v>6</v>
      </c>
      <c r="F210" s="14">
        <v>7.7</v>
      </c>
      <c r="G210" s="14">
        <v>5.99</v>
      </c>
      <c r="H210" s="14">
        <v>4.29</v>
      </c>
      <c r="I210" s="14"/>
      <c r="J210" s="14">
        <v>12.69</v>
      </c>
      <c r="K210" s="14">
        <v>16.09</v>
      </c>
      <c r="L210" s="14">
        <v>21.6</v>
      </c>
      <c r="M210" s="54"/>
      <c r="N210" s="14">
        <v>56.265934586</v>
      </c>
      <c r="O210" s="31">
        <v>16.911485636000002</v>
      </c>
      <c r="P210" s="31" t="s">
        <v>13</v>
      </c>
      <c r="Q210" s="17" t="s">
        <v>16</v>
      </c>
      <c r="R210" s="38" t="s">
        <v>721</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440</v>
      </c>
      <c r="D211" s="16" t="s">
        <v>290</v>
      </c>
      <c r="E211" s="16">
        <v>0</v>
      </c>
      <c r="F211" s="15">
        <v>13.15</v>
      </c>
      <c r="G211" s="15">
        <v>11.01</v>
      </c>
      <c r="H211" s="15">
        <v>8.8800000000000008</v>
      </c>
      <c r="I211" s="14"/>
      <c r="J211" s="15">
        <v>13.65</v>
      </c>
      <c r="K211" s="15">
        <v>17.91</v>
      </c>
      <c r="L211" s="15">
        <v>24.81</v>
      </c>
      <c r="M211" s="54"/>
      <c r="N211" s="15">
        <v>36.046243519999997</v>
      </c>
      <c r="O211" s="15">
        <v>42.397414591</v>
      </c>
      <c r="P211" s="15" t="s">
        <v>13</v>
      </c>
      <c r="Q211" s="16" t="s">
        <v>13</v>
      </c>
      <c r="R211" s="37" t="s">
        <v>722</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291</v>
      </c>
      <c r="D212" s="17" t="s">
        <v>292</v>
      </c>
      <c r="E212" s="17">
        <v>2</v>
      </c>
      <c r="F212" s="14">
        <v>19.850000000000001</v>
      </c>
      <c r="G212" s="14">
        <v>18.329999999999998</v>
      </c>
      <c r="H212" s="14">
        <v>16.82</v>
      </c>
      <c r="I212" s="14"/>
      <c r="J212" s="14">
        <v>20.71</v>
      </c>
      <c r="K212" s="14">
        <v>23.73</v>
      </c>
      <c r="L212" s="14">
        <v>28.62</v>
      </c>
      <c r="M212" s="54"/>
      <c r="N212" s="14">
        <v>48.157252569000001</v>
      </c>
      <c r="O212" s="31">
        <v>92.309593954999997</v>
      </c>
      <c r="P212" s="31" t="s">
        <v>13</v>
      </c>
      <c r="Q212" s="17" t="s">
        <v>13</v>
      </c>
      <c r="R212" s="38" t="s">
        <v>723</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462</v>
      </c>
      <c r="D213" s="16" t="s">
        <v>463</v>
      </c>
      <c r="E213" s="16">
        <v>3</v>
      </c>
      <c r="F213" s="15">
        <v>36.6</v>
      </c>
      <c r="G213" s="15">
        <v>24.57</v>
      </c>
      <c r="H213" s="15">
        <v>12.55</v>
      </c>
      <c r="I213" s="14"/>
      <c r="J213" s="15">
        <v>40.270000000000003</v>
      </c>
      <c r="K213" s="15">
        <v>64.31</v>
      </c>
      <c r="L213" s="15">
        <v>103.22</v>
      </c>
      <c r="M213" s="54"/>
      <c r="N213" s="15">
        <v>33.885564731000002</v>
      </c>
      <c r="O213" s="15">
        <v>65.203632507999998</v>
      </c>
      <c r="P213" s="15" t="s">
        <v>13</v>
      </c>
      <c r="Q213" s="16" t="s">
        <v>13</v>
      </c>
      <c r="R213" s="37" t="s">
        <v>724</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441</v>
      </c>
      <c r="D214" s="17" t="s">
        <v>442</v>
      </c>
      <c r="E214" s="17">
        <v>6</v>
      </c>
      <c r="F214" s="14">
        <v>55.12</v>
      </c>
      <c r="G214" s="14">
        <v>48.41</v>
      </c>
      <c r="H214" s="14">
        <v>41.71</v>
      </c>
      <c r="I214" s="14"/>
      <c r="J214" s="14">
        <v>69.260000000000005</v>
      </c>
      <c r="K214" s="14">
        <v>82.66</v>
      </c>
      <c r="L214" s="14">
        <v>104.35</v>
      </c>
      <c r="M214" s="54"/>
      <c r="N214" s="14">
        <v>54.234427826999998</v>
      </c>
      <c r="O214" s="31">
        <v>5.8467182099999997</v>
      </c>
      <c r="P214" s="31" t="s">
        <v>13</v>
      </c>
      <c r="Q214" s="17" t="s">
        <v>16</v>
      </c>
      <c r="R214" s="38" t="s">
        <v>725</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370</v>
      </c>
      <c r="D215" s="16" t="s">
        <v>293</v>
      </c>
      <c r="E215" s="16">
        <v>1</v>
      </c>
      <c r="F215" s="15">
        <v>6.83</v>
      </c>
      <c r="G215" s="15">
        <v>4.4400000000000004</v>
      </c>
      <c r="H215" s="15">
        <v>2.0499999999999998</v>
      </c>
      <c r="I215" s="14"/>
      <c r="J215" s="15">
        <v>7.2</v>
      </c>
      <c r="K215" s="15">
        <v>11.97</v>
      </c>
      <c r="L215" s="15">
        <v>19.690000000000001</v>
      </c>
      <c r="M215" s="54"/>
      <c r="N215" s="15">
        <v>46.408385703</v>
      </c>
      <c r="O215" s="15">
        <v>21.304825628</v>
      </c>
      <c r="P215" s="15" t="s">
        <v>13</v>
      </c>
      <c r="Q215" s="16" t="s">
        <v>13</v>
      </c>
      <c r="R215" s="37" t="s">
        <v>726</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294</v>
      </c>
      <c r="D216" s="17" t="s">
        <v>295</v>
      </c>
      <c r="E216" s="17">
        <v>7</v>
      </c>
      <c r="F216" s="14">
        <v>42.3</v>
      </c>
      <c r="G216" s="14">
        <v>38.229999999999997</v>
      </c>
      <c r="H216" s="14">
        <v>34.17</v>
      </c>
      <c r="I216" s="14"/>
      <c r="J216" s="14">
        <v>52.32</v>
      </c>
      <c r="K216" s="14">
        <v>60.44</v>
      </c>
      <c r="L216" s="14">
        <v>73.599999999999994</v>
      </c>
      <c r="M216" s="54"/>
      <c r="N216" s="14">
        <v>67.568401287</v>
      </c>
      <c r="O216" s="31">
        <v>199.77182323</v>
      </c>
      <c r="P216" s="31" t="s">
        <v>13</v>
      </c>
      <c r="Q216" s="17" t="s">
        <v>16</v>
      </c>
      <c r="R216" s="38" t="s">
        <v>727</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296</v>
      </c>
      <c r="D217" s="16" t="s">
        <v>464</v>
      </c>
      <c r="E217" s="16">
        <v>0</v>
      </c>
      <c r="F217" s="15">
        <v>13.07</v>
      </c>
      <c r="G217" s="15">
        <v>12.45</v>
      </c>
      <c r="H217" s="15">
        <v>11.83</v>
      </c>
      <c r="I217" s="14"/>
      <c r="J217" s="15">
        <v>13.36</v>
      </c>
      <c r="K217" s="15">
        <v>14.59</v>
      </c>
      <c r="L217" s="15">
        <v>16.600000000000001</v>
      </c>
      <c r="M217" s="54"/>
      <c r="N217" s="15">
        <v>37.108772842999997</v>
      </c>
      <c r="O217" s="15">
        <v>1.1293016818000001</v>
      </c>
      <c r="P217" s="15" t="s">
        <v>13</v>
      </c>
      <c r="Q217" s="16" t="s">
        <v>13</v>
      </c>
      <c r="R217" s="37" t="s">
        <v>728</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296</v>
      </c>
      <c r="D218" s="17" t="s">
        <v>297</v>
      </c>
      <c r="E218" s="17">
        <v>3</v>
      </c>
      <c r="F218" s="14">
        <v>13.35</v>
      </c>
      <c r="G218" s="14">
        <v>12.66</v>
      </c>
      <c r="H218" s="14">
        <v>11.97</v>
      </c>
      <c r="I218" s="14"/>
      <c r="J218" s="14">
        <v>13.7</v>
      </c>
      <c r="K218" s="14">
        <v>15.07</v>
      </c>
      <c r="L218" s="14">
        <v>17.28</v>
      </c>
      <c r="M218" s="54"/>
      <c r="N218" s="14">
        <v>37.396665282999997</v>
      </c>
      <c r="O218" s="31">
        <v>2.0426548636000001</v>
      </c>
      <c r="P218" s="31" t="s">
        <v>16</v>
      </c>
      <c r="Q218" s="17" t="s">
        <v>13</v>
      </c>
      <c r="R218" s="38" t="s">
        <v>490</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296</v>
      </c>
      <c r="D219" s="16" t="s">
        <v>298</v>
      </c>
      <c r="E219" s="16">
        <v>0</v>
      </c>
      <c r="F219" s="15">
        <v>39.71</v>
      </c>
      <c r="G219" s="15">
        <v>37.67</v>
      </c>
      <c r="H219" s="15">
        <v>35.64</v>
      </c>
      <c r="I219" s="14"/>
      <c r="J219" s="15">
        <v>40.72</v>
      </c>
      <c r="K219" s="15">
        <v>44.78</v>
      </c>
      <c r="L219" s="15">
        <v>51.36</v>
      </c>
      <c r="M219" s="54"/>
      <c r="N219" s="15">
        <v>36.537771522</v>
      </c>
      <c r="O219" s="15">
        <v>69.959301772999993</v>
      </c>
      <c r="P219" s="15" t="s">
        <v>13</v>
      </c>
      <c r="Q219" s="16" t="s">
        <v>13</v>
      </c>
      <c r="R219" s="37" t="s">
        <v>729</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299</v>
      </c>
      <c r="D220" s="17" t="s">
        <v>300</v>
      </c>
      <c r="E220" s="17">
        <v>3</v>
      </c>
      <c r="F220" s="14">
        <v>244.35</v>
      </c>
      <c r="G220" s="14">
        <v>212.81</v>
      </c>
      <c r="H220" s="14">
        <v>181.27</v>
      </c>
      <c r="I220" s="14"/>
      <c r="J220" s="14">
        <v>253.15</v>
      </c>
      <c r="K220" s="14">
        <v>316.22000000000003</v>
      </c>
      <c r="L220" s="14">
        <v>418.29</v>
      </c>
      <c r="M220" s="54"/>
      <c r="N220" s="14">
        <v>32.925285744999996</v>
      </c>
      <c r="O220" s="31">
        <v>33.090643791000005</v>
      </c>
      <c r="P220" s="31" t="s">
        <v>16</v>
      </c>
      <c r="Q220" s="17" t="s">
        <v>13</v>
      </c>
      <c r="R220" s="38" t="s">
        <v>730</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301</v>
      </c>
      <c r="D221" s="16" t="s">
        <v>302</v>
      </c>
      <c r="E221" s="16">
        <v>4</v>
      </c>
      <c r="F221" s="15">
        <v>30.75</v>
      </c>
      <c r="G221" s="15">
        <v>28.79</v>
      </c>
      <c r="H221" s="15">
        <v>26.83</v>
      </c>
      <c r="I221" s="14"/>
      <c r="J221" s="15">
        <v>35.5</v>
      </c>
      <c r="K221" s="15">
        <v>39.409999999999997</v>
      </c>
      <c r="L221" s="15">
        <v>45.74</v>
      </c>
      <c r="M221" s="54"/>
      <c r="N221" s="15">
        <v>51.239258444000001</v>
      </c>
      <c r="O221" s="15">
        <v>5.6496495455</v>
      </c>
      <c r="P221" s="15" t="s">
        <v>13</v>
      </c>
      <c r="Q221" s="16" t="s">
        <v>16</v>
      </c>
      <c r="R221" s="37" t="s">
        <v>731</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303</v>
      </c>
      <c r="D222" s="17" t="s">
        <v>304</v>
      </c>
      <c r="E222" s="17">
        <v>1</v>
      </c>
      <c r="F222" s="14">
        <v>33.33</v>
      </c>
      <c r="G222" s="14">
        <v>30.53</v>
      </c>
      <c r="H222" s="14">
        <v>27.73</v>
      </c>
      <c r="I222" s="14"/>
      <c r="J222" s="14">
        <v>36.5</v>
      </c>
      <c r="K222" s="14">
        <v>42.09</v>
      </c>
      <c r="L222" s="14">
        <v>51.14</v>
      </c>
      <c r="M222" s="54"/>
      <c r="N222" s="14">
        <v>39.487079581000003</v>
      </c>
      <c r="O222" s="31">
        <v>170.59113336000001</v>
      </c>
      <c r="P222" s="31" t="s">
        <v>13</v>
      </c>
      <c r="Q222" s="17" t="s">
        <v>13</v>
      </c>
      <c r="R222" s="38" t="s">
        <v>732</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305</v>
      </c>
      <c r="D223" s="16" t="s">
        <v>306</v>
      </c>
      <c r="E223" s="16">
        <v>3</v>
      </c>
      <c r="F223" s="15">
        <v>30.01</v>
      </c>
      <c r="G223" s="15">
        <v>26.7</v>
      </c>
      <c r="H223" s="15">
        <v>23.39</v>
      </c>
      <c r="I223" s="14"/>
      <c r="J223" s="15">
        <v>31.7</v>
      </c>
      <c r="K223" s="15">
        <v>38.31</v>
      </c>
      <c r="L223" s="15">
        <v>49.01</v>
      </c>
      <c r="M223" s="54"/>
      <c r="N223" s="15">
        <v>33.786262366000003</v>
      </c>
      <c r="O223" s="15">
        <v>75.505999000000003</v>
      </c>
      <c r="P223" s="15" t="s">
        <v>16</v>
      </c>
      <c r="Q223" s="16" t="s">
        <v>13</v>
      </c>
      <c r="R223" s="37" t="s">
        <v>733</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307</v>
      </c>
      <c r="D224" s="17" t="s">
        <v>308</v>
      </c>
      <c r="E224" s="17">
        <v>0</v>
      </c>
      <c r="F224" s="14">
        <v>48.12</v>
      </c>
      <c r="G224" s="14">
        <v>41.22</v>
      </c>
      <c r="H224" s="14">
        <v>34.33</v>
      </c>
      <c r="I224" s="14"/>
      <c r="J224" s="14">
        <v>49.63</v>
      </c>
      <c r="K224" s="14">
        <v>63.41</v>
      </c>
      <c r="L224" s="14">
        <v>85.72</v>
      </c>
      <c r="M224" s="54"/>
      <c r="N224" s="14">
        <v>18.415393014999999</v>
      </c>
      <c r="O224" s="31">
        <v>67.179184118000009</v>
      </c>
      <c r="P224" s="31" t="s">
        <v>13</v>
      </c>
      <c r="Q224" s="17" t="s">
        <v>13</v>
      </c>
      <c r="R224" s="38" t="s">
        <v>734</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386</v>
      </c>
      <c r="D225" s="16" t="s">
        <v>387</v>
      </c>
      <c r="E225" s="16">
        <v>3</v>
      </c>
      <c r="F225" s="15">
        <v>172.98</v>
      </c>
      <c r="G225" s="15">
        <v>155.4</v>
      </c>
      <c r="H225" s="15">
        <v>137.82</v>
      </c>
      <c r="I225" s="14"/>
      <c r="J225" s="15">
        <v>178.8</v>
      </c>
      <c r="K225" s="15">
        <v>213.95</v>
      </c>
      <c r="L225" s="15">
        <v>270.83</v>
      </c>
      <c r="M225" s="54"/>
      <c r="N225" s="15">
        <v>43.005007257000003</v>
      </c>
      <c r="O225" s="15">
        <v>9.0154492427000008</v>
      </c>
      <c r="P225" s="15" t="s">
        <v>16</v>
      </c>
      <c r="Q225" s="16" t="s">
        <v>13</v>
      </c>
      <c r="R225" s="37" t="s">
        <v>735</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309</v>
      </c>
      <c r="D226" s="17" t="s">
        <v>310</v>
      </c>
      <c r="E226" s="17">
        <v>0</v>
      </c>
      <c r="F226" s="14">
        <v>19.77</v>
      </c>
      <c r="G226" s="14">
        <v>17.2</v>
      </c>
      <c r="H226" s="14">
        <v>14.64</v>
      </c>
      <c r="I226" s="14"/>
      <c r="J226" s="14">
        <v>22.69</v>
      </c>
      <c r="K226" s="14">
        <v>27.81</v>
      </c>
      <c r="L226" s="14">
        <v>36.090000000000003</v>
      </c>
      <c r="M226" s="54"/>
      <c r="N226" s="14">
        <v>23.837588243999999</v>
      </c>
      <c r="O226" s="31">
        <v>138.22288631999999</v>
      </c>
      <c r="P226" s="31" t="s">
        <v>13</v>
      </c>
      <c r="Q226" s="17" t="s">
        <v>13</v>
      </c>
      <c r="R226" s="38" t="s">
        <v>736</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311</v>
      </c>
      <c r="D227" s="16" t="s">
        <v>312</v>
      </c>
      <c r="E227" s="16">
        <v>7</v>
      </c>
      <c r="F227" s="15">
        <v>29.24</v>
      </c>
      <c r="G227" s="15">
        <v>26.09</v>
      </c>
      <c r="H227" s="15">
        <v>22.94</v>
      </c>
      <c r="I227" s="14"/>
      <c r="J227" s="15">
        <v>36.94</v>
      </c>
      <c r="K227" s="15">
        <v>43.23</v>
      </c>
      <c r="L227" s="15">
        <v>53.41</v>
      </c>
      <c r="M227" s="54"/>
      <c r="N227" s="15">
        <v>57.173778445000004</v>
      </c>
      <c r="O227" s="15">
        <v>113.8886875</v>
      </c>
      <c r="P227" s="15" t="s">
        <v>13</v>
      </c>
      <c r="Q227" s="16" t="s">
        <v>16</v>
      </c>
      <c r="R227" s="37" t="s">
        <v>737</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313</v>
      </c>
      <c r="D228" s="17" t="s">
        <v>314</v>
      </c>
      <c r="E228" s="17">
        <v>0</v>
      </c>
      <c r="F228" s="14">
        <v>14.05</v>
      </c>
      <c r="G228" s="14">
        <v>13.14</v>
      </c>
      <c r="H228" s="14">
        <v>12.24</v>
      </c>
      <c r="I228" s="14"/>
      <c r="J228" s="14">
        <v>14.49</v>
      </c>
      <c r="K228" s="14">
        <v>16.29</v>
      </c>
      <c r="L228" s="14">
        <v>19.2</v>
      </c>
      <c r="M228" s="54"/>
      <c r="N228" s="14">
        <v>39.881838799999997</v>
      </c>
      <c r="O228" s="31">
        <v>6.4134595000000001</v>
      </c>
      <c r="P228" s="31" t="s">
        <v>13</v>
      </c>
      <c r="Q228" s="17" t="s">
        <v>13</v>
      </c>
      <c r="R228" s="38" t="s">
        <v>738</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739</v>
      </c>
      <c r="D229" s="16" t="s">
        <v>740</v>
      </c>
      <c r="E229" s="16">
        <v>6</v>
      </c>
      <c r="F229" s="15">
        <v>4.1399999999999997</v>
      </c>
      <c r="G229" s="15">
        <v>3.47</v>
      </c>
      <c r="H229" s="15">
        <v>2.81</v>
      </c>
      <c r="I229" s="14"/>
      <c r="J229" s="15">
        <v>5.99</v>
      </c>
      <c r="K229" s="15">
        <v>7.31</v>
      </c>
      <c r="L229" s="15">
        <v>9.4499999999999993</v>
      </c>
      <c r="M229" s="54"/>
      <c r="N229" s="15">
        <v>60.115627072000002</v>
      </c>
      <c r="O229" s="15">
        <v>1.7530666818</v>
      </c>
      <c r="P229" s="15" t="s">
        <v>13</v>
      </c>
      <c r="Q229" s="16" t="s">
        <v>16</v>
      </c>
      <c r="R229" s="37" t="s">
        <v>741</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315</v>
      </c>
      <c r="D230" s="17" t="s">
        <v>316</v>
      </c>
      <c r="E230" s="17">
        <v>9</v>
      </c>
      <c r="F230" s="14">
        <v>15.59</v>
      </c>
      <c r="G230" s="14">
        <v>14.15</v>
      </c>
      <c r="H230" s="14">
        <v>12.72</v>
      </c>
      <c r="I230" s="14"/>
      <c r="J230" s="14">
        <v>16.5</v>
      </c>
      <c r="K230" s="14">
        <v>19.36</v>
      </c>
      <c r="L230" s="14">
        <v>23.99</v>
      </c>
      <c r="M230" s="54"/>
      <c r="N230" s="14">
        <v>59.285278597999998</v>
      </c>
      <c r="O230" s="31">
        <v>9.6029690909000003</v>
      </c>
      <c r="P230" s="31" t="s">
        <v>16</v>
      </c>
      <c r="Q230" s="17" t="s">
        <v>16</v>
      </c>
      <c r="R230" s="38" t="s">
        <v>742</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317</v>
      </c>
      <c r="D231" s="16" t="s">
        <v>318</v>
      </c>
      <c r="E231" s="16">
        <v>9</v>
      </c>
      <c r="F231" s="15">
        <v>32.15</v>
      </c>
      <c r="G231" s="15">
        <v>29.09</v>
      </c>
      <c r="H231" s="15">
        <v>26.04</v>
      </c>
      <c r="I231" s="14"/>
      <c r="J231" s="15">
        <v>33.39</v>
      </c>
      <c r="K231" s="15">
        <v>39.49</v>
      </c>
      <c r="L231" s="15">
        <v>49.37</v>
      </c>
      <c r="M231" s="54"/>
      <c r="N231" s="15">
        <v>66.126941791999997</v>
      </c>
      <c r="O231" s="15">
        <v>315.39801095000001</v>
      </c>
      <c r="P231" s="15" t="s">
        <v>16</v>
      </c>
      <c r="Q231" s="16" t="s">
        <v>16</v>
      </c>
      <c r="R231" s="37" t="s">
        <v>743</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319</v>
      </c>
      <c r="D232" s="17" t="s">
        <v>320</v>
      </c>
      <c r="E232" s="17">
        <v>3</v>
      </c>
      <c r="F232" s="14">
        <v>5.42</v>
      </c>
      <c r="G232" s="14">
        <v>4.7300000000000004</v>
      </c>
      <c r="H232" s="14">
        <v>4.04</v>
      </c>
      <c r="I232" s="14"/>
      <c r="J232" s="14">
        <v>5.63</v>
      </c>
      <c r="K232" s="14">
        <v>7</v>
      </c>
      <c r="L232" s="14">
        <v>9.24</v>
      </c>
      <c r="M232" s="54"/>
      <c r="N232" s="14">
        <v>33.244445613000003</v>
      </c>
      <c r="O232" s="31">
        <v>4.6760839090999999</v>
      </c>
      <c r="P232" s="31" t="s">
        <v>16</v>
      </c>
      <c r="Q232" s="17" t="s">
        <v>13</v>
      </c>
      <c r="R232" s="38" t="s">
        <v>744</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321</v>
      </c>
      <c r="D233" s="16" t="s">
        <v>322</v>
      </c>
      <c r="E233" s="16">
        <v>10</v>
      </c>
      <c r="F233" s="15">
        <v>62.08</v>
      </c>
      <c r="G233" s="15">
        <v>59.16</v>
      </c>
      <c r="H233" s="15">
        <v>56.25</v>
      </c>
      <c r="I233" s="14"/>
      <c r="J233" s="15">
        <v>67.23</v>
      </c>
      <c r="K233" s="15">
        <v>73.05</v>
      </c>
      <c r="L233" s="15">
        <v>82.48</v>
      </c>
      <c r="M233" s="54"/>
      <c r="N233" s="15">
        <v>68.439749110999998</v>
      </c>
      <c r="O233" s="15">
        <v>6.2234452273</v>
      </c>
      <c r="P233" s="15" t="s">
        <v>16</v>
      </c>
      <c r="Q233" s="16" t="s">
        <v>16</v>
      </c>
      <c r="R233" s="37" t="s">
        <v>745</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323</v>
      </c>
      <c r="D234" s="17" t="s">
        <v>353</v>
      </c>
      <c r="E234" s="17">
        <v>7</v>
      </c>
      <c r="F234" s="14">
        <v>7.61</v>
      </c>
      <c r="G234" s="14">
        <v>6.22</v>
      </c>
      <c r="H234" s="14">
        <v>4.84</v>
      </c>
      <c r="I234" s="14"/>
      <c r="J234" s="14">
        <v>10.95</v>
      </c>
      <c r="K234" s="14">
        <v>13.71</v>
      </c>
      <c r="L234" s="14">
        <v>18.18</v>
      </c>
      <c r="M234" s="54"/>
      <c r="N234" s="14">
        <v>51.377099041999998</v>
      </c>
      <c r="O234" s="31">
        <v>2.7732488182000004</v>
      </c>
      <c r="P234" s="31" t="s">
        <v>16</v>
      </c>
      <c r="Q234" s="17" t="s">
        <v>16</v>
      </c>
      <c r="R234" s="38" t="s">
        <v>746</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323</v>
      </c>
      <c r="D235" s="16" t="s">
        <v>324</v>
      </c>
      <c r="E235" s="16">
        <v>9</v>
      </c>
      <c r="F235" s="15">
        <v>8.6</v>
      </c>
      <c r="G235" s="15">
        <v>6.86</v>
      </c>
      <c r="H235" s="15">
        <v>5.12</v>
      </c>
      <c r="I235" s="14"/>
      <c r="J235" s="15">
        <v>12.18</v>
      </c>
      <c r="K235" s="15">
        <v>15.65</v>
      </c>
      <c r="L235" s="15">
        <v>21.28</v>
      </c>
      <c r="M235" s="54"/>
      <c r="N235" s="15">
        <v>57.485252729000003</v>
      </c>
      <c r="O235" s="15">
        <v>78.510861273000003</v>
      </c>
      <c r="P235" s="15" t="s">
        <v>16</v>
      </c>
      <c r="Q235" s="16" t="s">
        <v>16</v>
      </c>
      <c r="R235" s="37" t="s">
        <v>747</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325</v>
      </c>
      <c r="D236" s="17" t="s">
        <v>326</v>
      </c>
      <c r="E236" s="17">
        <v>4</v>
      </c>
      <c r="F236" s="14">
        <v>75</v>
      </c>
      <c r="G236" s="14">
        <v>69.38</v>
      </c>
      <c r="H236" s="14">
        <v>63.76</v>
      </c>
      <c r="I236" s="14"/>
      <c r="J236" s="14">
        <v>89.75</v>
      </c>
      <c r="K236" s="14">
        <v>100.98</v>
      </c>
      <c r="L236" s="14">
        <v>119.16</v>
      </c>
      <c r="M236" s="54"/>
      <c r="N236" s="14">
        <v>54.397632328</v>
      </c>
      <c r="O236" s="31">
        <v>1112.0168664</v>
      </c>
      <c r="P236" s="31" t="s">
        <v>13</v>
      </c>
      <c r="Q236" s="17" t="s">
        <v>16</v>
      </c>
      <c r="R236" s="38" t="s">
        <v>748</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327</v>
      </c>
      <c r="D237" s="16" t="s">
        <v>328</v>
      </c>
      <c r="E237" s="16">
        <v>6</v>
      </c>
      <c r="F237" s="15">
        <v>17.87</v>
      </c>
      <c r="G237" s="15">
        <v>16.5</v>
      </c>
      <c r="H237" s="15">
        <v>15.13</v>
      </c>
      <c r="I237" s="14"/>
      <c r="J237" s="15">
        <v>20.94</v>
      </c>
      <c r="K237" s="15">
        <v>23.67</v>
      </c>
      <c r="L237" s="15">
        <v>28.09</v>
      </c>
      <c r="M237" s="54"/>
      <c r="N237" s="15">
        <v>60.527002259</v>
      </c>
      <c r="O237" s="15">
        <v>3.4821999999999997</v>
      </c>
      <c r="P237" s="15" t="s">
        <v>13</v>
      </c>
      <c r="Q237" s="16" t="s">
        <v>16</v>
      </c>
      <c r="R237" s="37" t="s">
        <v>749</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329</v>
      </c>
      <c r="D238" s="17" t="s">
        <v>330</v>
      </c>
      <c r="E238" s="17">
        <v>7</v>
      </c>
      <c r="F238" s="14">
        <v>3.19</v>
      </c>
      <c r="G238" s="14">
        <v>2.58</v>
      </c>
      <c r="H238" s="14">
        <v>1.97</v>
      </c>
      <c r="I238" s="14"/>
      <c r="J238" s="14">
        <v>4.6399999999999997</v>
      </c>
      <c r="K238" s="14">
        <v>5.85</v>
      </c>
      <c r="L238" s="14">
        <v>7.81</v>
      </c>
      <c r="M238" s="54"/>
      <c r="N238" s="14">
        <v>70.968695463000003</v>
      </c>
      <c r="O238" s="31">
        <v>33.174340408999996</v>
      </c>
      <c r="P238" s="31" t="s">
        <v>13</v>
      </c>
      <c r="Q238" s="17" t="s">
        <v>16</v>
      </c>
      <c r="R238" s="38" t="s">
        <v>750</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331</v>
      </c>
      <c r="D239" s="16" t="s">
        <v>332</v>
      </c>
      <c r="E239" s="16">
        <v>9</v>
      </c>
      <c r="F239" s="15">
        <v>34.85</v>
      </c>
      <c r="G239" s="15">
        <v>32.22</v>
      </c>
      <c r="H239" s="15">
        <v>29.6</v>
      </c>
      <c r="I239" s="14"/>
      <c r="J239" s="15">
        <v>35.630000000000003</v>
      </c>
      <c r="K239" s="15">
        <v>40.869999999999997</v>
      </c>
      <c r="L239" s="15">
        <v>49.36</v>
      </c>
      <c r="M239" s="54"/>
      <c r="N239" s="15">
        <v>66.796175233</v>
      </c>
      <c r="O239" s="15">
        <v>280.75110259000002</v>
      </c>
      <c r="P239" s="15" t="s">
        <v>16</v>
      </c>
      <c r="Q239" s="16" t="s">
        <v>16</v>
      </c>
      <c r="R239" s="37" t="s">
        <v>751</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333</v>
      </c>
      <c r="D240" s="17" t="s">
        <v>334</v>
      </c>
      <c r="E240" s="17">
        <v>2</v>
      </c>
      <c r="F240" s="14">
        <v>12.31</v>
      </c>
      <c r="G240" s="14">
        <v>11.13</v>
      </c>
      <c r="H240" s="14">
        <v>9.9499999999999993</v>
      </c>
      <c r="I240" s="14"/>
      <c r="J240" s="14">
        <v>12.64</v>
      </c>
      <c r="K240" s="14">
        <v>14.99</v>
      </c>
      <c r="L240" s="14">
        <v>18.8</v>
      </c>
      <c r="M240" s="54"/>
      <c r="N240" s="14">
        <v>41.590451145000003</v>
      </c>
      <c r="O240" s="31">
        <v>5.5316096818</v>
      </c>
      <c r="P240" s="31" t="s">
        <v>13</v>
      </c>
      <c r="Q240" s="17" t="s">
        <v>13</v>
      </c>
      <c r="R240" s="38" t="s">
        <v>752</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335</v>
      </c>
      <c r="D241" s="16" t="s">
        <v>336</v>
      </c>
      <c r="E241" s="16">
        <v>5</v>
      </c>
      <c r="F241" s="15">
        <v>22.29</v>
      </c>
      <c r="G241" s="15">
        <v>19.579999999999998</v>
      </c>
      <c r="H241" s="15">
        <v>16.88</v>
      </c>
      <c r="I241" s="14"/>
      <c r="J241" s="15">
        <v>28.79</v>
      </c>
      <c r="K241" s="15">
        <v>34.19</v>
      </c>
      <c r="L241" s="15">
        <v>42.94</v>
      </c>
      <c r="M241" s="54"/>
      <c r="N241" s="15">
        <v>55.903520288999999</v>
      </c>
      <c r="O241" s="15">
        <v>56.410165864</v>
      </c>
      <c r="P241" s="15" t="s">
        <v>13</v>
      </c>
      <c r="Q241" s="16" t="s">
        <v>16</v>
      </c>
      <c r="R241" s="37" t="s">
        <v>753</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473</v>
      </c>
      <c r="D242" s="17" t="s">
        <v>491</v>
      </c>
      <c r="E242" s="17">
        <v>5</v>
      </c>
      <c r="F242" s="14">
        <v>0.66</v>
      </c>
      <c r="G242" s="14">
        <v>0.25</v>
      </c>
      <c r="H242" s="14">
        <v>-0.14000000000000001</v>
      </c>
      <c r="I242" s="14"/>
      <c r="J242" s="14">
        <v>1.86</v>
      </c>
      <c r="K242" s="14">
        <v>2.66</v>
      </c>
      <c r="L242" s="14">
        <v>3.96</v>
      </c>
      <c r="M242" s="54"/>
      <c r="N242" s="14">
        <v>53.135441972999999</v>
      </c>
      <c r="O242" s="31">
        <v>1.9215055909000001</v>
      </c>
      <c r="P242" s="31" t="s">
        <v>13</v>
      </c>
      <c r="Q242" s="17" t="s">
        <v>16</v>
      </c>
      <c r="R242" s="38" t="s">
        <v>754</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337</v>
      </c>
      <c r="D243" s="16" t="s">
        <v>338</v>
      </c>
      <c r="E243" s="16">
        <v>2</v>
      </c>
      <c r="F243" s="15">
        <v>14.03</v>
      </c>
      <c r="G243" s="15">
        <v>12.69</v>
      </c>
      <c r="H243" s="15">
        <v>11.35</v>
      </c>
      <c r="I243" s="14"/>
      <c r="J243" s="15">
        <v>14.32</v>
      </c>
      <c r="K243" s="15">
        <v>16.989999999999998</v>
      </c>
      <c r="L243" s="15">
        <v>21.32</v>
      </c>
      <c r="M243" s="54"/>
      <c r="N243" s="15">
        <v>45.420669482000001</v>
      </c>
      <c r="O243" s="15">
        <v>13.497859681</v>
      </c>
      <c r="P243" s="15" t="s">
        <v>13</v>
      </c>
      <c r="Q243" s="16" t="s">
        <v>13</v>
      </c>
      <c r="R243" s="37" t="s">
        <v>755</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465</v>
      </c>
      <c r="D244" s="17" t="s">
        <v>466</v>
      </c>
      <c r="E244" s="17">
        <v>6</v>
      </c>
      <c r="F244" s="14">
        <v>36.090000000000003</v>
      </c>
      <c r="G244" s="14">
        <v>33.4</v>
      </c>
      <c r="H244" s="14">
        <v>30.72</v>
      </c>
      <c r="I244" s="14"/>
      <c r="J244" s="14">
        <v>42.63</v>
      </c>
      <c r="K244" s="14">
        <v>47.99</v>
      </c>
      <c r="L244" s="14">
        <v>56.67</v>
      </c>
      <c r="M244" s="54"/>
      <c r="N244" s="14">
        <v>54.211099089000001</v>
      </c>
      <c r="O244" s="31">
        <v>1.27184093</v>
      </c>
      <c r="P244" s="31" t="s">
        <v>13</v>
      </c>
      <c r="Q244" s="17" t="s">
        <v>16</v>
      </c>
      <c r="R244" s="38" t="s">
        <v>756</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467</v>
      </c>
      <c r="D245" s="16" t="s">
        <v>468</v>
      </c>
      <c r="E245" s="16">
        <v>7</v>
      </c>
      <c r="F245" s="15">
        <v>33.049999999999997</v>
      </c>
      <c r="G245" s="15">
        <v>31.59</v>
      </c>
      <c r="H245" s="15">
        <v>30.13</v>
      </c>
      <c r="I245" s="14"/>
      <c r="J245" s="15">
        <v>36.07</v>
      </c>
      <c r="K245" s="15">
        <v>38.979999999999997</v>
      </c>
      <c r="L245" s="15">
        <v>43.71</v>
      </c>
      <c r="M245" s="54"/>
      <c r="N245" s="15">
        <v>59.951334093</v>
      </c>
      <c r="O245" s="15">
        <v>1.2415464758999999</v>
      </c>
      <c r="P245" s="15" t="s">
        <v>13</v>
      </c>
      <c r="Q245" s="16" t="s">
        <v>16</v>
      </c>
      <c r="R245" s="37" t="s">
        <v>757</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339</v>
      </c>
      <c r="D246" s="17" t="s">
        <v>340</v>
      </c>
      <c r="E246" s="17">
        <v>10</v>
      </c>
      <c r="F246" s="14">
        <v>46.2</v>
      </c>
      <c r="G246" s="14">
        <v>42.48</v>
      </c>
      <c r="H246" s="14">
        <v>38.770000000000003</v>
      </c>
      <c r="I246" s="14"/>
      <c r="J246" s="14">
        <v>53.21</v>
      </c>
      <c r="K246" s="14">
        <v>60.63</v>
      </c>
      <c r="L246" s="14">
        <v>72.66</v>
      </c>
      <c r="M246" s="54"/>
      <c r="N246" s="14">
        <v>61.354780064000003</v>
      </c>
      <c r="O246" s="31">
        <v>367.43119985999999</v>
      </c>
      <c r="P246" s="31" t="s">
        <v>16</v>
      </c>
      <c r="Q246" s="17" t="s">
        <v>16</v>
      </c>
      <c r="R246" s="38" t="s">
        <v>758</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443</v>
      </c>
      <c r="D247" s="16" t="s">
        <v>444</v>
      </c>
      <c r="E247" s="16">
        <v>3</v>
      </c>
      <c r="F247" s="15">
        <v>2168.14</v>
      </c>
      <c r="G247" s="15">
        <v>1301.32</v>
      </c>
      <c r="H247" s="15">
        <v>434.51</v>
      </c>
      <c r="I247" s="14"/>
      <c r="J247" s="15">
        <v>2385</v>
      </c>
      <c r="K247" s="15">
        <v>4118.62</v>
      </c>
      <c r="L247" s="15">
        <v>6923.85</v>
      </c>
      <c r="M247" s="54"/>
      <c r="N247" s="15">
        <v>30.950819168999999</v>
      </c>
      <c r="O247" s="15">
        <v>5.5614994635999997</v>
      </c>
      <c r="P247" s="15" t="s">
        <v>16</v>
      </c>
      <c r="Q247" s="16" t="s">
        <v>13</v>
      </c>
      <c r="R247" s="37" t="s">
        <v>759</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341</v>
      </c>
      <c r="D248" s="17" t="s">
        <v>342</v>
      </c>
      <c r="E248" s="17">
        <v>0</v>
      </c>
      <c r="F248" s="14">
        <v>8.17</v>
      </c>
      <c r="G248" s="14">
        <v>7.54</v>
      </c>
      <c r="H248" s="14">
        <v>6.91</v>
      </c>
      <c r="I248" s="14"/>
      <c r="J248" s="14">
        <v>8.32</v>
      </c>
      <c r="K248" s="14">
        <v>9.57</v>
      </c>
      <c r="L248" s="14">
        <v>11.61</v>
      </c>
      <c r="M248" s="54"/>
      <c r="N248" s="14">
        <v>44.362739093000002</v>
      </c>
      <c r="O248" s="31">
        <v>1.8824879091</v>
      </c>
      <c r="P248" s="31" t="s">
        <v>13</v>
      </c>
      <c r="Q248" s="17" t="s">
        <v>13</v>
      </c>
      <c r="R248" s="38" t="s">
        <v>760</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343</v>
      </c>
      <c r="D249" s="16" t="s">
        <v>344</v>
      </c>
      <c r="E249" s="16">
        <v>6</v>
      </c>
      <c r="F249" s="15" t="s">
        <v>29</v>
      </c>
      <c r="G249" s="15" t="s">
        <v>29</v>
      </c>
      <c r="H249" s="15" t="s">
        <v>29</v>
      </c>
      <c r="I249" s="14"/>
      <c r="J249" s="15" t="s">
        <v>29</v>
      </c>
      <c r="K249" s="15" t="s">
        <v>29</v>
      </c>
      <c r="L249" s="15" t="s">
        <v>29</v>
      </c>
      <c r="M249" s="54"/>
      <c r="N249" s="15" t="s">
        <v>29</v>
      </c>
      <c r="O249" s="15" t="s">
        <v>29</v>
      </c>
      <c r="P249" s="15" t="s">
        <v>29</v>
      </c>
      <c r="Q249" s="16" t="s">
        <v>29</v>
      </c>
      <c r="R249" s="37" t="s">
        <v>30</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345</v>
      </c>
      <c r="D250" s="17" t="s">
        <v>346</v>
      </c>
      <c r="E250" s="17">
        <v>3</v>
      </c>
      <c r="F250" s="14">
        <v>7.97</v>
      </c>
      <c r="G250" s="14">
        <v>6.34</v>
      </c>
      <c r="H250" s="14">
        <v>4.71</v>
      </c>
      <c r="I250" s="14"/>
      <c r="J250" s="14">
        <v>8.3000000000000007</v>
      </c>
      <c r="K250" s="14">
        <v>11.55</v>
      </c>
      <c r="L250" s="14">
        <v>16.809999999999999</v>
      </c>
      <c r="M250" s="54"/>
      <c r="N250" s="14">
        <v>46.351392535999999</v>
      </c>
      <c r="O250" s="31">
        <v>28.368756000000001</v>
      </c>
      <c r="P250" s="31" t="s">
        <v>13</v>
      </c>
      <c r="Q250" s="17" t="s">
        <v>13</v>
      </c>
      <c r="R250" s="38" t="s">
        <v>761</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762</v>
      </c>
      <c r="D251" s="16" t="s">
        <v>763</v>
      </c>
      <c r="E251" s="16">
        <v>4</v>
      </c>
      <c r="F251" s="15">
        <v>10.07</v>
      </c>
      <c r="G251" s="15">
        <v>9.83</v>
      </c>
      <c r="H251" s="15">
        <v>9.6</v>
      </c>
      <c r="I251" s="14"/>
      <c r="J251" s="15">
        <v>10.14</v>
      </c>
      <c r="K251" s="15">
        <v>10.6</v>
      </c>
      <c r="L251" s="15">
        <v>11.35</v>
      </c>
      <c r="M251" s="54"/>
      <c r="N251" s="15">
        <v>53.668037085000002</v>
      </c>
      <c r="O251" s="15">
        <v>1.380571475</v>
      </c>
      <c r="P251" s="15" t="s">
        <v>13</v>
      </c>
      <c r="Q251" s="16" t="s">
        <v>13</v>
      </c>
      <c r="R251" s="37" t="s">
        <v>764</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474</v>
      </c>
      <c r="D252" s="17" t="s">
        <v>492</v>
      </c>
      <c r="E252" s="17">
        <v>9</v>
      </c>
      <c r="F252" s="14">
        <v>92.6</v>
      </c>
      <c r="G252" s="14">
        <v>87.4</v>
      </c>
      <c r="H252" s="14">
        <v>82.21</v>
      </c>
      <c r="I252" s="14"/>
      <c r="J252" s="14">
        <v>104.8</v>
      </c>
      <c r="K252" s="14">
        <v>115.18</v>
      </c>
      <c r="L252" s="14">
        <v>131.97999999999999</v>
      </c>
      <c r="M252" s="54"/>
      <c r="N252" s="14">
        <v>60.639595182999997</v>
      </c>
      <c r="O252" s="31">
        <v>12.800230473999999</v>
      </c>
      <c r="P252" s="31" t="s">
        <v>16</v>
      </c>
      <c r="Q252" s="17" t="s">
        <v>16</v>
      </c>
      <c r="R252" s="38" t="s">
        <v>765</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766</v>
      </c>
      <c r="D253" s="16" t="s">
        <v>767</v>
      </c>
      <c r="E253" s="16">
        <v>7</v>
      </c>
      <c r="F253" s="15">
        <v>95.85</v>
      </c>
      <c r="G253" s="15">
        <v>93.66</v>
      </c>
      <c r="H253" s="15">
        <v>91.48</v>
      </c>
      <c r="I253" s="14"/>
      <c r="J253" s="15">
        <v>97.99</v>
      </c>
      <c r="K253" s="15">
        <v>102.35</v>
      </c>
      <c r="L253" s="15">
        <v>109.42</v>
      </c>
      <c r="M253" s="54"/>
      <c r="N253" s="15">
        <v>56.461323258999997</v>
      </c>
      <c r="O253" s="15">
        <v>1.1312583563999998</v>
      </c>
      <c r="P253" s="15" t="s">
        <v>13</v>
      </c>
      <c r="Q253" s="16" t="s">
        <v>16</v>
      </c>
      <c r="R253" s="37" t="s">
        <v>768</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769</v>
      </c>
      <c r="D254" s="17" t="s">
        <v>770</v>
      </c>
      <c r="E254" s="17">
        <v>9</v>
      </c>
      <c r="F254" s="14">
        <v>180.72</v>
      </c>
      <c r="G254" s="14">
        <v>170.78</v>
      </c>
      <c r="H254" s="14">
        <v>160.85</v>
      </c>
      <c r="I254" s="14"/>
      <c r="J254" s="14">
        <v>203.69</v>
      </c>
      <c r="K254" s="14">
        <v>223.55</v>
      </c>
      <c r="L254" s="14">
        <v>255.7</v>
      </c>
      <c r="M254" s="54"/>
      <c r="N254" s="14">
        <v>57.855976456999997</v>
      </c>
      <c r="O254" s="31">
        <v>10.281858689</v>
      </c>
      <c r="P254" s="31" t="s">
        <v>16</v>
      </c>
      <c r="Q254" s="17" t="s">
        <v>16</v>
      </c>
      <c r="R254" s="38" t="s">
        <v>771</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772</v>
      </c>
      <c r="D255" s="16" t="s">
        <v>773</v>
      </c>
      <c r="E255" s="16">
        <v>4</v>
      </c>
      <c r="F255" s="15">
        <v>37.9</v>
      </c>
      <c r="G255" s="15">
        <v>34.43</v>
      </c>
      <c r="H255" s="15">
        <v>30.96</v>
      </c>
      <c r="I255" s="14"/>
      <c r="J255" s="15">
        <v>46.78</v>
      </c>
      <c r="K255" s="15">
        <v>53.71</v>
      </c>
      <c r="L255" s="15">
        <v>64.94</v>
      </c>
      <c r="M255" s="54"/>
      <c r="N255" s="15">
        <v>47.975047543000002</v>
      </c>
      <c r="O255" s="15">
        <v>2.1218481808999998</v>
      </c>
      <c r="P255" s="15" t="s">
        <v>13</v>
      </c>
      <c r="Q255" s="16" t="s">
        <v>16</v>
      </c>
      <c r="R255" s="37" t="s">
        <v>774</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388</v>
      </c>
      <c r="D256" s="17" t="s">
        <v>389</v>
      </c>
      <c r="E256" s="17">
        <v>0</v>
      </c>
      <c r="F256" s="14">
        <v>90.25</v>
      </c>
      <c r="G256" s="14">
        <v>84.9</v>
      </c>
      <c r="H256" s="14">
        <v>79.55</v>
      </c>
      <c r="I256" s="14"/>
      <c r="J256" s="14">
        <v>91.62</v>
      </c>
      <c r="K256" s="14">
        <v>102.31</v>
      </c>
      <c r="L256" s="14">
        <v>119.6</v>
      </c>
      <c r="M256" s="54"/>
      <c r="N256" s="14">
        <v>28.797719235999999</v>
      </c>
      <c r="O256" s="31">
        <v>1.6320776213999999</v>
      </c>
      <c r="P256" s="31" t="s">
        <v>13</v>
      </c>
      <c r="Q256" s="17" t="s">
        <v>13</v>
      </c>
      <c r="R256" s="38" t="s">
        <v>775</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371</v>
      </c>
      <c r="D257" s="16" t="s">
        <v>347</v>
      </c>
      <c r="E257" s="16">
        <v>1</v>
      </c>
      <c r="F257" s="15">
        <v>72.459999999999994</v>
      </c>
      <c r="G257" s="15">
        <v>64.88</v>
      </c>
      <c r="H257" s="15">
        <v>57.31</v>
      </c>
      <c r="I257" s="14"/>
      <c r="J257" s="15">
        <v>73.81</v>
      </c>
      <c r="K257" s="15">
        <v>88.95</v>
      </c>
      <c r="L257" s="15">
        <v>113.45</v>
      </c>
      <c r="M257" s="54"/>
      <c r="N257" s="15">
        <v>44.841538223000001</v>
      </c>
      <c r="O257" s="15">
        <v>8.1065837345999991</v>
      </c>
      <c r="P257" s="15" t="s">
        <v>13</v>
      </c>
      <c r="Q257" s="16" t="s">
        <v>13</v>
      </c>
      <c r="R257" s="37" t="s">
        <v>776</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372</v>
      </c>
      <c r="D258" s="17" t="s">
        <v>348</v>
      </c>
      <c r="E258" s="17">
        <v>4</v>
      </c>
      <c r="F258" s="14">
        <v>27.54</v>
      </c>
      <c r="G258" s="14">
        <v>23.6</v>
      </c>
      <c r="H258" s="14">
        <v>19.66</v>
      </c>
      <c r="I258" s="14"/>
      <c r="J258" s="14">
        <v>35.56</v>
      </c>
      <c r="K258" s="14">
        <v>43.43</v>
      </c>
      <c r="L258" s="14">
        <v>56.17</v>
      </c>
      <c r="M258" s="54"/>
      <c r="N258" s="14">
        <v>65.499717884999995</v>
      </c>
      <c r="O258" s="31">
        <v>5.2449960244999998</v>
      </c>
      <c r="P258" s="31" t="s">
        <v>13</v>
      </c>
      <c r="Q258" s="17" t="s">
        <v>16</v>
      </c>
      <c r="R258" s="38" t="s">
        <v>777</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373</v>
      </c>
      <c r="D259" s="16" t="s">
        <v>374</v>
      </c>
      <c r="E259" s="16">
        <v>4</v>
      </c>
      <c r="F259" s="15">
        <v>41.77</v>
      </c>
      <c r="G259" s="15">
        <v>37.380000000000003</v>
      </c>
      <c r="H259" s="15">
        <v>32.99</v>
      </c>
      <c r="I259" s="14"/>
      <c r="J259" s="15">
        <v>53</v>
      </c>
      <c r="K259" s="15">
        <v>61.77</v>
      </c>
      <c r="L259" s="15">
        <v>75.97</v>
      </c>
      <c r="M259" s="54"/>
      <c r="N259" s="15">
        <v>49.755755204000003</v>
      </c>
      <c r="O259" s="15">
        <v>10.82046328</v>
      </c>
      <c r="P259" s="15" t="s">
        <v>13</v>
      </c>
      <c r="Q259" s="16" t="s">
        <v>16</v>
      </c>
      <c r="R259" s="37" t="s">
        <v>778</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445</v>
      </c>
      <c r="D260" s="17" t="s">
        <v>446</v>
      </c>
      <c r="E260" s="17">
        <v>3</v>
      </c>
      <c r="F260" s="14">
        <v>32.75</v>
      </c>
      <c r="G260" s="14">
        <v>26.46</v>
      </c>
      <c r="H260" s="14">
        <v>20.170000000000002</v>
      </c>
      <c r="I260" s="14"/>
      <c r="J260" s="14">
        <v>34.08</v>
      </c>
      <c r="K260" s="14">
        <v>46.65</v>
      </c>
      <c r="L260" s="14">
        <v>66.989999999999995</v>
      </c>
      <c r="M260" s="54"/>
      <c r="N260" s="14">
        <v>28.078831183999998</v>
      </c>
      <c r="O260" s="31">
        <v>3.4174011082</v>
      </c>
      <c r="P260" s="31" t="s">
        <v>16</v>
      </c>
      <c r="Q260" s="17" t="s">
        <v>13</v>
      </c>
      <c r="R260" s="38" t="s">
        <v>779</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780</v>
      </c>
      <c r="D261" s="16" t="s">
        <v>781</v>
      </c>
      <c r="E261" s="16">
        <v>4</v>
      </c>
      <c r="F261" s="15">
        <v>54.18</v>
      </c>
      <c r="G261" s="15">
        <v>48.38</v>
      </c>
      <c r="H261" s="15">
        <v>42.59</v>
      </c>
      <c r="I261" s="14"/>
      <c r="J261" s="15">
        <v>69.42</v>
      </c>
      <c r="K261" s="15">
        <v>81</v>
      </c>
      <c r="L261" s="15">
        <v>99.74</v>
      </c>
      <c r="M261" s="54"/>
      <c r="N261" s="15">
        <v>47.864620614000003</v>
      </c>
      <c r="O261" s="15">
        <v>1.3795088599999998</v>
      </c>
      <c r="P261" s="15" t="s">
        <v>13</v>
      </c>
      <c r="Q261" s="16" t="s">
        <v>16</v>
      </c>
      <c r="R261" s="37" t="s">
        <v>782</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349</v>
      </c>
      <c r="D262" s="17" t="s">
        <v>350</v>
      </c>
      <c r="E262" s="17">
        <v>5</v>
      </c>
      <c r="F262" s="14">
        <v>141.97</v>
      </c>
      <c r="G262" s="14">
        <v>135.25</v>
      </c>
      <c r="H262" s="14">
        <v>128.54</v>
      </c>
      <c r="I262" s="14"/>
      <c r="J262" s="14">
        <v>143.13999999999999</v>
      </c>
      <c r="K262" s="14">
        <v>156.56</v>
      </c>
      <c r="L262" s="14">
        <v>178.28</v>
      </c>
      <c r="M262" s="54"/>
      <c r="N262" s="14">
        <v>43.370534864</v>
      </c>
      <c r="O262" s="31">
        <v>4.9659808876999998</v>
      </c>
      <c r="P262" s="31" t="s">
        <v>16</v>
      </c>
      <c r="Q262" s="17" t="s">
        <v>13</v>
      </c>
      <c r="R262" s="38" t="s">
        <v>783</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784</v>
      </c>
      <c r="D263" s="16" t="s">
        <v>785</v>
      </c>
      <c r="E263" s="16">
        <v>0</v>
      </c>
      <c r="F263" s="15">
        <v>21.01</v>
      </c>
      <c r="G263" s="15">
        <v>20.03</v>
      </c>
      <c r="H263" s="15">
        <v>19.05</v>
      </c>
      <c r="I263" s="14"/>
      <c r="J263" s="15">
        <v>21.49</v>
      </c>
      <c r="K263" s="15">
        <v>23.44</v>
      </c>
      <c r="L263" s="15">
        <v>26.6</v>
      </c>
      <c r="M263" s="54"/>
      <c r="N263" s="15">
        <v>48.043565852</v>
      </c>
      <c r="O263" s="15">
        <v>1.3111127117999999</v>
      </c>
      <c r="P263" s="15" t="s">
        <v>13</v>
      </c>
      <c r="Q263" s="16" t="s">
        <v>13</v>
      </c>
      <c r="R263" s="37" t="s">
        <v>786</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787</v>
      </c>
      <c r="D264" s="17" t="s">
        <v>788</v>
      </c>
      <c r="E264" s="17">
        <v>5</v>
      </c>
      <c r="F264" s="14">
        <v>122.64</v>
      </c>
      <c r="G264" s="14">
        <v>114.46</v>
      </c>
      <c r="H264" s="14">
        <v>106.28</v>
      </c>
      <c r="I264" s="14"/>
      <c r="J264" s="14">
        <v>124.51</v>
      </c>
      <c r="K264" s="14">
        <v>140.86000000000001</v>
      </c>
      <c r="L264" s="14">
        <v>167.32</v>
      </c>
      <c r="M264" s="54"/>
      <c r="N264" s="14">
        <v>47.148126509999997</v>
      </c>
      <c r="O264" s="31">
        <v>2.8922092372999999</v>
      </c>
      <c r="P264" s="31" t="s">
        <v>16</v>
      </c>
      <c r="Q264" s="17" t="s">
        <v>13</v>
      </c>
      <c r="R264" s="38" t="s">
        <v>789</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475</v>
      </c>
      <c r="D265" s="16" t="s">
        <v>493</v>
      </c>
      <c r="E265" s="16">
        <v>6</v>
      </c>
      <c r="F265" s="15">
        <v>108.94</v>
      </c>
      <c r="G265" s="15">
        <v>103.16</v>
      </c>
      <c r="H265" s="15">
        <v>97.39</v>
      </c>
      <c r="I265" s="14"/>
      <c r="J265" s="15">
        <v>110.39</v>
      </c>
      <c r="K265" s="15">
        <v>121.93</v>
      </c>
      <c r="L265" s="15">
        <v>140.61000000000001</v>
      </c>
      <c r="M265" s="54"/>
      <c r="N265" s="15">
        <v>45.178725186999998</v>
      </c>
      <c r="O265" s="15">
        <v>1.075664315</v>
      </c>
      <c r="P265" s="15" t="s">
        <v>16</v>
      </c>
      <c r="Q265" s="16" t="s">
        <v>13</v>
      </c>
      <c r="R265" s="37" t="s">
        <v>790</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375</v>
      </c>
      <c r="D266" s="17" t="s">
        <v>351</v>
      </c>
      <c r="E266" s="17">
        <v>9</v>
      </c>
      <c r="F266" s="14">
        <v>173.33</v>
      </c>
      <c r="G266" s="14">
        <v>163.71</v>
      </c>
      <c r="H266" s="14">
        <v>154.09</v>
      </c>
      <c r="I266" s="14"/>
      <c r="J266" s="14">
        <v>195.73</v>
      </c>
      <c r="K266" s="14">
        <v>214.96</v>
      </c>
      <c r="L266" s="14">
        <v>246.08</v>
      </c>
      <c r="M266" s="54"/>
      <c r="N266" s="14">
        <v>58.052523905000001</v>
      </c>
      <c r="O266" s="31">
        <v>420.32001789000003</v>
      </c>
      <c r="P266" s="31" t="s">
        <v>16</v>
      </c>
      <c r="Q266" s="17" t="s">
        <v>16</v>
      </c>
      <c r="R266" s="38" t="s">
        <v>791</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792</v>
      </c>
      <c r="D267" s="16" t="s">
        <v>793</v>
      </c>
      <c r="E267" s="16">
        <v>6</v>
      </c>
      <c r="F267" s="15">
        <v>94.81</v>
      </c>
      <c r="G267" s="15">
        <v>90.09</v>
      </c>
      <c r="H267" s="15">
        <v>85.38</v>
      </c>
      <c r="I267" s="14"/>
      <c r="J267" s="15">
        <v>95.82</v>
      </c>
      <c r="K267" s="15">
        <v>105.24</v>
      </c>
      <c r="L267" s="15">
        <v>120.49</v>
      </c>
      <c r="M267" s="54"/>
      <c r="N267" s="15">
        <v>48.663414181999997</v>
      </c>
      <c r="O267" s="15">
        <v>1.6678499755</v>
      </c>
      <c r="P267" s="15" t="s">
        <v>16</v>
      </c>
      <c r="Q267" s="16" t="s">
        <v>13</v>
      </c>
      <c r="R267" s="37" t="s">
        <v>794</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795</v>
      </c>
      <c r="D268" s="17" t="s">
        <v>796</v>
      </c>
      <c r="E268" s="17">
        <v>1</v>
      </c>
      <c r="F268" s="14">
        <v>96.77</v>
      </c>
      <c r="G268" s="14">
        <v>90.25</v>
      </c>
      <c r="H268" s="14">
        <v>83.73</v>
      </c>
      <c r="I268" s="14"/>
      <c r="J268" s="14">
        <v>97.47</v>
      </c>
      <c r="K268" s="14">
        <v>110.5</v>
      </c>
      <c r="L268" s="14">
        <v>131.6</v>
      </c>
      <c r="M268" s="54"/>
      <c r="N268" s="14">
        <v>45.338505666000003</v>
      </c>
      <c r="O268" s="31">
        <v>5.4365307855000005</v>
      </c>
      <c r="P268" s="31" t="s">
        <v>13</v>
      </c>
      <c r="Q268" s="17" t="s">
        <v>13</v>
      </c>
      <c r="R268" s="38" t="s">
        <v>797</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798</v>
      </c>
      <c r="D269" s="16" t="s">
        <v>799</v>
      </c>
      <c r="E269" s="16">
        <v>5</v>
      </c>
      <c r="F269" s="15">
        <v>78.8</v>
      </c>
      <c r="G269" s="15">
        <v>73.650000000000006</v>
      </c>
      <c r="H269" s="15">
        <v>68.5</v>
      </c>
      <c r="I269" s="14"/>
      <c r="J269" s="15">
        <v>80.5</v>
      </c>
      <c r="K269" s="15">
        <v>90.79</v>
      </c>
      <c r="L269" s="15">
        <v>107.46</v>
      </c>
      <c r="M269" s="54"/>
      <c r="N269" s="15">
        <v>49.059864488999999</v>
      </c>
      <c r="O269" s="15">
        <v>2.7287115255000001</v>
      </c>
      <c r="P269" s="15" t="s">
        <v>16</v>
      </c>
      <c r="Q269" s="16" t="s">
        <v>13</v>
      </c>
      <c r="R269" s="37" t="s">
        <v>800</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476</v>
      </c>
      <c r="D270" s="17" t="s">
        <v>494</v>
      </c>
      <c r="E270" s="17">
        <v>3</v>
      </c>
      <c r="F270" s="14">
        <v>52.65</v>
      </c>
      <c r="G270" s="14">
        <v>48.02</v>
      </c>
      <c r="H270" s="14">
        <v>43.4</v>
      </c>
      <c r="I270" s="14"/>
      <c r="J270" s="14">
        <v>53.46</v>
      </c>
      <c r="K270" s="14">
        <v>62.7</v>
      </c>
      <c r="L270" s="14">
        <v>77.66</v>
      </c>
      <c r="M270" s="54"/>
      <c r="N270" s="14">
        <v>36.286430469000003</v>
      </c>
      <c r="O270" s="31">
        <v>1.2610012372999999</v>
      </c>
      <c r="P270" s="31" t="s">
        <v>16</v>
      </c>
      <c r="Q270" s="17" t="s">
        <v>13</v>
      </c>
      <c r="R270" s="38" t="s">
        <v>801</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802</v>
      </c>
      <c r="D271" s="16" t="s">
        <v>803</v>
      </c>
      <c r="E271" s="16">
        <v>3</v>
      </c>
      <c r="F271" s="15">
        <v>95.6</v>
      </c>
      <c r="G271" s="15">
        <v>73.83</v>
      </c>
      <c r="H271" s="15">
        <v>52.06</v>
      </c>
      <c r="I271" s="14"/>
      <c r="J271" s="15">
        <v>99.2</v>
      </c>
      <c r="K271" s="15">
        <v>142.72999999999999</v>
      </c>
      <c r="L271" s="15">
        <v>213.17</v>
      </c>
      <c r="M271" s="54"/>
      <c r="N271" s="15">
        <v>28.085443136999999</v>
      </c>
      <c r="O271" s="15">
        <v>2.7437584786000002</v>
      </c>
      <c r="P271" s="15" t="s">
        <v>16</v>
      </c>
      <c r="Q271" s="16" t="s">
        <v>13</v>
      </c>
      <c r="R271" s="37" t="s">
        <v>804</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400</v>
      </c>
      <c r="D272" s="17" t="s">
        <v>401</v>
      </c>
      <c r="E272" s="17">
        <v>5</v>
      </c>
      <c r="F272" s="14">
        <v>426.64</v>
      </c>
      <c r="G272" s="14">
        <v>405.6</v>
      </c>
      <c r="H272" s="14">
        <v>384.56</v>
      </c>
      <c r="I272" s="14"/>
      <c r="J272" s="14">
        <v>430</v>
      </c>
      <c r="K272" s="14">
        <v>472.07</v>
      </c>
      <c r="L272" s="14">
        <v>540.16</v>
      </c>
      <c r="M272" s="54"/>
      <c r="N272" s="14">
        <v>45.762827449</v>
      </c>
      <c r="O272" s="31">
        <v>49.454930892</v>
      </c>
      <c r="P272" s="31" t="s">
        <v>16</v>
      </c>
      <c r="Q272" s="17" t="s">
        <v>13</v>
      </c>
      <c r="R272" s="38" t="s">
        <v>805</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469</v>
      </c>
      <c r="D273" s="16" t="s">
        <v>470</v>
      </c>
      <c r="E273" s="16">
        <v>3</v>
      </c>
      <c r="F273" s="15">
        <v>61.69</v>
      </c>
      <c r="G273" s="15">
        <v>47.48</v>
      </c>
      <c r="H273" s="15">
        <v>33.28</v>
      </c>
      <c r="I273" s="14"/>
      <c r="J273" s="15">
        <v>64.69</v>
      </c>
      <c r="K273" s="15">
        <v>93.09</v>
      </c>
      <c r="L273" s="15">
        <v>139.05000000000001</v>
      </c>
      <c r="M273" s="54"/>
      <c r="N273" s="15">
        <v>30.103393724</v>
      </c>
      <c r="O273" s="15">
        <v>1.5826761335999999</v>
      </c>
      <c r="P273" s="15" t="s">
        <v>16</v>
      </c>
      <c r="Q273" s="16" t="s">
        <v>13</v>
      </c>
      <c r="R273" s="37" t="s">
        <v>806</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477</v>
      </c>
      <c r="D274" s="17" t="s">
        <v>495</v>
      </c>
      <c r="E274" s="17">
        <v>0</v>
      </c>
      <c r="F274" s="14">
        <v>87.5</v>
      </c>
      <c r="G274" s="14">
        <v>72.680000000000007</v>
      </c>
      <c r="H274" s="14">
        <v>57.87</v>
      </c>
      <c r="I274" s="14"/>
      <c r="J274" s="14">
        <v>88.56</v>
      </c>
      <c r="K274" s="14">
        <v>118.18</v>
      </c>
      <c r="L274" s="14">
        <v>166.11</v>
      </c>
      <c r="M274" s="54"/>
      <c r="N274" s="14">
        <v>40.188936923999997</v>
      </c>
      <c r="O274" s="31">
        <v>3.1333157132</v>
      </c>
      <c r="P274" s="31" t="s">
        <v>13</v>
      </c>
      <c r="Q274" s="17" t="s">
        <v>13</v>
      </c>
      <c r="R274" s="38" t="s">
        <v>807</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402</v>
      </c>
      <c r="D275" s="16" t="s">
        <v>403</v>
      </c>
      <c r="E275" s="16">
        <v>2</v>
      </c>
      <c r="F275" s="15">
        <v>107.12</v>
      </c>
      <c r="G275" s="15">
        <v>100.11</v>
      </c>
      <c r="H275" s="15">
        <v>93.11</v>
      </c>
      <c r="I275" s="14"/>
      <c r="J275" s="15">
        <v>109.62</v>
      </c>
      <c r="K275" s="15">
        <v>123.62</v>
      </c>
      <c r="L275" s="15">
        <v>146.28</v>
      </c>
      <c r="M275" s="54"/>
      <c r="N275" s="15">
        <v>49.364347965999997</v>
      </c>
      <c r="O275" s="15">
        <v>153.7087329</v>
      </c>
      <c r="P275" s="15" t="s">
        <v>13</v>
      </c>
      <c r="Q275" s="16" t="s">
        <v>13</v>
      </c>
      <c r="R275" s="37" t="s">
        <v>808</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809</v>
      </c>
      <c r="D276" s="17" t="s">
        <v>810</v>
      </c>
      <c r="E276" s="17">
        <v>9</v>
      </c>
      <c r="F276" s="14">
        <v>62.75</v>
      </c>
      <c r="G276" s="14">
        <v>59.28</v>
      </c>
      <c r="H276" s="14">
        <v>55.81</v>
      </c>
      <c r="I276" s="14"/>
      <c r="J276" s="14">
        <v>70.05</v>
      </c>
      <c r="K276" s="14">
        <v>76.98</v>
      </c>
      <c r="L276" s="14">
        <v>88.2</v>
      </c>
      <c r="M276" s="54"/>
      <c r="N276" s="14">
        <v>54.793528719999998</v>
      </c>
      <c r="O276" s="31">
        <v>1.0952516714</v>
      </c>
      <c r="P276" s="31" t="s">
        <v>16</v>
      </c>
      <c r="Q276" s="17" t="s">
        <v>16</v>
      </c>
      <c r="R276" s="38" t="s">
        <v>811</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404</v>
      </c>
      <c r="D277" s="16" t="s">
        <v>405</v>
      </c>
      <c r="E277" s="16">
        <v>10</v>
      </c>
      <c r="F277" s="15">
        <v>181.71</v>
      </c>
      <c r="G277" s="15">
        <v>171.67</v>
      </c>
      <c r="H277" s="15">
        <v>161.63</v>
      </c>
      <c r="I277" s="14"/>
      <c r="J277" s="15">
        <v>205.42</v>
      </c>
      <c r="K277" s="15">
        <v>225.49</v>
      </c>
      <c r="L277" s="15">
        <v>257.97000000000003</v>
      </c>
      <c r="M277" s="54"/>
      <c r="N277" s="15">
        <v>56.490544292999999</v>
      </c>
      <c r="O277" s="15">
        <v>75.980943906000007</v>
      </c>
      <c r="P277" s="15" t="s">
        <v>16</v>
      </c>
      <c r="Q277" s="16" t="s">
        <v>16</v>
      </c>
      <c r="R277" s="37" t="s">
        <v>812</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406</v>
      </c>
      <c r="D278" s="17" t="s">
        <v>407</v>
      </c>
      <c r="E278" s="17">
        <v>10</v>
      </c>
      <c r="F278" s="14">
        <v>127.86</v>
      </c>
      <c r="G278" s="14">
        <v>120.89</v>
      </c>
      <c r="H278" s="14">
        <v>113.93</v>
      </c>
      <c r="I278" s="14"/>
      <c r="J278" s="14">
        <v>142.37</v>
      </c>
      <c r="K278" s="14">
        <v>156.29</v>
      </c>
      <c r="L278" s="14">
        <v>178.82</v>
      </c>
      <c r="M278" s="54"/>
      <c r="N278" s="14">
        <v>56.149388905999999</v>
      </c>
      <c r="O278" s="31">
        <v>18.681770158999999</v>
      </c>
      <c r="P278" s="31" t="s">
        <v>16</v>
      </c>
      <c r="Q278" s="17" t="s">
        <v>16</v>
      </c>
      <c r="R278" s="38" t="s">
        <v>813</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478</v>
      </c>
      <c r="D279" s="16" t="s">
        <v>496</v>
      </c>
      <c r="E279" s="16">
        <v>9</v>
      </c>
      <c r="F279" s="15">
        <v>181.72</v>
      </c>
      <c r="G279" s="15">
        <v>169.02</v>
      </c>
      <c r="H279" s="15">
        <v>156.33000000000001</v>
      </c>
      <c r="I279" s="14"/>
      <c r="J279" s="15">
        <v>205.98</v>
      </c>
      <c r="K279" s="15">
        <v>231.36</v>
      </c>
      <c r="L279" s="15">
        <v>272.43</v>
      </c>
      <c r="M279" s="54"/>
      <c r="N279" s="15">
        <v>60.634639577000002</v>
      </c>
      <c r="O279" s="15">
        <v>3.5832419541</v>
      </c>
      <c r="P279" s="15" t="s">
        <v>16</v>
      </c>
      <c r="Q279" s="16" t="s">
        <v>16</v>
      </c>
      <c r="R279" s="37" t="s">
        <v>814</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408</v>
      </c>
      <c r="D280" s="17" t="s">
        <v>409</v>
      </c>
      <c r="E280" s="17">
        <v>3</v>
      </c>
      <c r="F280" s="14">
        <v>71.75</v>
      </c>
      <c r="G280" s="14">
        <v>67.319999999999993</v>
      </c>
      <c r="H280" s="14">
        <v>62.9</v>
      </c>
      <c r="I280" s="14"/>
      <c r="J280" s="14">
        <v>72.459999999999994</v>
      </c>
      <c r="K280" s="14">
        <v>81.3</v>
      </c>
      <c r="L280" s="14">
        <v>95.62</v>
      </c>
      <c r="M280" s="54"/>
      <c r="N280" s="14">
        <v>44.535610001999999</v>
      </c>
      <c r="O280" s="31">
        <v>24.034836087999999</v>
      </c>
      <c r="P280" s="31" t="s">
        <v>16</v>
      </c>
      <c r="Q280" s="17" t="s">
        <v>13</v>
      </c>
      <c r="R280" s="38" t="s">
        <v>815</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410</v>
      </c>
      <c r="D281" s="16" t="s">
        <v>411</v>
      </c>
      <c r="E281" s="16">
        <v>5</v>
      </c>
      <c r="F281" s="15">
        <v>51.9</v>
      </c>
      <c r="G281" s="15">
        <v>49.3</v>
      </c>
      <c r="H281" s="15">
        <v>46.7</v>
      </c>
      <c r="I281" s="14"/>
      <c r="J281" s="15">
        <v>52.42</v>
      </c>
      <c r="K281" s="15">
        <v>57.61</v>
      </c>
      <c r="L281" s="15">
        <v>66.02</v>
      </c>
      <c r="M281" s="54"/>
      <c r="N281" s="15">
        <v>49.266615274000003</v>
      </c>
      <c r="O281" s="15">
        <v>8.246055439600001</v>
      </c>
      <c r="P281" s="15" t="s">
        <v>16</v>
      </c>
      <c r="Q281" s="16" t="s">
        <v>13</v>
      </c>
      <c r="R281" s="37" t="s">
        <v>816</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412</v>
      </c>
      <c r="D282" s="17" t="s">
        <v>413</v>
      </c>
      <c r="E282" s="17">
        <v>3</v>
      </c>
      <c r="F282" s="14">
        <v>110.16</v>
      </c>
      <c r="G282" s="14">
        <v>100.09</v>
      </c>
      <c r="H282" s="14">
        <v>90.03</v>
      </c>
      <c r="I282" s="14"/>
      <c r="J282" s="14">
        <v>112.42</v>
      </c>
      <c r="K282" s="14">
        <v>132.54</v>
      </c>
      <c r="L282" s="14">
        <v>165.1</v>
      </c>
      <c r="M282" s="54"/>
      <c r="N282" s="14">
        <v>34.360672035</v>
      </c>
      <c r="O282" s="31">
        <v>6.9927998691000006</v>
      </c>
      <c r="P282" s="31" t="s">
        <v>16</v>
      </c>
      <c r="Q282" s="17" t="s">
        <v>13</v>
      </c>
      <c r="R282" s="38" t="s">
        <v>817</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818</v>
      </c>
      <c r="D283" s="16" t="s">
        <v>819</v>
      </c>
      <c r="E283" s="16">
        <v>7</v>
      </c>
      <c r="F283" s="15">
        <v>82.14</v>
      </c>
      <c r="G283" s="15">
        <v>74.260000000000005</v>
      </c>
      <c r="H283" s="15">
        <v>66.38</v>
      </c>
      <c r="I283" s="14"/>
      <c r="J283" s="15">
        <v>103</v>
      </c>
      <c r="K283" s="15">
        <v>118.75</v>
      </c>
      <c r="L283" s="15">
        <v>144.25</v>
      </c>
      <c r="M283" s="54"/>
      <c r="N283" s="15">
        <v>55.907682653999998</v>
      </c>
      <c r="O283" s="15">
        <v>1.5129546645</v>
      </c>
      <c r="P283" s="15" t="s">
        <v>13</v>
      </c>
      <c r="Q283" s="16" t="s">
        <v>16</v>
      </c>
      <c r="R283" s="37" t="s">
        <v>820</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821</v>
      </c>
      <c r="D284" s="17" t="s">
        <v>822</v>
      </c>
      <c r="E284" s="17">
        <v>9</v>
      </c>
      <c r="F284" s="14">
        <v>145.27000000000001</v>
      </c>
      <c r="G284" s="14">
        <v>137.16999999999999</v>
      </c>
      <c r="H284" s="14">
        <v>129.07</v>
      </c>
      <c r="I284" s="14"/>
      <c r="J284" s="14">
        <v>164.21</v>
      </c>
      <c r="K284" s="14">
        <v>180.4</v>
      </c>
      <c r="L284" s="14">
        <v>206.6</v>
      </c>
      <c r="M284" s="54"/>
      <c r="N284" s="14">
        <v>58.574005104000001</v>
      </c>
      <c r="O284" s="31">
        <v>12.667887915</v>
      </c>
      <c r="P284" s="31" t="s">
        <v>16</v>
      </c>
      <c r="Q284" s="17" t="s">
        <v>16</v>
      </c>
      <c r="R284" s="38" t="s">
        <v>823</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479</v>
      </c>
      <c r="D285" s="16" t="s">
        <v>497</v>
      </c>
      <c r="E285" s="16">
        <v>10</v>
      </c>
      <c r="F285" s="15">
        <v>314.06</v>
      </c>
      <c r="G285" s="15">
        <v>296.08999999999997</v>
      </c>
      <c r="H285" s="15">
        <v>278.12</v>
      </c>
      <c r="I285" s="14"/>
      <c r="J285" s="15">
        <v>357.48</v>
      </c>
      <c r="K285" s="15">
        <v>393.41</v>
      </c>
      <c r="L285" s="15">
        <v>451.56</v>
      </c>
      <c r="M285" s="54"/>
      <c r="N285" s="15">
        <v>58.688623112000002</v>
      </c>
      <c r="O285" s="15">
        <v>1.4008510159000001</v>
      </c>
      <c r="P285" s="15" t="s">
        <v>16</v>
      </c>
      <c r="Q285" s="16" t="s">
        <v>16</v>
      </c>
      <c r="R285" s="37" t="s">
        <v>824</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414</v>
      </c>
      <c r="D286" s="17" t="s">
        <v>415</v>
      </c>
      <c r="E286" s="17">
        <v>1</v>
      </c>
      <c r="F286" s="14">
        <v>19.37</v>
      </c>
      <c r="G286" s="14">
        <v>17.36</v>
      </c>
      <c r="H286" s="14">
        <v>15.35</v>
      </c>
      <c r="I286" s="14"/>
      <c r="J286" s="14">
        <v>19.75</v>
      </c>
      <c r="K286" s="14">
        <v>23.76</v>
      </c>
      <c r="L286" s="14">
        <v>30.25</v>
      </c>
      <c r="M286" s="54"/>
      <c r="N286" s="14">
        <v>45.406874725999998</v>
      </c>
      <c r="O286" s="31">
        <v>2.5625028659</v>
      </c>
      <c r="P286" s="31" t="s">
        <v>13</v>
      </c>
      <c r="Q286" s="17" t="s">
        <v>13</v>
      </c>
      <c r="R286" s="38" t="s">
        <v>825</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447</v>
      </c>
      <c r="D287" s="16" t="s">
        <v>448</v>
      </c>
      <c r="E287" s="16">
        <v>5</v>
      </c>
      <c r="F287" s="15">
        <v>16.2</v>
      </c>
      <c r="G287" s="15">
        <v>15.38</v>
      </c>
      <c r="H287" s="15">
        <v>14.56</v>
      </c>
      <c r="I287" s="14"/>
      <c r="J287" s="15">
        <v>16.29</v>
      </c>
      <c r="K287" s="15">
        <v>17.920000000000002</v>
      </c>
      <c r="L287" s="15">
        <v>20.56</v>
      </c>
      <c r="M287" s="54"/>
      <c r="N287" s="15">
        <v>43.542290795</v>
      </c>
      <c r="O287" s="15">
        <v>12.495213955999999</v>
      </c>
      <c r="P287" s="15" t="s">
        <v>16</v>
      </c>
      <c r="Q287" s="16" t="s">
        <v>13</v>
      </c>
      <c r="R287" s="37" t="s">
        <v>826</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480</v>
      </c>
      <c r="D288" s="17" t="s">
        <v>498</v>
      </c>
      <c r="E288" s="17">
        <v>7</v>
      </c>
      <c r="F288" s="14" t="s">
        <v>29</v>
      </c>
      <c r="G288" s="14" t="s">
        <v>29</v>
      </c>
      <c r="H288" s="14" t="s">
        <v>29</v>
      </c>
      <c r="I288" s="14"/>
      <c r="J288" s="14" t="s">
        <v>29</v>
      </c>
      <c r="K288" s="14" t="s">
        <v>29</v>
      </c>
      <c r="L288" s="14" t="s">
        <v>29</v>
      </c>
      <c r="M288" s="54"/>
      <c r="N288" s="14" t="s">
        <v>29</v>
      </c>
      <c r="O288" s="31" t="s">
        <v>29</v>
      </c>
      <c r="P288" s="31" t="s">
        <v>29</v>
      </c>
      <c r="Q288" s="17" t="s">
        <v>29</v>
      </c>
      <c r="R288" s="38" t="s">
        <v>30</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481</v>
      </c>
      <c r="D289" s="16" t="s">
        <v>499</v>
      </c>
      <c r="E289" s="16">
        <v>10</v>
      </c>
      <c r="F289" s="15">
        <v>18.09</v>
      </c>
      <c r="G289" s="15">
        <v>17.07</v>
      </c>
      <c r="H289" s="15">
        <v>16.05</v>
      </c>
      <c r="I289" s="14"/>
      <c r="J289" s="15">
        <v>20.48</v>
      </c>
      <c r="K289" s="15">
        <v>22.51</v>
      </c>
      <c r="L289" s="15">
        <v>25.8</v>
      </c>
      <c r="M289" s="54"/>
      <c r="N289" s="15">
        <v>58.142259844999998</v>
      </c>
      <c r="O289" s="15">
        <v>13.762807315</v>
      </c>
      <c r="P289" s="15" t="s">
        <v>16</v>
      </c>
      <c r="Q289" s="16" t="s">
        <v>16</v>
      </c>
      <c r="R289" s="37" t="s">
        <v>827</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482</v>
      </c>
      <c r="D290" s="17" t="s">
        <v>500</v>
      </c>
      <c r="E290" s="17">
        <v>3</v>
      </c>
      <c r="F290" s="14">
        <v>19.600000000000001</v>
      </c>
      <c r="G290" s="14">
        <v>17.96</v>
      </c>
      <c r="H290" s="14">
        <v>16.32</v>
      </c>
      <c r="I290" s="14"/>
      <c r="J290" s="14">
        <v>19.899999999999999</v>
      </c>
      <c r="K290" s="14">
        <v>23.17</v>
      </c>
      <c r="L290" s="14">
        <v>28.47</v>
      </c>
      <c r="M290" s="54"/>
      <c r="N290" s="14">
        <v>25.273899706000002</v>
      </c>
      <c r="O290" s="31">
        <v>15.619223051999999</v>
      </c>
      <c r="P290" s="31" t="s">
        <v>16</v>
      </c>
      <c r="Q290" s="17" t="s">
        <v>13</v>
      </c>
      <c r="R290" s="38" t="s">
        <v>828</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483</v>
      </c>
      <c r="D291" s="16" t="s">
        <v>501</v>
      </c>
      <c r="E291" s="16">
        <v>1</v>
      </c>
      <c r="F291" s="15">
        <v>21.36</v>
      </c>
      <c r="G291" s="15">
        <v>19.899999999999999</v>
      </c>
      <c r="H291" s="15">
        <v>18.440000000000001</v>
      </c>
      <c r="I291" s="14"/>
      <c r="J291" s="15">
        <v>21.53</v>
      </c>
      <c r="K291" s="15">
        <v>24.44</v>
      </c>
      <c r="L291" s="15">
        <v>29.15</v>
      </c>
      <c r="M291" s="54"/>
      <c r="N291" s="15">
        <v>44.286411043999998</v>
      </c>
      <c r="O291" s="15">
        <v>31.20054623</v>
      </c>
      <c r="P291" s="15" t="s">
        <v>13</v>
      </c>
      <c r="Q291" s="16" t="s">
        <v>13</v>
      </c>
      <c r="R291" s="37" t="s">
        <v>829</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484</v>
      </c>
      <c r="D292" s="17" t="s">
        <v>502</v>
      </c>
      <c r="E292" s="17">
        <v>1</v>
      </c>
      <c r="F292" s="14">
        <v>47.46</v>
      </c>
      <c r="G292" s="14">
        <v>44.07</v>
      </c>
      <c r="H292" s="14">
        <v>40.69</v>
      </c>
      <c r="I292" s="14"/>
      <c r="J292" s="14">
        <v>48.15</v>
      </c>
      <c r="K292" s="14">
        <v>54.91</v>
      </c>
      <c r="L292" s="14">
        <v>65.86</v>
      </c>
      <c r="M292" s="54"/>
      <c r="N292" s="14">
        <v>44.493389172000001</v>
      </c>
      <c r="O292" s="31">
        <v>15.215778865000001</v>
      </c>
      <c r="P292" s="31" t="s">
        <v>13</v>
      </c>
      <c r="Q292" s="17" t="s">
        <v>13</v>
      </c>
      <c r="R292" s="38" t="s">
        <v>830</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831</v>
      </c>
      <c r="D293" s="16" t="s">
        <v>832</v>
      </c>
      <c r="E293" s="16">
        <v>2</v>
      </c>
      <c r="F293" s="15">
        <v>56.19</v>
      </c>
      <c r="G293" s="15">
        <v>52.21</v>
      </c>
      <c r="H293" s="15">
        <v>48.24</v>
      </c>
      <c r="I293" s="14"/>
      <c r="J293" s="15">
        <v>56.93</v>
      </c>
      <c r="K293" s="15">
        <v>64.87</v>
      </c>
      <c r="L293" s="15">
        <v>77.72</v>
      </c>
      <c r="M293" s="54"/>
      <c r="N293" s="15">
        <v>46.408234426</v>
      </c>
      <c r="O293" s="15">
        <v>11.730610422</v>
      </c>
      <c r="P293" s="15" t="s">
        <v>13</v>
      </c>
      <c r="Q293" s="16" t="s">
        <v>13</v>
      </c>
      <c r="R293" s="37" t="s">
        <v>833</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449</v>
      </c>
      <c r="E5" s="59" t="s">
        <v>453</v>
      </c>
    </row>
    <row r="6" spans="4:6" x14ac:dyDescent="0.25">
      <c r="F6" t="s">
        <v>419</v>
      </c>
    </row>
    <row r="7" spans="4:6" ht="123.75" customHeight="1" x14ac:dyDescent="0.25">
      <c r="D7" s="56" t="s">
        <v>450</v>
      </c>
      <c r="E7" s="58" t="str">
        <f>_xlfn.XLOOKUP($E5,Tendencias!$D$17:$D$352,Tendencias!$R$17:$R$352)</f>
        <v>VALE3 está em tendência de baixa pela média de 200 dias, a parece ter completado movimento de repique de alta de curto prazo e pode estar retomando o movimento baixista. Abaixo dos 75 pode seguir em queda na direção dos suportes 71,57 ou 69,17. Teria sinal de repique altista fechando acima dos 76,25 mirando resistências em 79,32 ou 84,1.</v>
      </c>
      <c r="F7" s="57">
        <f>_xlfn.XLOOKUP($E5,Tendencias!$D$17:$D$352,Tendencias!$E$17:$E$352)</f>
        <v>4</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2026-07-28T23:12:11Z</cp:lastPrinted>
  <dcterms:created xsi:type="dcterms:W3CDTF">2020-05-21T15:06:06Z</dcterms:created>
  <dcterms:modified xsi:type="dcterms:W3CDTF">2026-07-28T23:13:13Z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