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6" documentId="8_{032C9CE4-42AA-45F5-BB19-2999A46F4BBD}" xr6:coauthVersionLast="47" xr6:coauthVersionMax="47" xr10:uidLastSave="{396970CB-B9CF-4DEE-9C05-CEEC3A19610F}"/>
  <bookViews>
    <workbookView xWindow="-27705" yWindow="17055" windowWidth="24300" windowHeight="15360"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<sst xmlns="http://schemas.openxmlformats.org/spreadsheetml/2006/main" count="1340" uniqueCount="769">
  <si>
    <t>Ativos</t>
  </si>
  <si>
    <t>Suportes</t>
  </si>
  <si>
    <t>Suportes e Resistências</t>
  </si>
  <si>
    <t>Atualizado em 08junho2020</t>
  </si>
  <si>
    <t>Resistências</t>
  </si>
  <si>
    <t>IFR</t>
  </si>
  <si>
    <t>Vol$m</t>
  </si>
  <si>
    <t xml:space="preserve">Disclaimer: </t>
  </si>
  <si>
    <t>Análise do Ativo</t>
  </si>
  <si>
    <t>Altas</t>
  </si>
  <si>
    <t>Baixas</t>
  </si>
  <si>
    <t>3tentos</t>
  </si>
  <si>
    <t>TTEN3</t>
  </si>
  <si>
    <t>Baixa</t>
  </si>
  <si>
    <t>Abc Brasil</t>
  </si>
  <si>
    <t>ABCB4</t>
  </si>
  <si>
    <t>Alta</t>
  </si>
  <si>
    <t>A1MD34</t>
  </si>
  <si>
    <t>Allos</t>
  </si>
  <si>
    <t>ALOS3</t>
  </si>
  <si>
    <t>Alpargatas</t>
  </si>
  <si>
    <t>ALPA4</t>
  </si>
  <si>
    <t>GOGL34</t>
  </si>
  <si>
    <t>Alupar</t>
  </si>
  <si>
    <t>ALUP11</t>
  </si>
  <si>
    <t>Amazon.Com, Inc</t>
  </si>
  <si>
    <t>AMZO34</t>
  </si>
  <si>
    <t>Ambev S/A</t>
  </si>
  <si>
    <t>ABEV3</t>
  </si>
  <si>
    <t/>
  </si>
  <si>
    <t>Restrita</t>
  </si>
  <si>
    <t>Americanas</t>
  </si>
  <si>
    <t>AMER3</t>
  </si>
  <si>
    <t>Anima</t>
  </si>
  <si>
    <t>ANIM3</t>
  </si>
  <si>
    <t>Apple Inc</t>
  </si>
  <si>
    <t>AAPL34</t>
  </si>
  <si>
    <t>Assai</t>
  </si>
  <si>
    <t>ASAI3</t>
  </si>
  <si>
    <t>Aura 360</t>
  </si>
  <si>
    <t>AURA33</t>
  </si>
  <si>
    <t>Auren</t>
  </si>
  <si>
    <t>AURE3</t>
  </si>
  <si>
    <t>Axia Energia</t>
  </si>
  <si>
    <t>AXIA3</t>
  </si>
  <si>
    <t>AXIA7</t>
  </si>
  <si>
    <t>Azzas 2154</t>
  </si>
  <si>
    <t>AZZA3</t>
  </si>
  <si>
    <t>B3</t>
  </si>
  <si>
    <t>B3SA3</t>
  </si>
  <si>
    <t>Banco BMG</t>
  </si>
  <si>
    <t>BMGB4</t>
  </si>
  <si>
    <t>Banrisul</t>
  </si>
  <si>
    <t>BRSR6</t>
  </si>
  <si>
    <t>BBSeguridade</t>
  </si>
  <si>
    <t>BBSE3</t>
  </si>
  <si>
    <t>Bemobi Tech</t>
  </si>
  <si>
    <t>BMOB3</t>
  </si>
  <si>
    <t>Blau</t>
  </si>
  <si>
    <t>BLAU3</t>
  </si>
  <si>
    <t>Boa Safra</t>
  </si>
  <si>
    <t>SOJA3</t>
  </si>
  <si>
    <t>BR Partners</t>
  </si>
  <si>
    <t>BRBI11</t>
  </si>
  <si>
    <t>Bradesco</t>
  </si>
  <si>
    <t>BBDC3</t>
  </si>
  <si>
    <t>BBDC4</t>
  </si>
  <si>
    <t>Bradespar</t>
  </si>
  <si>
    <t>BRAP4</t>
  </si>
  <si>
    <t>Brasil</t>
  </si>
  <si>
    <t>BBAS3</t>
  </si>
  <si>
    <t>Braskem</t>
  </si>
  <si>
    <t>BRKM5</t>
  </si>
  <si>
    <t>Brava</t>
  </si>
  <si>
    <t>BRAV3</t>
  </si>
  <si>
    <t>Btgp Banco</t>
  </si>
  <si>
    <t>BPAC11</t>
  </si>
  <si>
    <t>Caixa Seguri</t>
  </si>
  <si>
    <t>CXSE3</t>
  </si>
  <si>
    <t>Camil</t>
  </si>
  <si>
    <t>CAML3</t>
  </si>
  <si>
    <t>Casas Bahia</t>
  </si>
  <si>
    <t>BHIA3</t>
  </si>
  <si>
    <t>Cba</t>
  </si>
  <si>
    <t>CBAV3</t>
  </si>
  <si>
    <t>Cea Modas</t>
  </si>
  <si>
    <t>CEAB3</t>
  </si>
  <si>
    <t>Cemig</t>
  </si>
  <si>
    <t>CMIG4</t>
  </si>
  <si>
    <t>Cogna ON</t>
  </si>
  <si>
    <t>COGN3</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</si>
  <si>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</si>
  <si>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</si>
  <si>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</si>
  <si>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</si>
  <si>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</si>
  <si>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</si>
  <si>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</si>
  <si>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</si>
  <si>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</si>
  <si>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</si>
  <si>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</si>
  <si>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</si>
  <si>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</si>
  <si>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</si>
  <si>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</si>
  <si>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</si>
  <si>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</si>
  <si>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</si>
  <si>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</si>
  <si>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Desktopsigma</t>
  </si>
  <si>
    <t>DESK3</t>
  </si>
  <si>
    <t>Dexco</t>
  </si>
  <si>
    <t>DXCO3</t>
  </si>
  <si>
    <t>Dimed</t>
  </si>
  <si>
    <t>PNVL3</t>
  </si>
  <si>
    <t>Direcional</t>
  </si>
  <si>
    <t>DIRR3</t>
  </si>
  <si>
    <t>Ecorodovias</t>
  </si>
  <si>
    <t>ECOR3</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</si>
  <si>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</si>
  <si>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</si>
  <si>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</si>
  <si>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</si>
  <si>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</si>
  <si>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</si>
  <si>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</si>
  <si>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</si>
  <si>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</si>
  <si>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</si>
  <si>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</si>
  <si>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</si>
  <si>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</si>
  <si>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</si>
  <si>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</si>
  <si>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</si>
  <si>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</si>
  <si>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</si>
  <si>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</si>
  <si>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</si>
  <si>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</si>
  <si>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</si>
  <si>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</si>
  <si>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</si>
  <si>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</si>
  <si>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</si>
  <si>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</si>
  <si>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</si>
  <si>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</si>
  <si>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</si>
  <si>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</si>
  <si>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</si>
  <si>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</si>
  <si>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</si>
  <si>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Hidrovias</t>
  </si>
  <si>
    <t>HBSA3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</si>
  <si>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</si>
  <si>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</si>
  <si>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</si>
  <si>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</si>
  <si>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</si>
  <si>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</si>
  <si>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</si>
  <si>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</si>
  <si>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</si>
  <si>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</si>
  <si>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</si>
  <si>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</si>
  <si>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</si>
  <si>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</si>
  <si>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</si>
  <si>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</si>
  <si>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</si>
  <si>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</si>
  <si>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</si>
  <si>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</si>
  <si>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</si>
  <si>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</si>
  <si>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</si>
  <si>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JALL3</t>
  </si>
  <si>
    <t>JBS Nv</t>
  </si>
  <si>
    <t>JBSS32</t>
  </si>
  <si>
    <t>JHSF Part</t>
  </si>
  <si>
    <t>JHSF3</t>
  </si>
  <si>
    <t>JPMC34</t>
  </si>
  <si>
    <t>JSL</t>
  </si>
  <si>
    <t>JSLG3</t>
  </si>
  <si>
    <t>Kepler Weber</t>
  </si>
  <si>
    <t>KEPL3</t>
  </si>
  <si>
    <t>Klabin S/A</t>
  </si>
  <si>
    <t>KLBN4</t>
  </si>
  <si>
    <t>KLBN11</t>
  </si>
  <si>
    <t>Lavvi</t>
  </si>
  <si>
    <t>LAVV3</t>
  </si>
  <si>
    <t>Light S/A</t>
  </si>
  <si>
    <t>LIGT3</t>
  </si>
  <si>
    <t>Localiza</t>
  </si>
  <si>
    <t>RENT3</t>
  </si>
  <si>
    <t>Log Com Prop</t>
  </si>
  <si>
    <t>LOGG3</t>
  </si>
  <si>
    <t>Lojas Renner</t>
  </si>
  <si>
    <t>LREN3</t>
  </si>
  <si>
    <t>Lwsa</t>
  </si>
  <si>
    <t>LWSA3</t>
  </si>
  <si>
    <t>M.Diasbranco</t>
  </si>
  <si>
    <t>MDIA3</t>
  </si>
  <si>
    <t>Magaz Luiza</t>
  </si>
  <si>
    <t>MGLU3</t>
  </si>
  <si>
    <t>Marcopolo</t>
  </si>
  <si>
    <t>POMO3</t>
  </si>
  <si>
    <t>POMO4</t>
  </si>
  <si>
    <t>Marfrig</t>
  </si>
  <si>
    <t>MBRF3</t>
  </si>
  <si>
    <t>Meliuz</t>
  </si>
  <si>
    <t>CASH3</t>
  </si>
  <si>
    <t>Mercado Libre</t>
  </si>
  <si>
    <t>MELI34</t>
  </si>
  <si>
    <t>Meta Platforms, Inc</t>
  </si>
  <si>
    <t>M1TA34</t>
  </si>
  <si>
    <t>Metal Leve</t>
  </si>
  <si>
    <t>LEVE3</t>
  </si>
  <si>
    <t>MUTC34</t>
  </si>
  <si>
    <t>Microsoft Corp</t>
  </si>
  <si>
    <t>MSFT34</t>
  </si>
  <si>
    <t>Mills</t>
  </si>
  <si>
    <t>MILS3</t>
  </si>
  <si>
    <t>Minerva</t>
  </si>
  <si>
    <t>BEEF3</t>
  </si>
  <si>
    <t>Motiva SA</t>
  </si>
  <si>
    <t>MOTV3</t>
  </si>
  <si>
    <t>Moura Dubeux</t>
  </si>
  <si>
    <t>MDNE3</t>
  </si>
  <si>
    <t>Movida</t>
  </si>
  <si>
    <t>MOVI3</t>
  </si>
  <si>
    <t>MRV</t>
  </si>
  <si>
    <t>MRVE3</t>
  </si>
  <si>
    <t>Multiplan</t>
  </si>
  <si>
    <t>MULT3</t>
  </si>
  <si>
    <t>Natura</t>
  </si>
  <si>
    <t>NATU3</t>
  </si>
  <si>
    <t>Nu Holdings Ltd.</t>
  </si>
  <si>
    <t>ROXO34</t>
  </si>
  <si>
    <t>Nvidia Corp</t>
  </si>
  <si>
    <t>NVDC34</t>
  </si>
  <si>
    <t>Oceanpact</t>
  </si>
  <si>
    <t>OPCT3</t>
  </si>
  <si>
    <t>Oncoclinicas</t>
  </si>
  <si>
    <t>ONCO3</t>
  </si>
  <si>
    <t>Orizon</t>
  </si>
  <si>
    <t>ORVR3</t>
  </si>
  <si>
    <t>P.Acucar-Cbd</t>
  </si>
  <si>
    <t>PCAR3</t>
  </si>
  <si>
    <t>Pague Menos</t>
  </si>
  <si>
    <t>PGMN3</t>
  </si>
  <si>
    <t>Petrobras</t>
  </si>
  <si>
    <t>PETR3</t>
  </si>
  <si>
    <t>Paypal</t>
  </si>
  <si>
    <t>PETR4</t>
  </si>
  <si>
    <t>Petrorecsa</t>
  </si>
  <si>
    <t>RECV3</t>
  </si>
  <si>
    <t>PRIO3</t>
  </si>
  <si>
    <t>AUAU3</t>
  </si>
  <si>
    <t>PINE4</t>
  </si>
  <si>
    <t>PLPL3</t>
  </si>
  <si>
    <t>PSSA3</t>
  </si>
  <si>
    <t>POSI3</t>
  </si>
  <si>
    <t>PRNR3</t>
  </si>
  <si>
    <t>QUAL3</t>
  </si>
  <si>
    <t>LJQQ3</t>
  </si>
  <si>
    <t>RADL3</t>
  </si>
  <si>
    <t>RAIZ4</t>
  </si>
  <si>
    <t>RAPT4</t>
  </si>
  <si>
    <t>RDOR3</t>
  </si>
  <si>
    <t>RIAA3</t>
  </si>
  <si>
    <t>RAIL3</t>
  </si>
  <si>
    <t>Sabesp</t>
  </si>
  <si>
    <t>SBSP3</t>
  </si>
  <si>
    <t>Sanepar</t>
  </si>
  <si>
    <t>SAPR4</t>
  </si>
  <si>
    <t>SAPR11</t>
  </si>
  <si>
    <t>Santander BR</t>
  </si>
  <si>
    <t>SANB11</t>
  </si>
  <si>
    <t>Sao Martinho</t>
  </si>
  <si>
    <t>SMTO3</t>
  </si>
  <si>
    <t>Ser Educa</t>
  </si>
  <si>
    <t>SEER3</t>
  </si>
  <si>
    <t>Sid Nacional</t>
  </si>
  <si>
    <t>CSNA3</t>
  </si>
  <si>
    <t>Simpar</t>
  </si>
  <si>
    <t>SIMH3</t>
  </si>
  <si>
    <t>SLCE3</t>
  </si>
  <si>
    <t>Smart Fit</t>
  </si>
  <si>
    <t>SMFT3</t>
  </si>
  <si>
    <t>M2ST34</t>
  </si>
  <si>
    <t>Suzano S.A.</t>
  </si>
  <si>
    <t>SUZB3</t>
  </si>
  <si>
    <t>Taesa</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</si>
  <si>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</si>
  <si>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</si>
  <si>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</si>
  <si>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</si>
  <si>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</si>
  <si>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</si>
  <si>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</si>
  <si>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</si>
  <si>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</si>
  <si>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</si>
  <si>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</si>
  <si>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</si>
  <si>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</si>
  <si>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</si>
  <si>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</si>
  <si>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</si>
  <si>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</si>
  <si>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</si>
  <si>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</si>
  <si>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</si>
  <si>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</si>
  <si>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</si>
  <si>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</si>
  <si>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</si>
  <si>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</si>
  <si>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</si>
  <si>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</si>
  <si>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USIM5</t>
  </si>
  <si>
    <t>Vale</t>
  </si>
  <si>
    <t>VALE3</t>
  </si>
  <si>
    <t>Valid</t>
  </si>
  <si>
    <t>VLID3</t>
  </si>
  <si>
    <t>Vamos</t>
  </si>
  <si>
    <t>VAMO3</t>
  </si>
  <si>
    <t>Vibra</t>
  </si>
  <si>
    <t>VBBR3</t>
  </si>
  <si>
    <t>Vitrueduca</t>
  </si>
  <si>
    <t>VTRU3</t>
  </si>
  <si>
    <t>Vivara S.A.</t>
  </si>
  <si>
    <t>VIVA3</t>
  </si>
  <si>
    <t>Vulcabras</t>
  </si>
  <si>
    <t>VULC3</t>
  </si>
  <si>
    <t>Weg</t>
  </si>
  <si>
    <t>WEGE3</t>
  </si>
  <si>
    <t>Wiz Co</t>
  </si>
  <si>
    <t>WIZC3</t>
  </si>
  <si>
    <t>Xp Inc.</t>
  </si>
  <si>
    <t>XPBR31</t>
  </si>
  <si>
    <t>Yduqs Part</t>
  </si>
  <si>
    <t>YDUQ3</t>
  </si>
  <si>
    <t>BITH11</t>
  </si>
  <si>
    <t>ETHE11</t>
  </si>
  <si>
    <t>Investo Wrld</t>
  </si>
  <si>
    <t>WRLD11</t>
  </si>
  <si>
    <t>BOVA11</t>
  </si>
  <si>
    <t>Petrorio</t>
  </si>
  <si>
    <t>USIM3</t>
  </si>
  <si>
    <t>Riachuelo</t>
  </si>
  <si>
    <t>Positivo Tec</t>
  </si>
  <si>
    <t>Nota media</t>
  </si>
  <si>
    <t>Rumo S.A.</t>
  </si>
  <si>
    <t>Eli Lilly And Company</t>
  </si>
  <si>
    <t>LILY34</t>
  </si>
  <si>
    <t>Bradsaude</t>
  </si>
  <si>
    <t>SAUD3</t>
  </si>
  <si>
    <t>Pine</t>
  </si>
  <si>
    <t>Advanced Micro Devices Inc</t>
  </si>
  <si>
    <t>Alphabet Inc</t>
  </si>
  <si>
    <t>Hapvida</t>
  </si>
  <si>
    <t>HAPV3</t>
  </si>
  <si>
    <t>Jallesmachad</t>
  </si>
  <si>
    <t>Jpmorgan Chase &amp; Co</t>
  </si>
  <si>
    <t>Micron Technology, Inc</t>
  </si>
  <si>
    <t>Strategy Inc</t>
  </si>
  <si>
    <t>Hashdex Btcn</t>
  </si>
  <si>
    <t>Hashdex Eth</t>
  </si>
  <si>
    <t>Hashdex Nci</t>
  </si>
  <si>
    <t>HASH11</t>
  </si>
  <si>
    <t>Ishares Bova Ci</t>
  </si>
  <si>
    <t>Petzcobasi</t>
  </si>
  <si>
    <t>NotaBDR</t>
  </si>
  <si>
    <t>Priner</t>
  </si>
  <si>
    <t>Marvell Technology Group Ltd</t>
  </si>
  <si>
    <t>M2RV34</t>
  </si>
  <si>
    <t>Porto Seguro</t>
  </si>
  <si>
    <t>Qualicorp</t>
  </si>
  <si>
    <t>Planoeplano</t>
  </si>
  <si>
    <t>Compass Gas</t>
  </si>
  <si>
    <t>PASS3</t>
  </si>
  <si>
    <t>The Goldman Sachs Group, Inc</t>
  </si>
  <si>
    <t>GSGI34</t>
  </si>
  <si>
    <t>Fundo Buena Vista II Fundo de Índice</t>
  </si>
  <si>
    <t>QQQI11</t>
  </si>
  <si>
    <t>Azul</t>
  </si>
  <si>
    <t>AZUL3</t>
  </si>
  <si>
    <t>Raizen</t>
  </si>
  <si>
    <t>Multilaser</t>
  </si>
  <si>
    <t>MLAS3</t>
  </si>
  <si>
    <t>Randon Part</t>
  </si>
  <si>
    <t>RENT4</t>
  </si>
  <si>
    <t>Quero-Quero</t>
  </si>
  <si>
    <t>ativo</t>
  </si>
  <si>
    <t>SANB4</t>
  </si>
  <si>
    <t>Ishares S&amp;P 500</t>
  </si>
  <si>
    <t>IVVB11</t>
  </si>
  <si>
    <t>Ishares Smal Ci</t>
  </si>
  <si>
    <t>SMAL11</t>
  </si>
  <si>
    <t>It Now Ibov</t>
  </si>
  <si>
    <t>BOVV11</t>
  </si>
  <si>
    <t>It Now Idiv</t>
  </si>
  <si>
    <t>DIVO11</t>
  </si>
  <si>
    <t>It Now SP BR</t>
  </si>
  <si>
    <t>SPXR11</t>
  </si>
  <si>
    <t>It Now Spxi</t>
  </si>
  <si>
    <t>SPXI11</t>
  </si>
  <si>
    <t>It Now Teck</t>
  </si>
  <si>
    <t>TECK11</t>
  </si>
  <si>
    <t>Qr Bitcoin</t>
  </si>
  <si>
    <t>QBTC11</t>
  </si>
  <si>
    <t>BDRs</t>
  </si>
  <si>
    <t>RaiaDrogasil</t>
  </si>
  <si>
    <t>MM21</t>
  </si>
  <si>
    <t>MM200</t>
  </si>
  <si>
    <t>Nota</t>
  </si>
  <si>
    <t>Alibaba Group Holding Ltd</t>
  </si>
  <si>
    <t>BABA34</t>
  </si>
  <si>
    <t>Applied Materials Inc</t>
  </si>
  <si>
    <t>A1MT34</t>
  </si>
  <si>
    <t>Asml Holding Nv</t>
  </si>
  <si>
    <t>ASML34</t>
  </si>
  <si>
    <t>Berkshire Hathaway Inc</t>
  </si>
  <si>
    <t>BERK34</t>
  </si>
  <si>
    <t>Broadcom Inc</t>
  </si>
  <si>
    <t>AVGO34</t>
  </si>
  <si>
    <t>Lam Research Corp</t>
  </si>
  <si>
    <t>L1RC34</t>
  </si>
  <si>
    <t>Netflix, Inc</t>
  </si>
  <si>
    <t>NFLX34</t>
  </si>
  <si>
    <t>Oracle Corp</t>
  </si>
  <si>
    <t>ORCL34</t>
  </si>
  <si>
    <t>Palantir Technologies Inc</t>
  </si>
  <si>
    <t>P2LT34</t>
  </si>
  <si>
    <t>Recrusul</t>
  </si>
  <si>
    <t>RCSL4</t>
  </si>
  <si>
    <t>Seagate Technology Holdings Plc</t>
  </si>
  <si>
    <t>S1TX34</t>
  </si>
  <si>
    <t>SLC Agricola</t>
  </si>
  <si>
    <t>Stoneco Ltd.</t>
  </si>
  <si>
    <t>STOC34</t>
  </si>
  <si>
    <t>Western Digital Corp</t>
  </si>
  <si>
    <t>W1DC34</t>
  </si>
  <si>
    <t>Investo Chip</t>
  </si>
  <si>
    <t>CHIP11</t>
  </si>
  <si>
    <t>Trd Spx Usd Ci</t>
  </si>
  <si>
    <t>SPXU11</t>
  </si>
  <si>
    <t>ATIVO</t>
  </si>
  <si>
    <t>Análise</t>
  </si>
  <si>
    <t>Rede D Or</t>
  </si>
  <si>
    <t>SANB3</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</si>
  <si>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</si>
  <si>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</si>
  <si>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Azevedo</t>
  </si>
  <si>
    <t>AZEV3</t>
  </si>
  <si>
    <t>AZEV4</t>
  </si>
  <si>
    <t>Gafisa</t>
  </si>
  <si>
    <t>GFSA3</t>
  </si>
  <si>
    <t>AUAU3 está em tendência de baixa pela média de 200 dias, a parece ter completado movimento de repique de alta de curto prazo e pode estar retomando o movimento baixista. Abaixo dos 3,21 pode seguir em queda na direção dos suportes 3,06 ou 2,97. Teria sinal de repique altista fechando acima dos 3,33 mirando resistências em 3,49 ou 3,76.</t>
  </si>
  <si>
    <t>POSI3 está em clara tendência de baixa pelas médias de 21 e 200 dias e segue em movimento de baixa. Abaixo dos 3,52 pode buscar suportes 3,31 ou 3,11. Teria sinal de repique altista fechando acima dos 3,65 mirando resistências em 4,17 ou 4,57. O IFR sobrevendido alerta para recuperações se superar 3,65</t>
  </si>
  <si>
    <t>Schulz</t>
  </si>
  <si>
    <t>SHUL4</t>
  </si>
  <si>
    <t>Space Exploration Technologies Corp</t>
  </si>
  <si>
    <t>SPCX34</t>
  </si>
  <si>
    <t>TAEE3</t>
  </si>
  <si>
    <t>Walmart Inc</t>
  </si>
  <si>
    <t>WALM34</t>
  </si>
  <si>
    <t>Walt Disney Co</t>
  </si>
  <si>
    <t>DISB34</t>
  </si>
  <si>
    <t>iShares Semiconductor ETF</t>
  </si>
  <si>
    <t>BSOX39</t>
  </si>
  <si>
    <t>Brasilagro</t>
  </si>
  <si>
    <t>Coinbase Global, Inc</t>
  </si>
  <si>
    <t>Eucatex</t>
  </si>
  <si>
    <t>Mastercard Inc</t>
  </si>
  <si>
    <t>Syn Prop Tec</t>
  </si>
  <si>
    <t>Viveo</t>
  </si>
  <si>
    <t>BB Etf Ibov</t>
  </si>
  <si>
    <t>Etf BV Spyi</t>
  </si>
  <si>
    <t>Global X Copper Miners</t>
  </si>
  <si>
    <t>Investovwra</t>
  </si>
  <si>
    <t>iShares MSCI Emerging Markets Index</t>
  </si>
  <si>
    <t>iShares Silver Trust</t>
  </si>
  <si>
    <t>It Now Ifnc Fundo de Indice</t>
  </si>
  <si>
    <t>It Now Imat</t>
  </si>
  <si>
    <t>Pibb Ind Brasil 50</t>
  </si>
  <si>
    <t>Trend Europa</t>
  </si>
  <si>
    <t>Trend Ibovx</t>
  </si>
  <si>
    <t>Trend Nasdaq</t>
  </si>
  <si>
    <t>Trend Ouro</t>
  </si>
  <si>
    <t>Trend Ouro H</t>
  </si>
  <si>
    <t>Trend Us Tec</t>
  </si>
  <si>
    <t>TTEN3 apesar de estar em tendência de baixa no longo prazo pela média de 200 dias, no curto prazo está com sinal de recuperação favorecendo repiques de alta. Acima dos 15,36 pode seguir repique altista na direção resistências nos 15,91 ou 16,7. Caso perca os 15,03 teria sinal de baixa projetando de 14,63 a 14,23.</t>
  </si>
  <si>
    <t>ABCB4 está em tendência de alta no longo prazo, teve uma correção no curto prazo, mas pode estar retomando sinal de altas. Acima dos 24,06 pode buscar 25,05 ou 26,14. Abaixo dos 23,75 retomaria sinal de realização mirando suportes em 23,28 ou 22,73.</t>
  </si>
  <si>
    <t>A1MD34 apesar de estar em tendência de alta no longo prazo pela média de 200 dias, no curto prazo está em realização. Abaixo dos 295,55 pode seguir em baixa no curto prazo mirando suportes em 270,15 ou 244,76. Teria sinal de retomada altista fechando acima dos 340,54 mirando resistências em 377,73 ou 428,51.</t>
  </si>
  <si>
    <t>BABA34 apesar de estar em tendência de baixa no longo prazo pela média de 200 dias, no curto prazo está com sinal de recuperação favorecendo repiques de alta. Acima dos 21 pode seguir repique altista na direção resistências nos 22,14 ou 25,02. Caso perca os 20,52 teria sinal de baixa projetando de 17,47 a 16,02.</t>
  </si>
  <si>
    <t>ALOS3 está em tendência de baixa pelas médias de 21 e 200 dias, mas começa a dar sinais de repiques de alta. Acima dos 26,79 teria sinal de repique altista mirando resistências nos 28,5 ou 29,92. Já uma perda dos 26,19 traria de volta o sinal de baixa projetando de 25,47 a 24,76.</t>
  </si>
  <si>
    <t>ALPA4 está em tendência de baixa pelas médias de 21 e 200 dias, mas começa a dar sinais de repiques de alta. Acima dos 11,49 teria sinal de repique altista mirando resistências nos 12,71 ou 13,89. Já uma perda dos 10,8 traria de volta o sinal de baixa projetando de 10,2 a 9,61.</t>
  </si>
  <si>
    <t>GOGL34 está em tendência de baixa pelas médias de 21 e 200 dias, mas começa a dar sinais de repiques de alta. Acima dos 140,29 teria sinal de repique altista mirando resistências nos 159,86 ou 176,21. Já uma perda dos 133,39 traria de volta o sinal de baixa projetando de 125,21 a 117,03.</t>
  </si>
  <si>
    <t>ALUP11 está em tendência de alta pelas médias de 21 e 200 dias e vai mantendo sinal de força altista. Acima dos 33,44 pode buscar projeções nos 34,27 ou 35,74. Teria sinal de realização na perda dos 32,79 mirando os 31,89 ou 31,15. O padrão de volume favorece a alta.</t>
  </si>
  <si>
    <t>AMZO34 está em clara tendência de baixa pelas médias de 21 e 200 dias e segue em movimento de baixa. Abaixo dos 58,67 pode buscar suportes 56,5 ou 54,33. Teria sinal de repique altista fechando acima dos 60,07 mirando resistências em 65,68 ou 70,01. O IFR sobrevendido alerta para recuperações se superar 60,07</t>
  </si>
  <si>
    <t>ABEV3 está em tendência de alta no longo prazo, teve uma correção no curto prazo, mas pode estar retomando sinal de altas. Acima dos 15,89 pode buscar 16,85 ou 17,77. Abaixo dos 15,35 retomaria sinal de realização mirando suportes em 14,88 ou 14,42.</t>
  </si>
  <si>
    <t>AMER3 apesar de estar em tendência de baixa no longo prazo pela média de 200 dias, no curto prazo está com sinal de recuperação favorecendo repiques de alta. Acima dos 4,36 pode seguir repique altista na direção resistências nos 4,97 ou 5,96. Caso perca os 4,08 teria sinal de baixa projetando de 3,37 a 3,06.</t>
  </si>
  <si>
    <t>ANIM3 está em tendência de baixa pelas médias de 21 e 200 dias, mas começa a dar sinais de repiques de alta. Acima dos 2,15 teria sinal de repique altista mirando resistências nos 2,92 ou 3,53. Já uma perda dos 1,92 traria de volta o sinal de baixa projetando de 1,61 a 1,3.</t>
  </si>
  <si>
    <t>AAPL34 está em tendência de alta pelas médias de 21 e 200 dias e vai mantendo sinal de força altista. Acima dos 86,72 pode buscar projeções nos 95,55 ou 109,84. Teria sinal de realização na perda dos 84,75 mirando os 72,43 ou 68,01.</t>
  </si>
  <si>
    <t>A1MT34 apesar de estar em tendência de alta no longo prazo pela média de 200 dias, no curto prazo está em realização. Abaixo dos 252,99 pode seguir em baixa no curto prazo mirando suportes em 212,91 ou 172,84. Teria sinal de retomada altista fechando acima dos 281,7 mirando resistências em 382,67 ou 462,81.</t>
  </si>
  <si>
    <t>ASML34 apesar de estar em tendência de alta no longo prazo pela média de 200 dias, no curto prazo está em realização. Abaixo dos 150 pode seguir em baixa no curto prazo mirando suportes em 138,28 ou 126,57. Teria sinal de retomada altista fechando acima dos 165 mirando resistências em 187,91 ou 211,33.</t>
  </si>
  <si>
    <t>ASAI3 está em tendência de baixa pelas médias de 21 e 200 dias, mas começa a dar sinais de repiques de alta. Acima dos 8,14 teria sinal de repique altista mirando resistências nos 9,08 ou 9,92. Já uma perda dos 7,72 traria de volta o sinal de baixa projetando de 7,29 a 6,87.</t>
  </si>
  <si>
    <t>AURA33 está em tendência de baixa pelas médias de 21 e 200 dias, mas começa a dar sinais de repiques de alta. Acima dos 95,77 teria sinal de repique altista mirando resistências nos 116,96 ou 138,22. Já uma perda dos 91,7 traria de volta o sinal de baixa projetando de 82,55 a 71,91.</t>
  </si>
  <si>
    <t>AURE3 está em tendência de baixa pelas médias de 21 e 200 dias, mas começa a dar sinais de repiques de alta. Acima dos 11,37 teria sinal de repique altista mirando resistências nos 13,03 ou 14,18. Já uma perda dos 11,16 traria de volta o sinal de baixa projetando de 10,58 a 10.</t>
  </si>
  <si>
    <t>AXIA3 está em tendência de baixa pelas médias de 21 e 200 dias, mas começa a dar sinais de repiques de alta. Acima dos 51,49 teria sinal de repique altista mirando resistências nos 55,88 ou 59,96. Já uma perda dos 50,59 traria de volta o sinal de baixa projetando de 49,27 a 47,22.</t>
  </si>
  <si>
    <t>AXIA7 está em tendência de baixa pelas médias de 21 e 200 dias, mas começa a dar sinais de repiques de alta. Acima dos 50,77 teria sinal de repique altista mirando resistências nos 54,68 ou 58,78. Já uma perda dos 49,68 traria de volta o sinal de baixa projetando de 48,04 a 45,98.</t>
  </si>
  <si>
    <t>AZEV3 apesar de estar em tendência de baixa no longo prazo pela média de 200 dias, no curto prazo está com sinal de recuperação favorecendo repiques de alta. Acima dos 2,65 pode seguir repique altista na direção resistências nos 3,52 ou 4,94. Caso perca os 2,49 teria sinal de baixa projetando de 1,23 a 0,79. O padrão de volume favorece a alta. O IFR sobrecomprado alerta realizações se perder 2,49.</t>
  </si>
  <si>
    <t>AZEV4 está em tendência de baixa pelas médias de 21 e 200 dias, mas começa a dar sinais de repiques de alta. Acima dos 1,3 teria sinal de repique altista mirando resistências nos 2,3 ou 3,01. Já uma perda dos 1,15 traria de volta o sinal de baixa projetando de 0,79 a 0,43.</t>
  </si>
  <si>
    <t>AZUL3 está em tendência de baixa pelas médias de 21 e 200 dias, mas começa a dar sinais de repiques de alta. Acima dos 22,28 teria sinal de repique altista mirando resistências nos 24,77 ou 27,16. Já uma perda dos 20,9 traria de volta o sinal de baixa projetando de 19,7 a 18,5.</t>
  </si>
  <si>
    <t>AZZA3 está em tendência de baixa pelas médias de 21 e 200 dias, mas começa a dar sinais de repiques de alta. Acima dos 17,3 teria sinal de repique altista mirando resistências nos 19,39 ou 21,08. Já uma perda dos 16,65 traria de volta o sinal de baixa projetando de 15,8 a 14,95.</t>
  </si>
  <si>
    <t>B3SA3 está em tendência de alta pelas médias de 21 e 200 dias e vai mantendo sinal de força altista. Acima dos 15,92 pode buscar projeções nos 17,03 ou 18,83. Teria sinal de realização na perda dos 15,56 mirando os 14,12 ou 13,56.</t>
  </si>
  <si>
    <t>BMGB4 está em tendência de alta pelas médias de 21 e 200 dias e vai mantendo sinal de força altista. Acima dos 5,42 pode buscar projeções nos 5,59 ou 5,88. Teria sinal de realização na perda dos 5,28 mirando os 5,13 ou 5,04.</t>
  </si>
  <si>
    <t>BRSR6 está em tendência de baixa pelas médias de 21 e 200 dias, mas começa a dar sinais de repiques de alta. Acima dos 14,12 teria sinal de repique altista mirando resistências nos 14,69 ou 15,3. Já uma perda dos 13,97 traria de volta o sinal de baixa projetando de 13,69 a 13,38.</t>
  </si>
  <si>
    <t>BBSE3 está em tendência de alta pelas médias de 21 e 200 dias, mas começa a dar sinal de possível realização. Abaixo dos 40,22 poderia realizar na direção dos suportes 37,33 ou 35,62. Caso supere os 41,38 retomaria sinal de alta com projeções nos 42,84 ou 46,24.</t>
  </si>
  <si>
    <t>BMOB3 está em tendência de baixa pelas médias de 21 e 200 dias, mas começa a dar sinais de repiques de alta. Acima dos 23,11 teria sinal de repique altista mirando resistências nos 24,47 ou 25,69. Já uma perda dos 22,48 traria de volta o sinal de baixa projetando de 21,86 a 21,25.</t>
  </si>
  <si>
    <t>BERK34 está em tendência de baixa pelas médias de 21 e 200 dias, mas começa a dar sinais de repiques de alta. Acima dos 127,37 teria sinal de repique altista mirando resistências nos 132,14 ou 137,72. Já uma perda dos 125,32 traria de volta o sinal de baixa projetando de 123,11 a 120,31.</t>
  </si>
  <si>
    <t>BLAU3 está em clara tendência de baixa pelas médias de 21 e 200 dias e segue em movimento de baixa. Abaixo dos 8,61 pode buscar suportes 7,98 ou 7,36. Teria sinal de repique altista fechando acima dos 8,95 mirando resistências em 10,63 ou 11,87. O IFR sobrevendido alerta para recuperações se superar 8,95</t>
  </si>
  <si>
    <t>SOJA3 está em tendência de baixa pelas médias de 21 e 200 dias, mas começa a dar sinais de repiques de alta. Acima dos 5,96 teria sinal de repique altista mirando resistências nos 6,25 ou 6,67. Já uma perda dos 5,56 traria de volta o sinal de baixa projetando de 5,34 a 5,13.</t>
  </si>
  <si>
    <t>BRBI11 está em tendência de baixa pelas médias de 21 e 200 dias, mas começa a dar sinais de repiques de alta. Acima dos 14,72 teria sinal de repique altista mirando resistências nos 15,57 ou 16,37. Já uma perda dos 14,27 traria de volta o sinal de baixa projetando de 13,86 a 13,46.</t>
  </si>
  <si>
    <t>BBDC3 está em tendência de alta pelas médias de 21 e 200 dias e vai mantendo sinal de força altista. Acima dos 16,31 pode buscar projeções nos 16,64 ou 17,54. Teria sinal de realização na perda dos 16,12 mirando os 15,17 ou 14,71.</t>
  </si>
  <si>
    <t>BBDC4 está em tendência de alta pelas médias de 21 e 200 dias e vai mantendo sinal de força altista. Acima dos 19 pode buscar projeções nos 19,94 ou 21,47. Teria sinal de realização na perda dos 18,58 mirando os 17,47 ou 16,99.</t>
  </si>
  <si>
    <t>BRAP4 está em tendência de alta pelas médias de 21 e 200 dias e vai mantendo sinal de força altista. Acima dos 21,77 pode buscar projeções nos 22,76 ou 24,08. Teria sinal de realização na perda dos 21,32 mirando os 20,61 ou 19,94.</t>
  </si>
  <si>
    <t>SAUD3 está em tendência de alta pelas médias de 21 e 200 dias e vai mantendo sinal de força altista. Acima dos 14,97 pode buscar projeções nos 15,58 ou 16,53. Teria sinal de realização na perda dos 14,59 mirando os 14,03 ou 13,55.</t>
  </si>
  <si>
    <t>BBAS3 apesar de estar em tendência de baixa no longo prazo pela média de 200 dias, no curto prazo está com sinal de recuperação favorecendo repiques de alta. Acima dos 20,67 pode seguir repique altista na direção resistências nos 21,13 ou 22,19. Caso perca os 20,42 teria sinal de baixa projetando de 19,41 a 18,87.</t>
  </si>
  <si>
    <t>AGRO3</t>
  </si>
  <si>
    <t>AGRO3 apesar de estar em tendência de baixa no longo prazo pela média de 200 dias, no curto prazo está com sinal de recuperação favorecendo repiques de alta. Acima dos 19,2 pode seguir repique altista na direção resistências nos 19,72 ou 20,8. Caso perca os 18,49 teria sinal de baixa projetando de 17,96 a 17,41.</t>
  </si>
  <si>
    <t>BRKM5 está em clara tendência de baixa pelas médias de 21 e 200 dias e segue em movimento de baixa. Abaixo dos 5,7 pode buscar suportes 5,28 ou 4,87. Teria sinal de repique altista fechando acima dos 6,19 mirando resistências em 7,04 ou 7,86.</t>
  </si>
  <si>
    <t>BRAV3 está em tendência de alta pelas médias de 21 e 200 dias e vai mantendo sinal de força altista. Acima dos 21,37 pode buscar projeções nos 23,79 ou 27,71. Teria sinal de realização na perda dos 20,46 mirando os 17,45 ou 16,23. O padrão de volume favorece a alta. O IFR sobrecomprado alerta realizações se perder 20,46.</t>
  </si>
  <si>
    <t>AVGO34 está em tendência de alta no longo prazo, teve uma correção no curto prazo, mas pode estar retomando sinal de altas. Acima dos 28,36 pode buscar 29,8 ou 31,98. Abaixo dos 27,29 retomaria sinal de realização mirando suportes em 26,26 ou 25,16.</t>
  </si>
  <si>
    <t>BPAC11 está em tendência de alta no longo prazo, teve uma correção no curto prazo, mas pode estar retomando sinal de altas. Acima dos 55,82 pode buscar 59,1 ou 62,86. Abaixo dos 55,06 retomaria sinal de realização mirando suportes em 53 ou 51,11.</t>
  </si>
  <si>
    <t>CXSE3 apesar de estar em tendência de alta no longo prazo pela média de 200 dias, no curto prazo está em realização. Abaixo dos 20,52 pode seguir em baixa no curto prazo mirando suportes em 19,31 ou 18,31. Teria sinal de retomada altista fechando acima dos 21,36 mirando resistências em 22,54 ou 24,53.</t>
  </si>
  <si>
    <t>CAML3 está em tendência de baixa pelas médias de 21 e 200 dias, mas começa a dar sinais de repiques de alta. Acima dos 4,69 teria sinal de repique altista mirando resistências nos 5,48 ou 6,33. Já uma perda dos 4,49 traria de volta o sinal de baixa projetando de 4,1 a 3,67.</t>
  </si>
  <si>
    <t>BHIA3 está em tendência de baixa pelas médias de 21 e 200 dias, mas começa a dar sinais de repiques de alta. Acima dos 0,82 teria sinal de repique altista mirando resistências nos 1,19 ou 1,43. Já uma perda dos 0,79 traria de volta o sinal de baixa projetando de 0,66 a 0,54. O IFR sobrevendido alerta para recuperações se superar 0,82</t>
  </si>
  <si>
    <t>CBAV3 está em tendência de alta pelas médias de 21 e 200 dias, mas começa a dar sinal de possível realização. Abaixo dos 10,89 poderia realizar na direção dos suportes 10,7 ou 10,61. Caso supere os 10,97 retomaria sinal de alta com projeções nos 11,13 ou 11,4. O IFR sobrecomprado alerta realizações se perder 10,89.</t>
  </si>
  <si>
    <t>CEAB3 está em tendência de baixa pelas médias de 21 e 200 dias, mas começa a dar sinais de repiques de alta. Acima dos 9,66 teria sinal de repique altista mirando resistências nos 11,24 ou 12,47. Já uma perda dos 9,24 traria de volta o sinal de baixa projetando de 8,62 a 8.</t>
  </si>
  <si>
    <t>CMIG3</t>
  </si>
  <si>
    <t>CMIG3 está em tendência de alta pelas médias de 21 e 200 dias e vai mantendo sinal de força altista. Acima dos 17,05 pode buscar projeções nos 18,06 ou 19,71. Teria sinal de realização na perda dos 16,43 mirando os 15,4 ou 14,89. O padrão de volume favorece a alta.</t>
  </si>
  <si>
    <t>CMIG4 está em tendência de alta pelas médias de 21 e 200 dias e vai mantendo sinal de força altista. Acima dos 11,39 pode buscar projeções nos 11,82 ou 12,52. Teria sinal de realização na perda dos 11,01 mirando os 10,69 ou 10,47.</t>
  </si>
  <si>
    <t>COGN3 está em tendência de baixa pelas médias de 21 e 200 dias, mas começa a dar sinais de repiques de alta. Acima dos 2,15 teria sinal de repique altista mirando resistências nos 2,44 ou 2,67. Já uma perda dos 2,06 traria de volta o sinal de baixa projetando de 1,94 a 1,82.</t>
  </si>
  <si>
    <t>C2OI34</t>
  </si>
  <si>
    <t>C2OI34 apesar de estar em tendência de baixa no longo prazo pela média de 200 dias, no curto prazo está com sinal de recuperação favorecendo repiques de alta. Acima dos 34,21 pode seguir repique altista na direção resistências nos 36,79 ou 41,26. Caso perca os 31,75 teria sinal de baixa projetando de 29,55 a 27,31.</t>
  </si>
  <si>
    <t>CSMG3 está em tendência de alta no longo prazo, teve uma correção no curto prazo, mas pode estar retomando sinal de altas. Acima dos 63,64 pode buscar 67,82 ou 73,56. Abaixo dos 61,62 retomaria sinal de realização mirando suportes em 58,52 ou 55,64.</t>
  </si>
  <si>
    <t>CPLE3 está em tendência de alta no longo prazo, teve uma correção no curto prazo, mas pode estar retomando sinal de altas. Acima dos 14,78 pode buscar 15,53 ou 16,35. Abaixo dos 14,53 retomaria sinal de realização mirando suportes em 14,19 ou 13,77.</t>
  </si>
  <si>
    <t>CSAN3 apesar de estar em tendência de baixa no longo prazo pela média de 200 dias, no curto prazo está com sinal de recuperação favorecendo repiques de alta. Acima dos 3,95 pode seguir repique altista na direção resistências nos 4,1 ou 4,45. Caso perca os 3,83 teria sinal de baixa projetando de 3,52 a 3,34.</t>
  </si>
  <si>
    <t>CPFE3 está em clara tendência de baixa pelas médias de 21 e 200 dias e segue em movimento de baixa. Abaixo dos 43,88 pode buscar suportes 42,64 ou 41,4. Teria sinal de repique altista fechando acima dos 45,44 mirando resistências em 47,88 ou 50,35.</t>
  </si>
  <si>
    <t>CMIN3 está em tendência de alta pelas médias de 21 e 200 dias e vai mantendo sinal de força altista. Acima dos 5,93 pode buscar projeções nos 7,07 ou 8,92. Teria sinal de realização na perda dos 5,66 mirando os 4,08 ou 3,5. O IFR sobrecomprado alerta realizações se perder 5,66.</t>
  </si>
  <si>
    <t>CURY3 está em tendência de baixa pelas médias de 21 e 200 dias, mas começa a dar sinais de repiques de alta. Acima dos 30,48 teria sinal de repique altista mirando resistências nos 35,5 ou 39,33. Já uma perda dos 29,29 traria de volta o sinal de baixa projetando de 27,37 a 25,45.</t>
  </si>
  <si>
    <t>CVCB3 apesar de estar em tendência de baixa no longo prazo pela média de 200 dias, no curto prazo está com sinal de recuperação favorecendo repiques de alta. Acima dos 1,43 pode seguir repique altista na direção resistências nos 1,65 ou 2,02. Caso perca os 1,3 teria sinal de baixa projetando de 1,06 a 0,94. O padrão de volume favorece a alta.</t>
  </si>
  <si>
    <t>CYRE3 está em tendência de baixa pelas médias de 21 e 200 dias, mas começa a dar sinais de repiques de alta. Acima dos 21,32 teria sinal de repique altista mirando resistências nos 23,7 ou 25,73. Já uma perda dos 20,4 traria de volta o sinal de baixa projetando de 19,38 a 18,36.</t>
  </si>
  <si>
    <t>CYRE4 está em tendência de baixa pelas médias de 21 e 200 dias, mas começa a dar sinais de repiques de alta. Acima dos 20,05 teria sinal de repique altista mirando resistências nos 22,02 ou 23,71. Já uma perda dos 19,27 traria de volta o sinal de baixa projetando de 18,42 a 17,57.</t>
  </si>
  <si>
    <t>DASA3 está em tendência de baixa pela média de 200 dias, a parece ter completado movimento de repique de alta de curto prazo e pode estar retomando o movimento baixista. Abaixo dos 2,79 pode seguir em queda na direção dos suportes 2,41 ou 2,16. Teria sinal de repique altista fechando acima dos 3,2 mirando resistências em 3,68 ou 4,47.</t>
  </si>
  <si>
    <t>DESK3 está em tendência de alta pelas médias de 21 e 200 dias, mas começa a dar sinal de possível realização. Abaixo dos 18,05 poderia realizar na direção dos suportes 17,49 ou 17,25. Caso supere os 18,26 retomaria sinal de alta com projeções nos 18,73 ou 19,5.</t>
  </si>
  <si>
    <t>DXCO3 está em tendência de alta pelas médias de 21 e 200 dias e vai mantendo sinal de força altista. Acima dos 5,25 pode buscar projeções nos 5,57 ou 6,1. Teria sinal de realização na perda dos 4,99 mirando os 4,72 ou 4,55.</t>
  </si>
  <si>
    <t>PNVL3 apesar de estar em tendência de baixa no longo prazo pela média de 200 dias, no curto prazo está com sinal de recuperação favorecendo repiques de alta. Acima dos 11,79 pode seguir repique altista na direção resistências nos 12,25 ou 13,37. Caso perca os 11,41 teria sinal de baixa projetando de 10,43 a 9,86.</t>
  </si>
  <si>
    <t>DIRR3 está em tendência de baixa pelas médias de 21 e 200 dias, mas começa a dar sinais de repiques de alta. Acima dos 11,94 teria sinal de repique altista mirando resistências nos 14,42 ou 16,29. Já uma perda dos 11,39 traria de volta o sinal de baixa projetando de 10,45 a 9,51.</t>
  </si>
  <si>
    <t>ECOR3 está em tendência de baixa pelas médias de 21 e 200 dias, mas começa a dar sinais de repiques de alta. Acima dos 7,2 teria sinal de repique altista mirando resistências nos 7,86 ou 8,56. Já uma perda dos 6,98 traria de volta o sinal de baixa projetando de 6,72 a 6,36.</t>
  </si>
  <si>
    <t>LILY34 está em tendência de alta pelas médias de 21 e 200 dias e vai mantendo sinal de força altista. Acima dos 205,52 pode buscar projeções nos 214,47 ou 228,35. Teria sinal de realização na perda dos 201,84 mirando os 192 ou 185,05. O padrão de volume favorece a alta.</t>
  </si>
  <si>
    <t>EMBJ3 está em tendência de alta pelas médias de 21 e 200 dias e vai mantendo sinal de força altista. Acima dos 87,29 pode buscar projeções nos 92,35 ou 100,54. Teria sinal de realização na perda dos 83,34 mirando os 79,1 ou 76,56. O padrão de volume favorece a alta.</t>
  </si>
  <si>
    <t>ENGI11 está em tendência de alta pelas médias de 21 e 200 dias e vai mantendo sinal de força altista. Acima dos 49,89 pode buscar projeções nos 52,3 ou 55,56. Teria sinal de realização na perda dos 49,07 mirando os 47,02 ou 45,38.</t>
  </si>
  <si>
    <t>ENEV3 está em tendência de alta no longo prazo, teve uma correção no curto prazo, mas pode estar retomando sinal de altas. Acima dos 25,53 pode buscar 27,95 ou 29,85. Abaixo dos 24,87 retomaria sinal de realização mirando suportes em 23,91 ou 22,96.</t>
  </si>
  <si>
    <t>EGIE3 está em tendência de baixa pelas médias de 21 e 200 dias, mas começa a dar sinais de repiques de alta. Acima dos 30,24 teria sinal de repique altista mirando resistências nos 34,88 ou 38,39. Já uma perda dos 29,2 traria de volta o sinal de baixa projetando de 27,44 a 25,68.</t>
  </si>
  <si>
    <t>EQTL3 está em tendência de baixa pelas médias de 21 e 200 dias, mas começa a dar sinais de repiques de alta. Acima dos 38,85 teria sinal de repique altista mirando resistências nos 41,09 ou 43,01. Já uma perda dos 37,98 traria de volta o sinal de baixa projetando de 37,01 a 36,05.</t>
  </si>
  <si>
    <t>EUCA4</t>
  </si>
  <si>
    <t>EUCA4 está em tendência de alta no longo prazo, teve uma correção no curto prazo, mas pode estar retomando sinal de altas. Acima dos 22,2 pode buscar 24,61 ou 26,53. Abaixo dos 21,5 retomaria sinal de realização mirando suportes em 20,53 ou 19,57.</t>
  </si>
  <si>
    <t>EVEN3 está em tendência de baixa pelas médias de 21 e 200 dias, mas começa a dar sinais de repiques de alta. Acima dos 5,01 teria sinal de repique altista mirando resistências nos 5,82 ou 6,41. Já uma perda dos 4,86 traria de volta o sinal de baixa projetando de 4,56 a 4,26.</t>
  </si>
  <si>
    <t>EZTC3 está em tendência de baixa pelas médias de 21 e 200 dias, mas começa a dar sinais de repiques de alta. Acima dos 11,57 teria sinal de repique altista mirando resistências nos 13,46 ou 14,88. Já uma perda dos 11,15 traria de volta o sinal de baixa projetando de 10,43 a 9,72.</t>
  </si>
  <si>
    <t>FESA4 está em tendência de baixa pela média de 200 dias, a parece ter completado movimento de repique de alta de curto prazo e pode estar retomando o movimento baixista. Abaixo dos 5,97 pode seguir em queda na direção dos suportes 5,69 ou 5,53. Teria sinal de repique altista fechando acima dos 6,06 mirando resistências em 6,18 ou 6,48.</t>
  </si>
  <si>
    <t>FLRY3 está em tendência de alta pelas médias de 21 e 200 dias e vai mantendo sinal de força altista. Acima dos 16,83 pode buscar projeções nos 17,86 ou 19,54. Teria sinal de realização na perda dos 16,26 mirando os 15,15 ou 14,63.</t>
  </si>
  <si>
    <t>FRAS3 apesar de estar em tendência de baixa no longo prazo pela média de 200 dias, no curto prazo está com sinal de recuperação favorecendo repiques de alta. Acima dos 21,4 pode seguir repique altista na direção resistências nos 22,96 ou 25,49. Caso perca os 20,57 teria sinal de baixa projetando de 18,87 a 18,08.</t>
  </si>
  <si>
    <t>GFSA3 está em clara tendência de baixa pelas médias de 21 e 200 dias e segue em movimento de baixa. Abaixo dos 0,33 pode buscar suportes 0,02 ou -0,28. Teria sinal de repique altista fechando acima dos 0,36 mirando resistências em 1,33 ou 1,94. O IFR sobrevendido alerta para recuperações se superar 0,36</t>
  </si>
  <si>
    <t>GGBR4 está em tendência de alta pelas médias de 21 e 200 dias e vai mantendo sinal de força altista. Acima dos 24,64 pode buscar projeções nos 27,2 ou 31,35. Teria sinal de realização na perda dos 24,15 mirando os 20,49 ou 19,2. O IFR sobrecomprado alerta realizações se perder 24,15.</t>
  </si>
  <si>
    <t>GOAU4 está em tendência de alta pelas médias de 21 e 200 dias e vai mantendo sinal de força altista. Acima dos 10,67 pode buscar projeções nos 11,67 ou 13,3. Teria sinal de realização na perda dos 10,49 mirando os 9,04 ou 8,53. O IFR sobrecomprado alerta realizações se perder 10,49.</t>
  </si>
  <si>
    <t>GGPS3 está em tendência de baixa pelas médias de 21 e 200 dias, mas começa a dar sinais de repiques de alta. Acima dos 11,83 teria sinal de repique altista mirando resistências nos 13,28 ou 14,46. Já uma perda dos 11,37 traria de volta o sinal de baixa projetando de 10,77 a 10,18.</t>
  </si>
  <si>
    <t>GRND3 está em tendência de baixa pelas médias de 21 e 200 dias, mas começa a dar sinais de repiques de alta. Acima dos 3,74 teria sinal de repique altista mirando resistências nos 3,99 ou 4,22. Já uma perda dos 3,61 traria de volta o sinal de baixa projetando de 3,49 a 3,37.</t>
  </si>
  <si>
    <t>GMAT3 apesar de estar em tendência de baixa no longo prazo pela média de 200 dias, no curto prazo está com sinal de recuperação favorecendo repiques de alta. Acima dos 3,87 pode seguir repique altista na direção resistências nos 4,07 ou 4,46. Caso perca os 3,79 teria sinal de baixa projetando de 3,43 a 3,23.</t>
  </si>
  <si>
    <t>SBFG3 está em tendência de baixa pelas médias de 21 e 200 dias, mas começa a dar sinais de repiques de alta. Acima dos 9,75 teria sinal de repique altista mirando resistências nos 10,82 ou 11,74. Já uma perda dos 9,32 traria de volta o sinal de baixa projetando de 8,85 a 8,39.</t>
  </si>
  <si>
    <t>HBSA3 está em clara tendência de baixa pelas médias de 21 e 200 dias e segue em movimento de baixa. Abaixo dos 3,22 pode buscar suportes 3,06 ou 2,91. Teria sinal de repique altista fechando acima dos 3,43 mirando resistências em 3,72 ou 4,02.</t>
  </si>
  <si>
    <t>HYPE3 apesar de estar em tendência de baixa no longo prazo pela média de 200 dias, no curto prazo está com sinal de recuperação favorecendo repiques de alta. Acima dos 21,06 pode seguir repique altista na direção resistências nos 21,82 ou 23. Caso perca os 19,9 teria sinal de baixa projetando de 19,3 a 18,71. O padrão de volume favorece a alta.</t>
  </si>
  <si>
    <t>IGTI11 está em tendência de baixa pelas médias de 21 e 200 dias, mas começa a dar sinais de repiques de alta. Acima dos 24,89 teria sinal de repique altista mirando resistências nos 26,63 ou 28,2. Já uma perda dos 24,08 traria de volta o sinal de baixa projetando de 23,29 a 22,5.</t>
  </si>
  <si>
    <t>ITLC34 está em tendência de alta no longo prazo, teve uma correção no curto prazo, mas pode estar retomando sinal de altas. Acima dos 80,5 pode buscar 122,62 ou 152,56. Abaixo dos 74,16 retomaria sinal de realização mirando suportes em 59,18 ou 44,21.</t>
  </si>
  <si>
    <t>INTB3 está em tendência de alta pelas médias de 21 e 200 dias e vai mantendo sinal de força altista. Acima dos 13,77 pode buscar projeções nos 14,25 ou 15,22. Teria sinal de realização na perda dos 13,54 mirando os 12,67 ou 12,18.</t>
  </si>
  <si>
    <t>INBR32 está em tendência de baixa pelas médias de 21 e 200 dias, mas começa a dar sinais de repiques de alta. Acima dos 28,37 teria sinal de repique altista mirando resistências nos 30,22 ou 32,2. Já uma perda dos 27 traria de volta o sinal de baixa projetando de 26 a 25,01.</t>
  </si>
  <si>
    <t>MYPK3 apesar de estar em tendência de baixa no longo prazo pela média de 200 dias, no curto prazo está com sinal de recuperação favorecendo repiques de alta. Acima dos 9,47 pode seguir repique altista na direção resistências nos 9,9 ou 10,61. Caso perca os 9,21 teria sinal de baixa projetando de 8,76 a 8,54.</t>
  </si>
  <si>
    <t>RANI3 está em clara tendência de baixa pelas médias de 21 e 200 dias e segue em movimento de baixa. Abaixo dos 7,93 pode buscar suportes 7,71 ou 7,58. Teria sinal de repique altista fechando acima dos 8,13 mirando resistências em 8,38 ou 8,8.</t>
  </si>
  <si>
    <t>IRBR3 está em tendência de alta no longo prazo, teve uma correção no curto prazo, mas pode estar retomando sinal de altas. Acima dos 55 pode buscar 58,02 ou 60,96. Abaixo dos 53,25 retomaria sinal de realização mirando suportes em 51,77 ou 50,3.</t>
  </si>
  <si>
    <t>ISAE4 está em tendência de baixa pelas médias de 21 e 200 dias, mas começa a dar sinais de repiques de alta. Acima dos 26,88 teria sinal de repique altista mirando resistências nos 30,29 ou 32,89. Já uma perda dos 26,08 traria de volta o sinal de baixa projetando de 24,77 a 23,47.</t>
  </si>
  <si>
    <t>ITSA3</t>
  </si>
  <si>
    <t>ITSA3 está em tendência de alta pelas médias de 21 e 200 dias e vai mantendo sinal de força altista. Acima dos 13,82 pode buscar projeções nos 14,24 ou 14,84. Teria sinal de realização na perda dos 13,56 mirando os 13,26 ou 12,95. O padrão de volume favorece a alta.</t>
  </si>
  <si>
    <t>ITSA4 está em tendência de alta pelas médias de 21 e 200 dias e vai mantendo sinal de força altista. Acima dos 13,74 pode buscar projeções nos 14,22 ou 14,86. Teria sinal de realização na perda dos 13,46 mirando os 13,18 ou 12,85.</t>
  </si>
  <si>
    <t>ITUB3 está em tendência de alta pelas médias de 21 e 200 dias e vai mantendo sinal de força altista. Acima dos 45,29 pode buscar projeções nos 46,84 ou 48,81. Teria sinal de realização na perda dos 44,7 mirando os 43,64 ou 42,65. O padrão de volume favorece a alta.</t>
  </si>
  <si>
    <t>ITUB4 está em tendência de alta pelas médias de 21 e 200 dias e vai mantendo sinal de força altista. Acima dos 42,86 pode buscar projeções nos 44,64 ou 46,59. Teria sinal de realização na perda dos 42,33 mirando os 41,47 ou 40,49.</t>
  </si>
  <si>
    <t>JALL3 está em tendência de baixa pelas médias de 21 e 200 dias, mas começa a dar sinais de repiques de alta. Acima dos 2,02 teria sinal de repique altista mirando resistências nos 2,26 ou 2,45. Já uma perda dos 1,95 traria de volta o sinal de baixa projetando de 1,85 a 1,75.</t>
  </si>
  <si>
    <t>JBSS32 apesar de estar em tendência de baixa no longo prazo pela média de 200 dias, no curto prazo está com sinal de recuperação favorecendo repiques de alta. Acima dos 69,45 pode seguir repique altista na direção resistências nos 75,74 ou 85,93. Caso perca os 62,91 teria sinal de baixa projetando de 59,26 a 56,11. O padrão de volume favorece a alta. O IFR sobrecomprado alerta realizações se perder 62,91.</t>
  </si>
  <si>
    <t>JHSF3 está em tendência de alta pelas médias de 21 e 200 dias e vai mantendo sinal de força altista. Acima dos 11,45 pode buscar projeções nos 12,21 ou 13,44. Teria sinal de realização na perda dos 10,88 mirando os 10,22 ou 9,83.</t>
  </si>
  <si>
    <t>JPMC34 está em tendência de alta pelas médias de 21 e 200 dias e vai mantendo sinal de força altista. Acima dos 182,66 pode buscar projeções nos 193,07 ou 209,93. Teria sinal de realização na perda dos 179,87 mirando os 165,8 ou 160,59. O padrão de volume favorece a alta. O IFR sobrecomprado alerta realizações se perder 179,87.</t>
  </si>
  <si>
    <t>JSLG3 está em tendência de baixa pelas médias de 21 e 200 dias, mas começa a dar sinais de repiques de alta. Acima dos 5,64 teria sinal de repique altista mirando resistências nos 5,97 ou 6,37. Já uma perda dos 5,53 traria de volta o sinal de baixa projetando de 5,31 a 5,1.</t>
  </si>
  <si>
    <t>KEPL3 está em tendência de baixa pelas médias de 21 e 200 dias, mas começa a dar sinais de repiques de alta. Acima dos 6,46 teria sinal de repique altista mirando resistências nos 6,75 ou 7,04. Já uma perda dos 6,27 traria de volta o sinal de baixa projetando de 6,12 a 5,97.</t>
  </si>
  <si>
    <t>KLBN3</t>
  </si>
  <si>
    <t>KLBN3 apesar de estar em tendência de baixa no longo prazo pela média de 200 dias, no curto prazo está com sinal de recuperação favorecendo repiques de alta. Acima dos 3,61 pode seguir repique altista na direção resistências nos 3,77 ou 4,04. Caso perca os 3,52 teria sinal de baixa projetando de 3,34 a 3,25.</t>
  </si>
  <si>
    <t>KLBN4 apesar de estar em tendência de baixa no longo prazo pela média de 200 dias, no curto prazo está com sinal de recuperação favorecendo repiques de alta. Acima dos 3,59 pode seguir repique altista na direção resistências nos 3,75 ou 4,01. Caso perca os 3,49 teria sinal de baixa projetando de 3,33 a 3,24.</t>
  </si>
  <si>
    <t>KLBN11 apesar de estar em tendência de baixa no longo prazo pela média de 200 dias, no curto prazo está com sinal de recuperação favorecendo repiques de alta. Acima dos 18 pode seguir repique altista na direção resistências nos 18,85 ou 20,24. Caso perca os 17,48 teria sinal de baixa projetando de 16,61 a 16,18.</t>
  </si>
  <si>
    <t>L1RC34 apesar de estar em tendência de alta no longo prazo pela média de 200 dias, no curto prazo está em realização. Abaixo dos 32,39 pode seguir em baixa no curto prazo mirando suportes em 26,45 ou 20,52. Teria sinal de retomada altista fechando acima dos 36,39 mirando resistências em 51,59 ou 63,45.</t>
  </si>
  <si>
    <t>LAVV3 está em tendência de baixa pelas médias de 21 e 200 dias, mas começa a dar sinais de repiques de alta. Acima dos 10,37 teria sinal de repique altista mirando resistências nos 11,94 ou 13,09. Já uma perda dos 10,07 traria de volta o sinal de baixa projetando de 9,49 a 8,91.</t>
  </si>
  <si>
    <t>LIGT3 está em clara tendência de baixa pelas médias de 21 e 200 dias e segue em movimento de baixa. Abaixo dos 3,1 pode buscar suportes 2,79 ou 2,54. Teria sinal de repique altista fechando acima dos 3,3 mirando resistências em 3,58 ou 4,06.</t>
  </si>
  <si>
    <t>RENT3 está em tendência de baixa pelas médias de 21 e 200 dias, mas começa a dar sinais de repiques de alta. Acima dos 37,88 teria sinal de repique altista mirando resistências nos 42,93 ou 47,19. Já uma perda dos 37,05 traria de volta o sinal de baixa projetando de 36,03 a 33,89.</t>
  </si>
  <si>
    <t>RENT4 está em tendência de baixa pelas médias de 21 e 200 dias, mas começa a dar sinais de repiques de alta. Acima dos 36,75 teria sinal de repique altista mirando resistências nos 41,11 ou 44,79. Já uma perda dos 35,14 traria de volta o sinal de baixa projetando de 33,29 a 31,45.</t>
  </si>
  <si>
    <t>LOGG3 está em tendência de alta no longo prazo, teve uma correção no curto prazo, mas pode estar retomando sinal de altas. Acima dos 26,18 pode buscar 28,7 ou 30,57. Abaixo dos 25,66 retomaria sinal de realização mirando suportes em 24,72 ou 23,78.</t>
  </si>
  <si>
    <t>LREN3 está em tendência de baixa pelas médias de 21 e 200 dias, mas começa a dar sinais de repiques de alta. Acima dos 13,74 teria sinal de repique altista mirando resistências nos 15,22 ou 16,51. Já uma perda dos 13,12 traria de volta o sinal de baixa projetando de 12,47 a 11,82.</t>
  </si>
  <si>
    <t>LWSA3 está em tendência de baixa pelas médias de 21 e 200 dias, mas começa a dar sinais de repiques de alta. Acima dos 3,71 teria sinal de repique altista mirando resistências nos 4,21 ou 4,58. Já uma perda dos 3,6 traria de volta o sinal de baixa projetando de 3,41 a 3,22.</t>
  </si>
  <si>
    <t>MDIA3 está em tendência de baixa pelas médias de 21 e 200 dias, mas começa a dar sinais de repiques de alta. Acima dos 17,35 teria sinal de repique altista mirando resistências nos 18,21 ou 18,95. Já uma perda dos 17 traria de volta o sinal de baixa projetando de 16,62 a 16,25.</t>
  </si>
  <si>
    <t>MGLU3 apesar de estar em tendência de baixa no longo prazo pela média de 200 dias, no curto prazo está com sinal de recuperação favorecendo repiques de alta. Acima dos 4,86 pode seguir repique altista na direção resistências nos 5,3 ou 5,95. Caso perca os 4,72 teria sinal de baixa projetando de 4,24 a 3,91.</t>
  </si>
  <si>
    <t>POMO3 está em tendência de baixa pelas médias de 21 e 200 dias, mas começa a dar sinais de repiques de alta. Acima dos 4,94 teria sinal de repique altista mirando resistências nos 5,69 ou 6,36. Já uma perda dos 4,81 traria de volta o sinal de baixa projetando de 4,6 a 4,26.</t>
  </si>
  <si>
    <t>POMO4 está em tendência de baixa pelas médias de 21 e 200 dias, mas começa a dar sinais de repiques de alta. Acima dos 5,32 teria sinal de repique altista mirando resistências nos 6,06 ou 6,71. Já uma perda dos 5,21 traria de volta o sinal de baixa projetando de 5 a 4,67.</t>
  </si>
  <si>
    <t>MBRF3 está em tendência de baixa pelas médias de 21 e 200 dias, mas começa a dar sinais de repiques de alta. Acima dos 15,93 teria sinal de repique altista mirando resistências nos 18,4 ou 20,81. Já uma perda dos 14,49 traria de volta o sinal de baixa projetando de 13,28 a 12,07.</t>
  </si>
  <si>
    <t>M2RV34 está em tendência de alta no longo prazo, teve uma correção no curto prazo, mas pode estar retomando sinal de altas. Acima dos 102,09 pode buscar 154,83 ou 194,06. Abaixo dos 91,35 retomaria sinal de realização mirando suportes em 71,73 ou 52,11.</t>
  </si>
  <si>
    <t>MSCD34</t>
  </si>
  <si>
    <t>MSCD34 está em tendência de alta pelas médias de 21 e 200 dias e vai mantendo sinal de força altista. Acima dos 91,58 pode buscar projeções nos 96,91 ou 105,54. Teria sinal de realização na perda dos 88,79 mirando os 82,95 ou 80,28. O padrão de volume favorece a alta.</t>
  </si>
  <si>
    <t>CASH3 está em tendência de alta no longo prazo, teve uma correção no curto prazo, mas pode estar retomando sinal de altas. Acima dos 4,37 pode buscar 4,95 ou 5,58. Abaixo dos 3,92 retomaria sinal de realização mirando suportes em 3,6 ou 3,28.</t>
  </si>
  <si>
    <t>MELI34 apesar de estar em tendência de baixa no longo prazo pela média de 200 dias, no curto prazo está com sinal de recuperação favorecendo repiques de alta. Acima dos 80,92 pode seguir repique altista na direção resistências nos 86,73 ou 96,14. Caso perca os 76,78 teria sinal de baixa projetando de 71,51 a 68,6.</t>
  </si>
  <si>
    <t>M1TA34 está em tendência de baixa pelas médias de 21 e 200 dias, mas começa a dar sinais de repiques de alta. Acima dos 111,08 teria sinal de repique altista mirando resistências nos 124,5 ou 138,35. Já uma perda dos 108,01 traria de volta o sinal de baixa projetando de 102,08 a 95,15.</t>
  </si>
  <si>
    <t>LEVE3 está em tendência de baixa pelas médias de 21 e 200 dias, mas começa a dar sinais de repiques de alta. Acima dos 31,44 teria sinal de repique altista mirando resistências nos 33,4 ou 34,79. Já uma perda dos 31,14 traria de volta o sinal de baixa projetando de 30,44 a 29,74.</t>
  </si>
  <si>
    <t>MUTC34 apesar de estar em tendência de alta no longo prazo pela média de 200 dias, no curto prazo está em realização. Abaixo dos 688,09 pode seguir em baixa no curto prazo mirando suportes em 589,44 ou 490,79. Teria sinal de retomada altista fechando acima dos 801,37 mirando resistências em 1007,34 ou 1204,63.</t>
  </si>
  <si>
    <t>MSFT34 está em tendência de baixa pelas médias de 21 e 200 dias, mas começa a dar sinais de repiques de alta. Acima dos 86,2 teria sinal de repique altista mirando resistências nos 90,6 ou 97,72. Já uma perda dos 79,08 traria de volta o sinal de baixa projetando de 76,87 a 74,67.</t>
  </si>
  <si>
    <t>MILS3 apesar de estar em tendência de alta no longo prazo pela média de 200 dias, no curto prazo está em realização. Abaixo dos 15,32 pode seguir em baixa no curto prazo mirando suportes em 15,17 ou 15,02. Teria sinal de retomada altista fechando acima dos 15,46 mirando resistências em 15,65 ou 15,94.</t>
  </si>
  <si>
    <t>BEEF3 está em tendência de baixa pelas médias de 21 e 200 dias, mas começa a dar sinais de repiques de alta. Acima dos 3,56 teria sinal de repique altista mirando resistências nos 3,78 ou 4. Já uma perda dos 3,42 traria de volta o sinal de baixa projetando de 3,3 a 3,19.</t>
  </si>
  <si>
    <t>MOTV3 está em tendência de baixa pelas médias de 21 e 200 dias, mas começa a dar sinais de repiques de alta. Acima dos 14,67 teria sinal de repique altista mirando resistências nos 15,21 ou 15,79. Já uma perda dos 14,27 traria de volta o sinal de baixa projetando de 13,97 a 13,68.</t>
  </si>
  <si>
    <t>MDNE3 está em tendência de baixa pelas médias de 21 e 200 dias, mas começa a dar sinais de repiques de alta. Acima dos 25,65 teria sinal de repique altista mirando resistências nos 30,98 ou 35,13. Já uma perda dos 24,25 traria de volta o sinal de baixa projetando de 22,17 a 20,09.</t>
  </si>
  <si>
    <t>MOVI3 está em tendência de baixa pelas médias de 21 e 200 dias, mas começa a dar sinais de repiques de alta. Acima dos 8,25 teria sinal de repique altista mirando resistências nos 9,77 ou 11,03. Já uma perda dos 7,72 traria de volta o sinal de baixa projetando de 7,08 a 6,45.</t>
  </si>
  <si>
    <t>MRVE3 está em tendência de baixa pelas médias de 21 e 200 dias, mas começa a dar sinais de repiques de alta. Acima dos 4,67 teria sinal de repique altista mirando resistências nos 5,5 ou 6,2. Já uma perda dos 4,36 traria de volta o sinal de baixa projetando de 4 a 3,65.</t>
  </si>
  <si>
    <t>MLAS3 está em tendência de alta pelas médias de 21 e 200 dias e vai mantendo sinal de força altista. Acima dos 1,81 pode buscar projeções nos 1,97 ou 2,23. Teria sinal de realização na perda dos 1,74 mirando os 1,55 ou 1,46. O padrão de volume favorece a alta.</t>
  </si>
  <si>
    <t>MULT3 está em tendência de baixa pelas médias de 21 e 200 dias, mas começa a dar sinais de repiques de alta. Acima dos 28,64 teria sinal de repique altista mirando resistências nos 30,5 ou 32,13. Já uma perda dos 27,85 traria de volta o sinal de baixa projetando de 27,03 a 26,21.</t>
  </si>
  <si>
    <t>NATU3 está em tendência de baixa pelas médias de 21 e 200 dias, mas começa a dar sinais de repiques de alta. Acima dos 8,63 teria sinal de repique altista mirando resistências nos 8,97 ou 9,75. Já uma perda dos 8,39 traria de volta o sinal de baixa projetando de 7,7 a 7,3.</t>
  </si>
  <si>
    <t>NFLX34 está em tendência de baixa pelas médias de 21 e 200 dias, mas começa a dar sinais de repiques de alta. Acima dos 7,32 teria sinal de repique altista mirando resistências nos 8,18 ou 9,1. Já uma perda dos 7,12 traria de volta o sinal de baixa projetando de 6,68 a 6,21.</t>
  </si>
  <si>
    <t>ROXO34 apesar de estar em tendência de baixa no longo prazo pela média de 200 dias, no curto prazo está com sinal de recuperação favorecendo repiques de alta. Acima dos 12,46 pode seguir repique altista na direção resistências nos 13,23 ou 14,49. Caso perca os 11,97 teria sinal de baixa projetando de 11,2 a 10,81. O padrão de volume favorece a alta.</t>
  </si>
  <si>
    <t>NVDC34 apesar de estar em tendência de alta no longo prazo pela média de 200 dias, no curto prazo está em realização. Abaixo dos 20,49 pode seguir em baixa no curto prazo mirando suportes em 19,84 ou 19,19. Teria sinal de retomada altista fechando acima dos 22,59 mirando resistências em 23,88 ou 25,98.</t>
  </si>
  <si>
    <t>OPCT3 apesar de estar em tendência de alta no longo prazo pela média de 200 dias, no curto prazo está em realização. Abaixo dos 10,55 pode seguir em baixa no curto prazo mirando suportes em 10 ou 9,54. Teria sinal de retomada altista fechando acima dos 10,88 mirando resistências em 11,46 ou 12,36.</t>
  </si>
  <si>
    <t>ONCO3 está em tendência de baixa pelas médias de 21 e 200 dias, mas começa a dar sinais de repiques de alta. Acima dos 0,64 teria sinal de repique altista mirando resistências nos 1,45 ou 1,98. Já uma perda dos 0,59 traria de volta o sinal de baixa projetando de 0,32 a 0,05. O IFR sobrevendido alerta para recuperações se superar 0,64</t>
  </si>
  <si>
    <t>ORCL34 está em tendência de baixa pelas médias de 21 e 200 dias, mas começa a dar sinais de repiques de alta. Acima dos 103,71 teria sinal de repique altista mirando resistências nos 133,13 ou 155,24. Já uma perda dos 97,35 traria de volta o sinal de baixa projetando de 86,29 a 75,23.</t>
  </si>
  <si>
    <t>ORVR3 está em tendência de alta no longo prazo, teve uma correção no curto prazo, mas pode estar retomando sinal de altas. Acima dos 71,84 pode buscar 80,95 ou 87,74. Abaixo dos 69,96 retomaria sinal de realização mirando suportes em 66,56 ou 63,16.</t>
  </si>
  <si>
    <t>PCAR3 está em tendência de baixa pela média de 200 dias, a parece ter completado movimento de repique de alta de curto prazo e pode estar retomando o movimento baixista. Abaixo dos 2,74 pode seguir em queda na direção dos suportes 2,24 ou 2,02. Teria sinal de repique altista fechando acima dos 2,94 mirando resistências em 3,37 ou 4,07.</t>
  </si>
  <si>
    <t>PGMN3 está em clara tendência de baixa pelas médias de 21 e 200 dias e segue em movimento de baixa. Abaixo dos 3,31 pode buscar suportes 3,14 ou 2,97. Teria sinal de repique altista fechando acima dos 3,4 mirando resistências em 3,85 ou 4,18.</t>
  </si>
  <si>
    <t>P2LT34 apesar de estar em tendência de baixa no longo prazo pela média de 200 dias, no curto prazo está com sinal de recuperação favorecendo repiques de alta. Acima dos 225,25 pode seguir repique altista na direção resistências nos 238 ou 262,48. Caso perca os 212 teria sinal de baixa projetando de 198,38 a 186,13.</t>
  </si>
  <si>
    <t>PETR3 está em tendência de alta pelas médias de 21 e 200 dias, mas começa a dar sinal de possível realização. Abaixo dos 46,01 poderia realizar na direção dos suportes 41,32 ou 38,92. Caso supere os 46,72 retomaria sinal de alta com projeções nos 49,06 ou 53,84.</t>
  </si>
  <si>
    <t>PETR4 está em tendência de alta pelas médias de 21 e 200 dias, mas começa a dar sinal de possível realização. Abaixo dos 40,82 poderia realizar na direção dos suportes 37,4 ou 35,51. Caso supere os 41,48 retomaria sinal de alta com projeções nos 43,49 ou 47,25.</t>
  </si>
  <si>
    <t>RECV3 está em tendência de baixa pela média de 200 dias, a parece ter completado movimento de repique de alta de curto prazo e pode estar retomando o movimento baixista. Abaixo dos 10,11 pode seguir em queda na direção dos suportes 9,39 ou 8,88. Teria sinal de repique altista fechando acima dos 10,39 mirando resistências em 11,04 ou 12,05.</t>
  </si>
  <si>
    <t>PRIO3 apesar de estar em tendência de alta no longo prazo pela média de 200 dias, no curto prazo está em realização. Abaixo dos 55,7 pode seguir em baixa no curto prazo mirando suportes em 51,36 ou 48,27. Teria sinal de retomada altista fechando acima dos 57,5 mirando resistências em 61,35 ou 67,52.</t>
  </si>
  <si>
    <t>PINE4 está em tendência de alta pelas médias de 21 e 200 dias e vai mantendo sinal de força altista. Acima dos 13,68 pode buscar projeções nos 15,42 ou 18,25. Teria sinal de realização na perda dos 13,13 mirando os 10,85 ou 9,97. O padrão de volume favorece a alta. O IFR sobrecomprado alerta realizações se perder 13,13.</t>
  </si>
  <si>
    <t>PLPL3 está em tendência de baixa pelas médias de 21 e 200 dias, mas começa a dar sinais de repiques de alta. Acima dos 7,7 teria sinal de repique altista mirando resistências nos 8,65 ou 9,5. Já uma perda dos 7,26 traria de volta o sinal de baixa projetando de 6,83 a 6,4.</t>
  </si>
  <si>
    <t>PSSA3 está em tendência de alta pelas médias de 21 e 200 dias, mas começa a dar sinal de possível realização. Abaixo dos 52,89 poderia realizar na direção dos suportes 51,32 ou 50,01. Caso supere os 55,55 retomaria sinal de alta com projeções nos 58,16 ou 62,39.</t>
  </si>
  <si>
    <t>PRNR3 está em tendência de alta pelas médias de 21 e 200 dias e vai mantendo sinal de força altista. Acima dos 19,4 pode buscar projeções nos 20,8 ou 23,08. Teria sinal de realização na perda dos 18,76 mirando os 17,12 ou 16,41. O padrão de volume favorece a alta.</t>
  </si>
  <si>
    <t>QUAL3 está em tendência de baixa pelas médias de 21 e 200 dias, mas começa a dar sinais de repiques de alta. Acima dos 1,47 teria sinal de repique altista mirando resistências nos 1,89 ou 2,21. Já uma perda dos 1,37 traria de volta o sinal de baixa projetando de 1,2 a 1,04. O IFR sobrevendido alerta para recuperações se superar 1,47</t>
  </si>
  <si>
    <t>LJQQ3 está em tendência de baixa pelas médias de 21 e 200 dias, mas começa a dar sinais de repiques de alta. Acima dos 1,21 teria sinal de repique altista mirando resistências nos 1,35 ou 1,49. Já uma perda dos 1,12 traria de volta o sinal de baixa projetando de 1,04 a 0,97.</t>
  </si>
  <si>
    <t>RADL3 apesar de estar em tendência de baixa no longo prazo pela média de 200 dias, no curto prazo está com sinal de recuperação favorecendo repiques de alta. Acima dos 18,3 pode seguir repique altista na direção resistências nos 19 ou 20,71. Caso perca os 17,7 teria sinal de baixa projetando de 16,22 a 15,36.</t>
  </si>
  <si>
    <t>RAIZ4 está em clara tendência de baixa pelas médias de 21 e 200 dias e segue em movimento de baixa. Abaixo dos 0,25 pode buscar suportes 0,19 ou 0,14. Teria sinal de repique altista fechando acima dos 0,27 mirando resistências em 0,42 ou 0,52. O IFR sobrevendido alerta para recuperações se superar 0,27</t>
  </si>
  <si>
    <t>RAPT4 apesar de estar em tendência de baixa no longo prazo pela média de 200 dias, no curto prazo está com sinal de recuperação favorecendo repiques de alta. Acima dos 4,9 pode seguir repique altista na direção resistências nos 5,22 ou 5,75. Caso perca os 4,79 teria sinal de baixa projetando de 4,37 a 4,2.</t>
  </si>
  <si>
    <t>RCSL4 apesar de estar em tendência de baixa no longo prazo pela média de 200 dias, no curto prazo está com sinal de recuperação favorecendo repiques de alta. Acima dos 0,64 pode seguir repique altista na direção resistências nos 0,78 ou 1,01. Caso perca os 0,6 teria sinal de baixa projetando de 0,41 a 0,33. O padrão de volume favorece a alta. O IFR sobrecomprado alerta realizações se perder 0,6.</t>
  </si>
  <si>
    <t>RDOR3 está em tendência de baixa pelas médias de 21 e 200 dias, mas começa a dar sinais de repiques de alta. Acima dos 34,04 teria sinal de repique altista mirando resistências nos 36,5 ou 38,7. Já uma perda dos 32,94 traria de volta o sinal de baixa projetando de 31,83 a 30,73.</t>
  </si>
  <si>
    <t>RIAA3 está em tendência de baixa pelas médias de 21 e 200 dias, mas começa a dar sinais de repiques de alta. Acima dos 7,99 teria sinal de repique altista mirando resistências nos 9,38 ou 10,44. Já uma perda dos 7,65 traria de volta o sinal de baixa projetando de 7,11 a 6,58.</t>
  </si>
  <si>
    <t>RAIL3 apesar de estar em tendência de baixa no longo prazo pela média de 200 dias, no curto prazo está com sinal de recuperação favorecendo repiques de alta. Acima dos 13,81 pode seguir repique altista na direção resistências nos 14,42 ou 15,33. Caso perca os 13,39 teria sinal de baixa projetando de 12,94 a 12,48. O padrão de volume favorece a alta.</t>
  </si>
  <si>
    <t>SBSP3 está em tendência de alta no longo prazo, teve uma correção no curto prazo, mas pode estar retomando sinal de altas. Acima dos 28,98 pode buscar 31,18 ou 32,97. Abaixo dos 28,28 retomaria sinal de realização mirando suportes em 27,38 ou 26,48.</t>
  </si>
  <si>
    <t>SAPR4 está em tendência de baixa pelas médias de 21 e 200 dias, mas começa a dar sinais de repiques de alta. Acima dos 7,15 teria sinal de repique altista mirando resistências nos 7,36 ou 7,61. Já uma perda dos 6,95 traria de volta o sinal de baixa projetando de 6,82 a 6,69.</t>
  </si>
  <si>
    <t>SAPR11 está em tendência de baixa pelas médias de 21 e 200 dias, mas começa a dar sinais de repiques de alta. Acima dos 36,81 teria sinal de repique altista mirando resistências nos 38,14 ou 39,6. Já uma perda dos 35,77 traria de volta o sinal de baixa projetando de 35,03 a 34,3.</t>
  </si>
  <si>
    <t>SANB3 apesar de estar em tendência de baixa no longo prazo pela média de 200 dias, no curto prazo está com sinal de recuperação favorecendo repiques de alta. Acima dos 13,4 pode seguir repique altista na direção resistências nos 14,26 ou 15,66. Caso perca os 12,91 teria sinal de baixa projetando de 12 a 11,56.</t>
  </si>
  <si>
    <t>SANB4 apesar de estar em tendência de baixa no longo prazo pela média de 200 dias, no curto prazo está com sinal de recuperação favorecendo repiques de alta. Acima dos 14,11 pode seguir repique altista na direção resistências nos 14,8 ou 15,92. Caso perca os 13,52 teria sinal de baixa projetando de 12,99 a 12,64.</t>
  </si>
  <si>
    <t>SANB11 apesar de estar em tendência de baixa no longo prazo pela média de 200 dias, no curto prazo está com sinal de recuperação favorecendo repiques de alta. Acima dos 27,36 pode seguir repique altista na direção resistências nos 28,84 ou 31,24. Caso perca os 26,4 teria sinal de baixa projetando de 24,96 a 24,21. O padrão de volume favorece a alta.</t>
  </si>
  <si>
    <t>SMTO3 está em clara tendência de baixa pelas médias de 21 e 200 dias e segue em movimento de baixa. Abaixo dos 14,64 pode buscar suportes 13,95 ou 13,27. Teria sinal de repique altista fechando acima dos 15,24 mirando resistências em 16,85 ou 18,21.</t>
  </si>
  <si>
    <t>SHUL4 está em tendência de baixa pelas médias de 21 e 200 dias, mas começa a dar sinais de repiques de alta. Acima dos 4,6 teria sinal de repique altista mirando resistências nos 4,83 ou 5,07. Já uma perda dos 4,43 traria de volta o sinal de baixa projetando de 4,3 a 4,18.</t>
  </si>
  <si>
    <t>S1TX34 apesar de estar em tendência de alta no longo prazo pela média de 200 dias, no curto prazo está em realização. Abaixo dos 4000 pode seguir em baixa no curto prazo mirando suportes em 3660 ou 3201,44. Teria sinal de retomada altista fechando acima dos 4425,58 mirando resistências em 5144 ou 6061,11.</t>
  </si>
  <si>
    <t>SEER3 está em tendência de alta no longo prazo, teve uma correção no curto prazo, mas pode estar retomando sinal de altas. Acima dos 11,7 pode buscar 12,45 ou 13,46. Abaixo dos 11,41 retomaria sinal de realização mirando suportes em 10,8 ou 10,29.</t>
  </si>
  <si>
    <t>CSNA3 apesar de estar em tendência de baixa no longo prazo pela média de 200 dias, no curto prazo está com sinal de recuperação favorecendo repiques de alta. Acima dos 5,71 pode seguir repique altista na direção resistências nos 6,46 ou 7,68. Caso perca os 5,37 teria sinal de baixa projetando de 4,49 a 4,11. O padrão de volume favorece a alta. O IFR sobrecomprado alerta realizações se perder 5,37.</t>
  </si>
  <si>
    <t>SIMH3 está em tendência de baixa pelas médias de 21 e 200 dias, mas começa a dar sinais de repiques de alta. Acima dos 7,7 teria sinal de repique altista mirando resistências nos 8,42 ou 9,18. Já uma perda dos 7,52 traria de volta o sinal de baixa projetando de 7,19 a 6,8.</t>
  </si>
  <si>
    <t>SLCE3 está em clara tendência de baixa pelas médias de 21 e 200 dias e segue em movimento de baixa. Abaixo dos 13,33 pode buscar suportes 12,58 ou 12,06. Teria sinal de repique altista fechando acima dos 13,73 mirando resistências em 14,25 ou 15,28.</t>
  </si>
  <si>
    <t>SMFT3 está em tendência de baixa pelas médias de 21 e 200 dias, mas começa a dar sinais de repiques de alta. Acima dos 19,99 teria sinal de repique altista mirando resistências nos 21,45 ou 22,85. Já uma perda dos 19,17 traria de volta o sinal de baixa projetando de 18,46 a 17,76.</t>
  </si>
  <si>
    <t>SPCX34 está em clara tendência de baixa pelas médias de 21 e 200 dias e segue em movimento de baixa. Abaixo dos 37,04 pode buscar suportes 30,06 ou 23,08. Teria sinal de repique altista fechando acima dos 38,98 mirando resistências em 59,62 ou 73,57. O IFR sobrevendido alerta para recuperações se superar 38,98</t>
  </si>
  <si>
    <t>STOC34 está em tendência de baixa pelas médias de 21 e 200 dias, mas começa a dar sinais de repiques de alta. Acima dos 56,22 teria sinal de repique altista mirando resistências nos 58,8 ou 62,73. Já uma perda dos 54,54 traria de volta o sinal de baixa projetando de 52,44 a 50,47.</t>
  </si>
  <si>
    <t>M2ST34 apesar de estar em tendência de baixa no longo prazo pela média de 200 dias, no curto prazo está com sinal de recuperação favorecendo repiques de alta. Acima dos 7,24 pode seguir repique altista na direção resistências nos 7,76 ou 8,76. Caso perca os 6,8 teria sinal de baixa projetando de 6,14 a 5,63.</t>
  </si>
  <si>
    <t>SUZB3 apesar de estar em tendência de baixa no longo prazo pela média de 200 dias, no curto prazo está com sinal de recuperação favorecendo repiques de alta. Acima dos 42,82 pode seguir repique altista na direção resistências nos 45,07 ou 48,72. Caso perca os 41,38 teria sinal de baixa projetando de 39,17 a 38,04. O padrão de volume favorece a alta.</t>
  </si>
  <si>
    <t>SYNE3</t>
  </si>
  <si>
    <t>SYNE3 está em tendência de baixa pelas médias de 21 e 200 dias, mas começa a dar sinais de repiques de alta. Acima dos 4,1 teria sinal de repique altista mirando resistências nos 4,35 ou 4,65. Já uma perda dos 3,86 traria de volta o sinal de baixa projetando de 3,7 a 3,55.</t>
  </si>
  <si>
    <t>TAEE3 está em clara tendência de baixa pelas médias de 21 e 200 dias e segue em movimento de baixa. Abaixo dos 13,02 pode buscar suportes 12,77 ou 12,52. Teria sinal de repique altista fechando acima dos 13,51 mirando resistências em 13,82 ou 14,31.</t>
  </si>
  <si>
    <t>TAEE4 apesar de estar em tendência de alta no longo prazo pela média de 200 dias, no curto prazo está em realização. Abaixo dos 13,21 pode seguir em baixa no curto prazo mirando suportes em 12,94 ou 12,67. Teria sinal de retomada altista fechando acima dos 13,7 mirando resistências em 14,08 ou 14,61.</t>
  </si>
  <si>
    <t>TAEE11 está em clara tendência de baixa pelas médias de 21 e 200 dias e segue em movimento de baixa. Abaixo dos 39,33 pode buscar suportes 38,47 ou 37,62. Teria sinal de repique altista fechando acima dos 40,69 mirando resistências em 42,09 ou 43,79.</t>
  </si>
  <si>
    <t>TSMC34 apesar de estar em tendência de alta no longo prazo pela média de 200 dias, no curto prazo está em realização. Abaixo dos 248,04 pode seguir em baixa no curto prazo mirando suportes em 229,5 ou 210,96. Teria sinal de retomada altista fechando acima dos 261,88 mirando resistências em 308,03 ou 345,1.</t>
  </si>
  <si>
    <t>TGMA3 apesar de estar em tendência de baixa no longo prazo pela média de 200 dias, no curto prazo está com sinal de recuperação favorecendo repiques de alta. Acima dos 31,89 pode seguir repique altista na direção resistências nos 33,39 ou 35,82. Caso perca os 30,9 teria sinal de baixa projetando de 29,46 a 28,7.</t>
  </si>
  <si>
    <t>VIVT3 está em tendência de alta pelas médias de 21 e 200 dias e vai mantendo sinal de força altista. Acima dos 36,2 pode buscar projeções nos 37,88 ou 40,61. Teria sinal de realização na perda dos 35,58 mirando os 33,47 ou 32,62.</t>
  </si>
  <si>
    <t>TEND3 está em tendência de alta no longo prazo, teve uma correção no curto prazo, mas pode estar retomando sinal de altas. Acima dos 30,79 pode buscar 37,94 ou 43,83. Abaixo dos 29,75 retomaria sinal de realização mirando suportes em 28,4 ou 25,45.</t>
  </si>
  <si>
    <t>TSLA34 está em clara tendência de baixa pelas médias de 21 e 200 dias e segue em movimento de baixa. Abaixo dos 48,59 pode buscar suportes 41,84 ou 35,09. Teria sinal de repique altista fechando acima dos 50,45 mirando resistências em 70,43 ou 83,92. O IFR sobrevendido alerta para recuperações se superar 50,45</t>
  </si>
  <si>
    <t>GSGI34 apesar de estar em tendência de alta no longo prazo pela média de 200 dias, no curto prazo está em realização. Abaixo dos 174,05 pode seguir em baixa no curto prazo mirando suportes em 167,24 ou 160,44. Teria sinal de retomada altista fechando acima dos 184,91 mirando resistências em 196,06 ou 209,66.</t>
  </si>
  <si>
    <t>TIMS3 está em tendência de baixa pelas médias de 21 e 200 dias, mas começa a dar sinais de repiques de alta. Acima dos 21,7 teria sinal de repique altista mirando resistências nos 23,17 ou 24,46. Já uma perda dos 21,08 traria de volta o sinal de baixa projetando de 20,43 a 19,78.</t>
  </si>
  <si>
    <t>TOTS3 apesar de estar em tendência de baixa no longo prazo pela média de 200 dias, no curto prazo está com sinal de recuperação favorecendo repiques de alta. Acima dos 30,49 pode seguir repique altista na direção resistências nos 32,79 ou 36,52. Caso perca os 26,76 teria sinal de baixa projetando de 25,6 a 24,45. O padrão de volume favorece a alta.</t>
  </si>
  <si>
    <t>TFCO4 está em tendência de baixa pelas médias de 21 e 200 dias, mas começa a dar sinais de repiques de alta. Acima dos 14,16 teria sinal de repique altista mirando resistências nos 15,62 ou 16,79. Já uma perda dos 13,72 traria de volta o sinal de baixa projetando de 13,13 a 12,54.</t>
  </si>
  <si>
    <t>TUPY3 está em tendência de alta pelas médias de 21 e 200 dias, mas começa a dar sinal de possível realização. Abaixo dos 15,38 poderia realizar na direção dos suportes 13,93 ou 13,13. Caso supere os 15,81 retomaria sinal de alta com projeções nos 16,5 ou 18,08.</t>
  </si>
  <si>
    <t>UGPA3 está em tendência de alta pelas médias de 21 e 200 dias, mas começa a dar sinal de possível realização. Abaixo dos 31,96 poderia realizar na direção dos suportes 25,41 ou 22,94. Caso supere os 33,39 retomaria sinal de alta com projeções nos 38,32 ou 46,3.</t>
  </si>
  <si>
    <t>FIQE3 está em tendência de alta no longo prazo, teve uma correção no curto prazo, mas pode estar retomando sinal de altas. Acima dos 5,58 pode buscar 5,98 ou 6,32. Abaixo dos 5,42 retomaria sinal de realização mirando suportes em 5,24 ou 5,07.</t>
  </si>
  <si>
    <t>UNIP6 está em tendência de alta pelas médias de 21 e 200 dias e vai mantendo sinal de força altista. Acima dos 62 pode buscar projeções nos 63 ou 65,39. Teria sinal de realização na perda dos 61 mirando os 59,13 ou 57,93.</t>
  </si>
  <si>
    <t>USIM3 está em tendência de alta pelas médias de 21 e 200 dias e vai mantendo sinal de força altista. Acima dos 7,71 pode buscar projeções nos 8,04 ou 8,69. Teria sinal de realização na perda dos 7,54 mirando os 6,98 ou 6,65.</t>
  </si>
  <si>
    <t>USIM5 está em tendência de alta pelas médias de 21 e 200 dias e vai mantendo sinal de força altista. Acima dos 8,89 pode buscar projeções nos 9,6 ou 10,76. Teria sinal de realização na perda dos 8,46 mirando os 7,73 ou 7,37.</t>
  </si>
  <si>
    <t>VALE3 apesar de estar em tendência de baixa no longo prazo pela média de 200 dias, no curto prazo está com sinal de recuperação favorecendo repiques de alta. Acima dos 75,72 pode seguir repique altista na direção resistências nos 79,32 ou 84,1. Caso perca os 74,24 teria sinal de baixa projetando de 71,57 a 69,17.</t>
  </si>
  <si>
    <t>VLID3 apesar de estar em tendência de baixa no longo prazo pela média de 200 dias, no curto prazo está com sinal de recuperação favorecendo repiques de alta. Acima dos 17,95 pode seguir repique altista na direção resistências nos 18,35 ou 19,18. Caso perca os 17,81 teria sinal de baixa projetando de 17 a 16,58.</t>
  </si>
  <si>
    <t>VAMO3 apesar de estar em tendência de baixa no longo prazo pela média de 200 dias, no curto prazo está com sinal de recuperação favorecendo repiques de alta. Acima dos 3,3 pode seguir repique altista na direção resistências nos 3,66 ou 4,25. Caso perca os 3,12 teria sinal de baixa projetando de 2,71 a 2,52. O padrão de volume favorece a alta.</t>
  </si>
  <si>
    <t>VBBR3 está em tendência de alta pelas médias de 21 e 200 dias, mas começa a dar sinal de possível realização. Abaixo dos 34,22 poderia realizar na direção dos suportes 29,23 ou 27,25. Caso supere os 35,63 retomaria sinal de alta com projeções nos 39,58 ou 45,98.</t>
  </si>
  <si>
    <t>VTRU3 está em tendência de baixa pelas médias de 21 e 200 dias, mas começa a dar sinais de repiques de alta. Acima dos 12,5 teria sinal de repique altista mirando resistências nos 13,83 ou 15,11. Já uma perda dos 12,21 traria de volta o sinal de baixa projetando de 11,75 a 11,1.</t>
  </si>
  <si>
    <t>VIVA3 está em tendência de baixa pelas médias de 21 e 200 dias, mas começa a dar sinais de repiques de alta. Acima dos 22,11 teria sinal de repique altista mirando resistências nos 23,94 ou 25,72. Já uma perda dos 21,05 traria de volta o sinal de baixa projetando de 20,15 a 19,26.</t>
  </si>
  <si>
    <t>VVEO3</t>
  </si>
  <si>
    <t>VVEO3 apesar de estar em tendência de baixa no longo prazo pela média de 200 dias, no curto prazo está com sinal de recuperação favorecendo repiques de alta. Acima dos 0,68 pode seguir repique altista na direção resistências nos 0,8 ou 0,94. Caso perca os 0,63 teria sinal de baixa projetando de 0,56 a 0,48.</t>
  </si>
  <si>
    <t>VULC3 está em tendência de baixa pelas médias de 21 e 200 dias, mas começa a dar sinais de repiques de alta. Acima dos 14,21 teria sinal de repique altista mirando resistências nos 14,72 ou 15,44. Já uma perda dos 13,54 traria de volta o sinal de baixa projetando de 13,17 a 12,81.</t>
  </si>
  <si>
    <t>WALM34 está em tendência de baixa pelas médias de 21 e 200 dias, mas começa a dar sinais de repiques de alta. Acima dos 35,83 teria sinal de repique altista mirando resistências nos 37,83 ou 40,22. Já uma perda dos 33,95 traria de volta o sinal de baixa projetando de 32,75 a 31,55.</t>
  </si>
  <si>
    <t>DISB34 apesar de estar em tendência de baixa no longo prazo pela média de 200 dias, no curto prazo está com sinal de recuperação favorecendo repiques de alta. Acima dos 33,2 pode seguir repique altista na direção resistências nos 34,85 ou 37,01. Caso perca os 32,32 teria sinal de baixa projetando de 31,35 a 30,26. O padrão de volume favorece a alta.</t>
  </si>
  <si>
    <t>WEGE3 está em tendência de alta pelas médias de 21 e 200 dias e vai mantendo sinal de força altista. Acima dos 48,49 pode buscar projeções nos 52,21 ou 58,24. Teria sinal de realização na perda dos 45,47 mirando os 42,46 ou 40,59. O padrão de volume favorece a alta.</t>
  </si>
  <si>
    <t>W1DC34 apesar de estar em tendência de alta no longo prazo pela média de 200 dias, no curto prazo está em realização. Abaixo dos 2210 pode seguir em baixa no curto prazo mirando suportes em 1831,9 ou 1453,8. Teria sinal de retomada altista fechando acima dos 2722,3 mirando resistências em 3433,61 ou 4189,8.</t>
  </si>
  <si>
    <t>WIZC3 está em clara tendência de baixa pelas médias de 21 e 200 dias e segue em movimento de baixa. Abaixo dos 8,18 pode buscar suportes 7,84 ou 7,6. Teria sinal de repique altista fechando acima dos 8,33 mirando resistências em 8,59 ou 9,05.</t>
  </si>
  <si>
    <t>YDUQ3 está em tendência de baixa pelas médias de 21 e 200 dias, mas começa a dar sinais de repiques de alta. Acima dos 8,03 teria sinal de repique altista mirando resistências nos 9,19 ou 10,29. Já uma perda dos 7,79 traria de volta o sinal de baixa projetando de 7,41 a 6,85.</t>
  </si>
  <si>
    <t>BBOV11</t>
  </si>
  <si>
    <t>BBOV11 está em tendência de alta pelas médias de 21 e 200 dias e vai mantendo sinal de força altista. Acima dos 92,1 pode buscar projeções nos 93,5 ou 96,28. Teria sinal de realização na perda dos 91,48 mirando os 89 ou 87,6. O padrão de volume favorece a alta.</t>
  </si>
  <si>
    <t>SPYI11</t>
  </si>
  <si>
    <t>SPYI11 está em tendência de alta no longo prazo, teve uma correção no curto prazo, mas pode estar retomando sinal de altas. Acima dos 105,99 pode buscar 108,66 ou 111,24. Abaixo dos 104,48 retomaria sinal de realização mirando suportes em 103,18 ou 101,89.</t>
  </si>
  <si>
    <t>QQQI11 está em tendência de alta no longo prazo, teve uma correção no curto prazo, mas pode estar retomando sinal de altas. Acima dos 93,1 pode buscar 99,88 ou 105,3. Abaixo dos 91,1 retomaria sinal de realização mirando suportes em 88,38 ou 85,67.</t>
  </si>
  <si>
    <t>BCPX39</t>
  </si>
  <si>
    <t>BCPX39 está em tendência de baixa pela média de 200 dias, a parece ter completado movimento de repique de alta de curto prazo e pode estar retomando o movimento baixista. Abaixo dos 39 pode seguir em queda na direção dos suportes 36,63 ou 35,37. Teria sinal de repique altista fechando acima dos 40,69 mirando resistências em 43,19 ou 47,25.</t>
  </si>
  <si>
    <t>BITH11 apesar de estar em tendência de baixa no longo prazo pela média de 200 dias, no curto prazo está com sinal de recuperação favorecendo repiques de alta. Acima dos 76,63 pode seguir repique altista na direção resistências nos 82,05 ou 90,83. Caso perca os 74,01 teria sinal de baixa projetando de 67,85 a 65,13.</t>
  </si>
  <si>
    <t>ETHE11 apesar de estar em tendência de baixa no longo prazo pela média de 200 dias, no curto prazo está com sinal de recuperação favorecendo repiques de alta. Acima dos 29,12 pode seguir repique altista na direção resistências nos 32,72 ou 38,56. Caso perca os 28,3 teria sinal de baixa projetando de 23,28 a 21,47. O padrão de volume favorece a alta.</t>
  </si>
  <si>
    <t>HASH11 apesar de estar em tendência de baixa no longo prazo pela média de 200 dias, no curto prazo está com sinal de recuperação favorecendo repiques de alta. Acima dos 44,03 pode seguir repique altista na direção resistências nos 47,26 ou 52,49. Caso perca os 42,74 teria sinal de baixa projetando de 38,8 a 37,18.</t>
  </si>
  <si>
    <t>CHIP11 apesar de estar em tendência de alta no longo prazo pela média de 200 dias, no curto prazo está em realização. Abaixo dos 33,63 pode seguir em baixa no curto prazo mirando suportes em 31,04 ou 28,45. Teria sinal de retomada altista fechando acima dos 35,89 mirando resistências em 42 ou 47,17.</t>
  </si>
  <si>
    <t>WRLD11 está em tendência de alta no longo prazo, teve uma correção no curto prazo, mas pode estar retomando sinal de altas. Acima dos 143,22 pode buscar 148,78 ou 153,51. Abaixo dos 141,12 retomaria sinal de realização mirando suportes em 138,75 ou 136,38.</t>
  </si>
  <si>
    <t>VWRA11</t>
  </si>
  <si>
    <t>VWRA11 está em tendência de alta no longo prazo, teve uma correção no curto prazo, mas pode estar retomando sinal de altas. Acima dos 110,12 pode buscar 114,41 ou 118,3. Abaixo dos 108,11 retomaria sinal de realização mirando suportes em 106,16 ou 104,21.</t>
  </si>
  <si>
    <t>BOVA11 está em tendência de alta pelas médias de 21 e 200 dias e vai mantendo sinal de força altista. Acima dos 172,75 pode buscar projeções nos 175,13 ou 180,35. Teria sinal de realização na perda dos 171,09 mirando os 166,67 ou 164,05.</t>
  </si>
  <si>
    <t>BEEM39</t>
  </si>
  <si>
    <t>BEEM39 está em tendência de alta no longo prazo, teve uma correção no curto prazo, mas pode estar retomando sinal de altas. Acima dos 54,6 pode buscar 60 ou 64,3. Abaixo dos 53,03 retomaria sinal de realização mirando suportes em 50,87 ou 48,72.</t>
  </si>
  <si>
    <t>IVVB11 está em tendência de alta no longo prazo, teve uma correção no curto prazo, mas pode estar retomando sinal de altas. Acima dos 430,35 pode buscar 442,34 ou 454,26. Abaixo dos 423,05 retomaria sinal de realização mirando suportes em 417,08 ou 411,12.</t>
  </si>
  <si>
    <t>BSOX39 apesar de estar em tendência de alta no longo prazo pela média de 200 dias, no curto prazo está em realização. Abaixo dos 63,98 pode seguir em baixa no curto prazo mirando suportes em 57,01 ou 50,05. Teria sinal de retomada altista fechando acima dos 68,51 mirando resistências em 86,51 ou 100,43.</t>
  </si>
  <si>
    <t>BSLV39</t>
  </si>
  <si>
    <t>BSLV39 está em tendência de baixa pelas médias de 21 e 200 dias, mas começa a dar sinais de repiques de alta. Acima dos 90,55 teria sinal de repique altista mirando resistências nos 96,91 ou 104,31. Já uma perda dos 89,5 traria de volta o sinal de baixa projetando de 84,92 a 81,21.</t>
  </si>
  <si>
    <t>SMAL11 está em tendência de baixa pelas médias de 21 e 200 dias, mas começa a dar sinais de repiques de alta. Acima dos 107,24 teria sinal de repique altista mirando resistências nos 111,89 ou 116,37. Já uma perda dos 104,63 traria de volta o sinal de baixa projetando de 102,38 a 100,14.</t>
  </si>
  <si>
    <t>BOVV11 está em tendência de alta pelas médias de 21 e 200 dias e vai mantendo sinal de força altista. Acima dos 181,14 pode buscar projeções nos 183,78 ou 189,23. Teria sinal de realização na perda dos 179,65 mirando os 174,95 ou 172,22.</t>
  </si>
  <si>
    <t>DIVO11 está em tendência de alta pelas médias de 21 e 200 dias e vai mantendo sinal de força altista. Acima dos 127,44 pode buscar projeções nos 130,7 ou 135,08. Teria sinal de realização na perda dos 126,45 mirando os 123,6 ou 121,4.</t>
  </si>
  <si>
    <t>FIND11</t>
  </si>
  <si>
    <t>FIND11 está em tendência de alta pelas médias de 21 e 200 dias e vai mantendo sinal de força altista. Acima dos 181,69 pode buscar projeções nos 184,4 ou 192,55. Teria sinal de realização na perda dos 179,62 mirando os 171,2 ou 167,12.</t>
  </si>
  <si>
    <t>MATB11</t>
  </si>
  <si>
    <t>MATB11 está em tendência de alta pelas médias de 21 e 200 dias e vai mantendo sinal de força altista. Acima dos 62,71 pode buscar projeções nos 66,28 ou 72,07. Teria sinal de realização na perda dos 61,85 mirando os 56,92 ou 55,13. O padrão de volume favorece a alta.</t>
  </si>
  <si>
    <t>SPXR11 está em tendência de alta no longo prazo, teve uma correção no curto prazo, mas pode estar retomando sinal de altas. Acima dos 72,69 pode buscar 73,88 ou 75,69. Abaixo dos 70,94 retomaria sinal de realização mirando suportes em 70,03 ou 69,12.</t>
  </si>
  <si>
    <t>SPXI11 está em tendência de alta no longo prazo, teve uma correção no curto prazo, mas pode estar retomando sinal de altas. Acima dos 52,38 pode buscar 53,86 ou 55,45. Abaixo dos 51,78 retomaria sinal de realização mirando suportes em 51,28 ou 50,48.</t>
  </si>
  <si>
    <t>TECK11 está em tendência de alta no longo prazo, teve uma correção no curto prazo, mas pode estar retomando sinal de altas. Acima dos 113,15 pode buscar 117,5 ou 123,49. Abaixo dos 111,17 retomaria sinal de realização mirando suportes em 107,8 ou 104,8.</t>
  </si>
  <si>
    <t>PIBB11</t>
  </si>
  <si>
    <t>PIBB11 está em tendência de alta pelas médias de 21 e 200 dias e vai mantendo sinal de força altista. Acima dos 313,22 pode buscar projeções nos 316,9 ou 325,65. Teria sinal de realização na perda dos 310,55 mirando os 302,73 ou 298,35. O padrão de volume favorece a alta.</t>
  </si>
  <si>
    <t>QBTC11 apesar de estar em tendência de baixa no longo prazo pela média de 200 dias, no curto prazo está com sinal de recuperação favorecendo repiques de alta. Acima dos 20,26 pode seguir repique altista na direção resistências nos 20,6 ou 22,03. Caso perca os 19,88 teria sinal de baixa projetando de 18,28 a 17,56.</t>
  </si>
  <si>
    <t>SPXU11 apesar de estar em tendência de alta no longo prazo pela média de 200 dias, no curto prazo está em realização. Abaixo dos 15,94 pode seguir em baixa no curto prazo mirando suportes em 15,66 ou 15,38. Teria sinal de retomada altista fechando acima dos 16,29 mirando resistências em 16,84 ou 17,39.</t>
  </si>
  <si>
    <t>EURP11</t>
  </si>
  <si>
    <t>BOVX11</t>
  </si>
  <si>
    <t>BOVX11 está em tendência de alta pelas médias de 21 e 200 dias e vai mantendo sinal de força altista. Acima dos 18,02 pode buscar projeções nos 18,33 ou 18,89. Teria sinal de realização na perda dos 17,85 mirando os 17,41 ou 17,12.</t>
  </si>
  <si>
    <t>NASD11</t>
  </si>
  <si>
    <t>NASD11 está em tendência de alta no longo prazo, teve uma correção no curto prazo, mas pode estar retomando sinal de altas. Acima dos 20,22 pode buscar 21,9 ou 23,22. Abaixo dos 19,76 retomaria sinal de realização mirando suportes em 19,09 ou 18,43. O IFR sobrevendido alerta para recuperações se superar 20,22</t>
  </si>
  <si>
    <t>GOLD11</t>
  </si>
  <si>
    <t>GOLD11 apesar de estar em tendência de baixa no longo prazo pela média de 200 dias, no curto prazo está com sinal de recuperação favorecendo repiques de alta. Acima dos 21,74 pode seguir repique altista na direção resistências nos 22,46 ou 23,35. Caso perca os 21,54 teria sinal de baixa projetando de 21,01 a 20,56.</t>
  </si>
  <si>
    <t>GOLX11</t>
  </si>
  <si>
    <t>GOLX11 apesar de estar em tendência de baixa no longo prazo pela média de 200 dias, no curto prazo está com sinal de recuperação favorecendo repiques de alta. Acima dos 48,77 pode seguir repique altista na direção resistências nos 51,34 ou 54,64. Caso perca os 48,12 teria sinal de baixa projetando de 46 a 44,34.</t>
  </si>
  <si>
    <t>UTEC11</t>
  </si>
  <si>
    <t>UTEC11 apesar de estar em tendência de alta no longo prazo pela média de 200 dias, no curto prazo está em realização. Abaixo dos 26,95 pode seguir em baixa no curto prazo mirando suportes em 26,09 ou 25,24. Teria sinal de retomada altista fechando acima dos 27,63 mirando resistências em 29,71 ou 31,41.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</si>
</sst>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topLeftCell="A5" zoomScaleNormal="100" workbookViewId="0">
      <selection activeCell="C17" sqref="C17:R271"/>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93</v>
      </c>
      <c r="X3" s="50">
        <f>X7-X10</f>
        <v>123</v>
      </c>
      <c r="Y3" s="51">
        <f>W3/(X3+W3)</f>
        <v>0.43055555555555558</v>
      </c>
      <c r="Z3" s="35" t="s">
        <v>69</v>
      </c>
    </row>
    <row r="4" spans="2:28" ht="15" customHeight="1" x14ac:dyDescent="0.25">
      <c r="B4" s="3"/>
      <c r="C4" s="26"/>
      <c r="D4" s="27"/>
      <c r="E4" s="27"/>
      <c r="F4" s="27"/>
      <c r="G4" s="27"/>
      <c r="H4" s="27"/>
      <c r="I4" s="27"/>
      <c r="J4" s="27"/>
      <c r="K4" s="27"/>
      <c r="L4" s="27"/>
      <c r="M4" s="27"/>
      <c r="N4" s="27"/>
      <c r="O4" s="28"/>
      <c r="P4" s="53"/>
      <c r="Q4" s="27"/>
      <c r="R4" s="29"/>
      <c r="S4" s="20"/>
      <c r="Y4" s="52">
        <f>U10</f>
        <v>0.31428571428571428</v>
      </c>
      <c r="Z4" s="35" t="s">
        <v>416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104</v>
      </c>
      <c r="X7" s="33">
        <f>COUNTIF($Q$17:$Q$352,"Baixa")</f>
        <v>147</v>
      </c>
      <c r="Y7" s="33"/>
      <c r="Z7" s="33">
        <f>W7+X7</f>
        <v>251</v>
      </c>
    </row>
    <row r="8" spans="2:28" ht="15" customHeight="1" x14ac:dyDescent="0.25">
      <c r="B8" s="3"/>
      <c r="C8" s="26"/>
      <c r="D8" s="27"/>
      <c r="E8" s="27"/>
      <c r="F8" s="27"/>
      <c r="G8" s="27"/>
      <c r="H8" s="27"/>
      <c r="I8" s="27"/>
      <c r="J8" s="27"/>
      <c r="K8" s="27"/>
      <c r="L8" s="27"/>
      <c r="M8" s="27"/>
      <c r="N8" s="27"/>
      <c r="O8" s="28"/>
      <c r="P8" s="53"/>
      <c r="Q8" s="27"/>
      <c r="R8" s="29"/>
      <c r="S8" s="20"/>
      <c r="W8" s="34">
        <f>W7/Z7</f>
        <v>0.41434262948207173</v>
      </c>
      <c r="X8" s="34">
        <f>X7/Z7</f>
        <v>0.58565737051792832</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35</v>
      </c>
      <c r="V9" s="49" t="s">
        <v>377</v>
      </c>
      <c r="W9" s="45">
        <f>SUMIF(D17:D352,"=*34*",E17:E352)/U9</f>
        <v>4.0571428571428569</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0.31428571428571428</v>
      </c>
      <c r="V10" s="44" t="s">
        <v>9</v>
      </c>
      <c r="W10" s="47">
        <f>COUNTIFS(D17:D352,"=*34*",Q17:Q352,"Alta")</f>
        <v>11</v>
      </c>
      <c r="X10" s="48">
        <f>U9-W10</f>
        <v>24</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457</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46231</v>
      </c>
      <c r="S15" s="20"/>
      <c r="V15" s="1" t="s">
        <v>398</v>
      </c>
    </row>
    <row r="16" spans="2:28" ht="25.15" customHeight="1" x14ac:dyDescent="0.25">
      <c r="B16" s="3"/>
      <c r="C16" s="60" t="s">
        <v>0</v>
      </c>
      <c r="D16" s="60"/>
      <c r="E16" s="6" t="s">
        <v>420</v>
      </c>
      <c r="F16" s="60" t="s">
        <v>1</v>
      </c>
      <c r="G16" s="60"/>
      <c r="H16" s="60"/>
      <c r="I16" s="6"/>
      <c r="J16" s="61" t="s">
        <v>4</v>
      </c>
      <c r="K16" s="61"/>
      <c r="L16" s="61"/>
      <c r="M16" s="7"/>
      <c r="N16" s="7" t="s">
        <v>5</v>
      </c>
      <c r="O16" s="6" t="s">
        <v>6</v>
      </c>
      <c r="P16" s="6" t="s">
        <v>419</v>
      </c>
      <c r="Q16" s="5" t="s">
        <v>418</v>
      </c>
      <c r="R16" s="8" t="s">
        <v>8</v>
      </c>
      <c r="S16" s="4"/>
      <c r="V16" s="1" t="s">
        <v>212</v>
      </c>
      <c r="W16" s="1" t="str">
        <f>_xlfn.XLOOKUP(V16,D17:D352,R17:R352)</f>
        <v>MBRF3 está em tendência de baixa pelas médias de 21 e 200 dias, mas começa a dar sinais de repiques de alta. Acima dos 15,93 teria sinal de repique altista mirando resistências nos 18,4 ou 20,81. Já uma perda dos 14,49 traria de volta o sinal de baixa projetando de 13,28 a 12,07.</v>
      </c>
    </row>
    <row r="17" spans="2:260" s="12" customFormat="1" ht="65.099999999999994" customHeight="1" x14ac:dyDescent="0.25">
      <c r="B17" s="3"/>
      <c r="C17" s="9" t="s">
        <v>11</v>
      </c>
      <c r="D17" s="16" t="s">
        <v>12</v>
      </c>
      <c r="E17" s="16">
        <v>5</v>
      </c>
      <c r="F17" s="15">
        <v>15.03</v>
      </c>
      <c r="G17" s="15">
        <v>13.88</v>
      </c>
      <c r="H17" s="15">
        <v>12.74</v>
      </c>
      <c r="I17" s="14"/>
      <c r="J17" s="15">
        <v>17.45</v>
      </c>
      <c r="K17" s="15">
        <v>19.73</v>
      </c>
      <c r="L17" s="15">
        <v>23.43</v>
      </c>
      <c r="M17" s="54"/>
      <c r="N17" s="15">
        <v>51.936928356999999</v>
      </c>
      <c r="O17" s="15">
        <v>9.5656325238000015</v>
      </c>
      <c r="P17" s="15" t="s">
        <v>13</v>
      </c>
      <c r="Q17" s="16" t="s">
        <v>16</v>
      </c>
      <c r="R17" s="37" t="s">
        <v>497</v>
      </c>
      <c r="S17" s="10"/>
      <c r="T17" s="11"/>
      <c r="U17" s="11"/>
      <c r="V17" s="11"/>
      <c r="W17" s="11" t="s">
        <v>356</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14</v>
      </c>
      <c r="D18" s="17" t="s">
        <v>15</v>
      </c>
      <c r="E18" s="17">
        <v>5</v>
      </c>
      <c r="F18" s="14">
        <v>23.75</v>
      </c>
      <c r="G18" s="14">
        <v>22.46</v>
      </c>
      <c r="H18" s="14">
        <v>21.18</v>
      </c>
      <c r="I18" s="14"/>
      <c r="J18" s="14">
        <v>24.06</v>
      </c>
      <c r="K18" s="14">
        <v>26.62</v>
      </c>
      <c r="L18" s="14">
        <v>30.77</v>
      </c>
      <c r="M18" s="54"/>
      <c r="N18" s="14">
        <v>52.645371136000001</v>
      </c>
      <c r="O18" s="31">
        <v>12.176836</v>
      </c>
      <c r="P18" s="31" t="s">
        <v>16</v>
      </c>
      <c r="Q18" s="17" t="s">
        <v>13</v>
      </c>
      <c r="R18" s="38" t="s">
        <v>498</v>
      </c>
      <c r="S18" s="10"/>
      <c r="T18" s="11"/>
      <c r="U18" s="11"/>
      <c r="V18" s="11"/>
      <c r="W18" s="36">
        <f>SUM(E17:E352)/X18</f>
        <v>4.5490196078431371</v>
      </c>
      <c r="X18" s="11">
        <f>COUNT(E17:E352)</f>
        <v>255</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363</v>
      </c>
      <c r="D19" s="16" t="s">
        <v>17</v>
      </c>
      <c r="E19" s="16">
        <v>3</v>
      </c>
      <c r="F19" s="15">
        <v>304.45</v>
      </c>
      <c r="G19" s="15">
        <v>226.91</v>
      </c>
      <c r="H19" s="15">
        <v>149.37</v>
      </c>
      <c r="I19" s="14"/>
      <c r="J19" s="15">
        <v>340.54</v>
      </c>
      <c r="K19" s="15">
        <v>495.61</v>
      </c>
      <c r="L19" s="15">
        <v>746.54</v>
      </c>
      <c r="M19" s="54"/>
      <c r="N19" s="15">
        <v>38.828123757999997</v>
      </c>
      <c r="O19" s="15">
        <v>35.046834391999994</v>
      </c>
      <c r="P19" s="15" t="s">
        <v>16</v>
      </c>
      <c r="Q19" s="16" t="s">
        <v>13</v>
      </c>
      <c r="R19" s="37" t="s">
        <v>499</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421</v>
      </c>
      <c r="D20" s="17" t="s">
        <v>422</v>
      </c>
      <c r="E20" s="17">
        <v>5</v>
      </c>
      <c r="F20" s="14">
        <v>20.52</v>
      </c>
      <c r="G20" s="14">
        <v>17.72</v>
      </c>
      <c r="H20" s="14">
        <v>14.92</v>
      </c>
      <c r="I20" s="14"/>
      <c r="J20" s="14">
        <v>26.05</v>
      </c>
      <c r="K20" s="14">
        <v>31.64</v>
      </c>
      <c r="L20" s="14">
        <v>40.700000000000003</v>
      </c>
      <c r="M20" s="54"/>
      <c r="N20" s="14">
        <v>57.342259491</v>
      </c>
      <c r="O20" s="31">
        <v>5.2068836210000002</v>
      </c>
      <c r="P20" s="31" t="s">
        <v>13</v>
      </c>
      <c r="Q20" s="17" t="s">
        <v>16</v>
      </c>
      <c r="R20" s="38" t="s">
        <v>500</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18</v>
      </c>
      <c r="D21" s="16" t="s">
        <v>19</v>
      </c>
      <c r="E21" s="16">
        <v>2</v>
      </c>
      <c r="F21" s="15">
        <v>26.31</v>
      </c>
      <c r="G21" s="15">
        <v>24.08</v>
      </c>
      <c r="H21" s="15">
        <v>21.86</v>
      </c>
      <c r="I21" s="14"/>
      <c r="J21" s="15">
        <v>26.79</v>
      </c>
      <c r="K21" s="15">
        <v>31.23</v>
      </c>
      <c r="L21" s="15">
        <v>38.409999999999997</v>
      </c>
      <c r="M21" s="54"/>
      <c r="N21" s="15">
        <v>45.063081592000003</v>
      </c>
      <c r="O21" s="15">
        <v>96.334266189999994</v>
      </c>
      <c r="P21" s="15" t="s">
        <v>13</v>
      </c>
      <c r="Q21" s="16" t="s">
        <v>13</v>
      </c>
      <c r="R21" s="37" t="s">
        <v>501</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20</v>
      </c>
      <c r="D22" s="17" t="s">
        <v>21</v>
      </c>
      <c r="E22" s="17">
        <v>3</v>
      </c>
      <c r="F22" s="14">
        <v>11.01</v>
      </c>
      <c r="G22" s="14">
        <v>10.130000000000001</v>
      </c>
      <c r="H22" s="14">
        <v>9.26</v>
      </c>
      <c r="I22" s="14"/>
      <c r="J22" s="14">
        <v>11.49</v>
      </c>
      <c r="K22" s="14">
        <v>13.23</v>
      </c>
      <c r="L22" s="14">
        <v>16.05</v>
      </c>
      <c r="M22" s="54"/>
      <c r="N22" s="14">
        <v>41.150201463999998</v>
      </c>
      <c r="O22" s="31">
        <v>13.842341238000001</v>
      </c>
      <c r="P22" s="31" t="s">
        <v>13</v>
      </c>
      <c r="Q22" s="17" t="s">
        <v>13</v>
      </c>
      <c r="R22" s="38" t="s">
        <v>502</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364</v>
      </c>
      <c r="D23" s="16" t="s">
        <v>22</v>
      </c>
      <c r="E23" s="16">
        <v>2</v>
      </c>
      <c r="F23" s="15">
        <v>137.34</v>
      </c>
      <c r="G23" s="15">
        <v>121.44</v>
      </c>
      <c r="H23" s="15">
        <v>105.55</v>
      </c>
      <c r="I23" s="14"/>
      <c r="J23" s="15">
        <v>140.29</v>
      </c>
      <c r="K23" s="15">
        <v>172.07</v>
      </c>
      <c r="L23" s="15">
        <v>223.51</v>
      </c>
      <c r="M23" s="54"/>
      <c r="N23" s="15">
        <v>35.125755927999997</v>
      </c>
      <c r="O23" s="15">
        <v>37.984472011000001</v>
      </c>
      <c r="P23" s="15" t="s">
        <v>13</v>
      </c>
      <c r="Q23" s="16" t="s">
        <v>13</v>
      </c>
      <c r="R23" s="37" t="s">
        <v>503</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23</v>
      </c>
      <c r="D24" s="17" t="s">
        <v>24</v>
      </c>
      <c r="E24" s="17">
        <v>9</v>
      </c>
      <c r="F24" s="14">
        <v>32.79</v>
      </c>
      <c r="G24" s="14">
        <v>30.96</v>
      </c>
      <c r="H24" s="14">
        <v>29.13</v>
      </c>
      <c r="I24" s="14"/>
      <c r="J24" s="14">
        <v>36.869999999999997</v>
      </c>
      <c r="K24" s="14">
        <v>40.520000000000003</v>
      </c>
      <c r="L24" s="14">
        <v>46.44</v>
      </c>
      <c r="M24" s="54"/>
      <c r="N24" s="14">
        <v>50.527963847000002</v>
      </c>
      <c r="O24" s="31">
        <v>21.986303143000001</v>
      </c>
      <c r="P24" s="31" t="s">
        <v>16</v>
      </c>
      <c r="Q24" s="17" t="s">
        <v>16</v>
      </c>
      <c r="R24" s="38" t="s">
        <v>504</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25</v>
      </c>
      <c r="D25" s="16" t="s">
        <v>26</v>
      </c>
      <c r="E25" s="16">
        <v>0</v>
      </c>
      <c r="F25" s="15">
        <v>59.02</v>
      </c>
      <c r="G25" s="15">
        <v>53.69</v>
      </c>
      <c r="H25" s="15">
        <v>48.37</v>
      </c>
      <c r="I25" s="14"/>
      <c r="J25" s="15">
        <v>60.07</v>
      </c>
      <c r="K25" s="15">
        <v>70.709999999999994</v>
      </c>
      <c r="L25" s="15">
        <v>87.94</v>
      </c>
      <c r="M25" s="54"/>
      <c r="N25" s="15">
        <v>29.400635544</v>
      </c>
      <c r="O25" s="15">
        <v>51.970187362999994</v>
      </c>
      <c r="P25" s="15" t="s">
        <v>13</v>
      </c>
      <c r="Q25" s="16" t="s">
        <v>13</v>
      </c>
      <c r="R25" s="37" t="s">
        <v>505</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27</v>
      </c>
      <c r="D26" s="17" t="s">
        <v>28</v>
      </c>
      <c r="E26" s="17">
        <v>6</v>
      </c>
      <c r="F26" s="14">
        <v>15.56</v>
      </c>
      <c r="G26" s="14">
        <v>14.72</v>
      </c>
      <c r="H26" s="14">
        <v>13.88</v>
      </c>
      <c r="I26" s="14"/>
      <c r="J26" s="14">
        <v>15.89</v>
      </c>
      <c r="K26" s="14">
        <v>17.559999999999999</v>
      </c>
      <c r="L26" s="14">
        <v>20.27</v>
      </c>
      <c r="M26" s="54"/>
      <c r="N26" s="14">
        <v>49.517379857999998</v>
      </c>
      <c r="O26" s="31">
        <v>369.52436632999996</v>
      </c>
      <c r="P26" s="31" t="s">
        <v>16</v>
      </c>
      <c r="Q26" s="17" t="s">
        <v>13</v>
      </c>
      <c r="R26" s="38" t="s">
        <v>506</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31</v>
      </c>
      <c r="D27" s="16" t="s">
        <v>32</v>
      </c>
      <c r="E27" s="16">
        <v>6</v>
      </c>
      <c r="F27" s="15">
        <v>4.08</v>
      </c>
      <c r="G27" s="15">
        <v>2.68</v>
      </c>
      <c r="H27" s="15">
        <v>1.28</v>
      </c>
      <c r="I27" s="14"/>
      <c r="J27" s="15">
        <v>7.89</v>
      </c>
      <c r="K27" s="15">
        <v>10.68</v>
      </c>
      <c r="L27" s="15">
        <v>15.2</v>
      </c>
      <c r="M27" s="54"/>
      <c r="N27" s="15">
        <v>66.690721425999996</v>
      </c>
      <c r="O27" s="15">
        <v>7.8441590951999993</v>
      </c>
      <c r="P27" s="15" t="s">
        <v>13</v>
      </c>
      <c r="Q27" s="16" t="s">
        <v>16</v>
      </c>
      <c r="R27" s="37" t="s">
        <v>507</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33</v>
      </c>
      <c r="D28" s="17" t="s">
        <v>34</v>
      </c>
      <c r="E28" s="17">
        <v>2</v>
      </c>
      <c r="F28" s="14">
        <v>2.06</v>
      </c>
      <c r="G28" s="14">
        <v>1.19</v>
      </c>
      <c r="H28" s="14">
        <v>0.33</v>
      </c>
      <c r="I28" s="14"/>
      <c r="J28" s="14">
        <v>2.15</v>
      </c>
      <c r="K28" s="14">
        <v>3.87</v>
      </c>
      <c r="L28" s="14">
        <v>6.66</v>
      </c>
      <c r="M28" s="54"/>
      <c r="N28" s="14">
        <v>37.138341779000001</v>
      </c>
      <c r="O28" s="31">
        <v>30.269753333000001</v>
      </c>
      <c r="P28" s="31" t="s">
        <v>13</v>
      </c>
      <c r="Q28" s="17" t="s">
        <v>13</v>
      </c>
      <c r="R28" s="38" t="s">
        <v>508</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35</v>
      </c>
      <c r="D29" s="16" t="s">
        <v>36</v>
      </c>
      <c r="E29" s="16">
        <v>9</v>
      </c>
      <c r="F29" s="15">
        <v>84.75</v>
      </c>
      <c r="G29" s="15">
        <v>77.53</v>
      </c>
      <c r="H29" s="15">
        <v>70.319999999999993</v>
      </c>
      <c r="I29" s="14"/>
      <c r="J29" s="15">
        <v>86.72</v>
      </c>
      <c r="K29" s="15">
        <v>101.14</v>
      </c>
      <c r="L29" s="15">
        <v>124.48</v>
      </c>
      <c r="M29" s="54"/>
      <c r="N29" s="15">
        <v>68.748834114000005</v>
      </c>
      <c r="O29" s="15">
        <v>23.838980996</v>
      </c>
      <c r="P29" s="15" t="s">
        <v>16</v>
      </c>
      <c r="Q29" s="16" t="s">
        <v>16</v>
      </c>
      <c r="R29" s="37" t="s">
        <v>509</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423</v>
      </c>
      <c r="D30" s="17" t="s">
        <v>424</v>
      </c>
      <c r="E30" s="17">
        <v>3</v>
      </c>
      <c r="F30" s="14">
        <v>252.99</v>
      </c>
      <c r="G30" s="14">
        <v>186.78</v>
      </c>
      <c r="H30" s="14">
        <v>120.58</v>
      </c>
      <c r="I30" s="14"/>
      <c r="J30" s="14">
        <v>281.7</v>
      </c>
      <c r="K30" s="14">
        <v>414.1</v>
      </c>
      <c r="L30" s="14">
        <v>628.34</v>
      </c>
      <c r="M30" s="54"/>
      <c r="N30" s="14">
        <v>38.194778958999997</v>
      </c>
      <c r="O30" s="31">
        <v>3.2533116867</v>
      </c>
      <c r="P30" s="31" t="s">
        <v>16</v>
      </c>
      <c r="Q30" s="17" t="s">
        <v>13</v>
      </c>
      <c r="R30" s="38" t="s">
        <v>510</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425</v>
      </c>
      <c r="D31" s="16" t="s">
        <v>426</v>
      </c>
      <c r="E31" s="16">
        <v>3</v>
      </c>
      <c r="F31" s="15">
        <v>150</v>
      </c>
      <c r="G31" s="15">
        <v>127.99</v>
      </c>
      <c r="H31" s="15">
        <v>105.98</v>
      </c>
      <c r="I31" s="14"/>
      <c r="J31" s="15">
        <v>165</v>
      </c>
      <c r="K31" s="15">
        <v>209.01</v>
      </c>
      <c r="L31" s="15">
        <v>280.24</v>
      </c>
      <c r="M31" s="54"/>
      <c r="N31" s="15">
        <v>40.304473281</v>
      </c>
      <c r="O31" s="15">
        <v>5.1329605461999996</v>
      </c>
      <c r="P31" s="15" t="s">
        <v>16</v>
      </c>
      <c r="Q31" s="16" t="s">
        <v>13</v>
      </c>
      <c r="R31" s="37" t="s">
        <v>511</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37</v>
      </c>
      <c r="D32" s="17" t="s">
        <v>38</v>
      </c>
      <c r="E32" s="17">
        <v>3</v>
      </c>
      <c r="F32" s="14">
        <v>7.72</v>
      </c>
      <c r="G32" s="14">
        <v>6.91</v>
      </c>
      <c r="H32" s="14">
        <v>6.1</v>
      </c>
      <c r="I32" s="14"/>
      <c r="J32" s="14">
        <v>8.14</v>
      </c>
      <c r="K32" s="14">
        <v>9.75</v>
      </c>
      <c r="L32" s="14">
        <v>12.36</v>
      </c>
      <c r="M32" s="54"/>
      <c r="N32" s="14">
        <v>41.869404222</v>
      </c>
      <c r="O32" s="31">
        <v>70.852440333000004</v>
      </c>
      <c r="P32" s="31" t="s">
        <v>13</v>
      </c>
      <c r="Q32" s="17" t="s">
        <v>13</v>
      </c>
      <c r="R32" s="38" t="s">
        <v>512</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39</v>
      </c>
      <c r="D33" s="16" t="s">
        <v>40</v>
      </c>
      <c r="E33" s="16">
        <v>2</v>
      </c>
      <c r="F33" s="15">
        <v>91.7</v>
      </c>
      <c r="G33" s="15">
        <v>61.28</v>
      </c>
      <c r="H33" s="15">
        <v>30.86</v>
      </c>
      <c r="I33" s="14"/>
      <c r="J33" s="15">
        <v>95.77</v>
      </c>
      <c r="K33" s="15">
        <v>156.6</v>
      </c>
      <c r="L33" s="15">
        <v>255.05</v>
      </c>
      <c r="M33" s="54"/>
      <c r="N33" s="15">
        <v>46.841046028000001</v>
      </c>
      <c r="O33" s="15">
        <v>86.619208098999991</v>
      </c>
      <c r="P33" s="15" t="s">
        <v>13</v>
      </c>
      <c r="Q33" s="16" t="s">
        <v>13</v>
      </c>
      <c r="R33" s="37" t="s">
        <v>513</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41</v>
      </c>
      <c r="D34" s="17" t="s">
        <v>42</v>
      </c>
      <c r="E34" s="17">
        <v>2</v>
      </c>
      <c r="F34" s="14">
        <v>11.16</v>
      </c>
      <c r="G34" s="14">
        <v>10.07</v>
      </c>
      <c r="H34" s="14">
        <v>8.99</v>
      </c>
      <c r="I34" s="14"/>
      <c r="J34" s="14">
        <v>11.37</v>
      </c>
      <c r="K34" s="14">
        <v>13.53</v>
      </c>
      <c r="L34" s="14">
        <v>17.03</v>
      </c>
      <c r="M34" s="54"/>
      <c r="N34" s="14">
        <v>41.90708197</v>
      </c>
      <c r="O34" s="31">
        <v>29.971830570999998</v>
      </c>
      <c r="P34" s="31" t="s">
        <v>13</v>
      </c>
      <c r="Q34" s="17" t="s">
        <v>13</v>
      </c>
      <c r="R34" s="38" t="s">
        <v>514</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43</v>
      </c>
      <c r="D35" s="16" t="s">
        <v>44</v>
      </c>
      <c r="E35" s="16">
        <v>3</v>
      </c>
      <c r="F35" s="15">
        <v>50.59</v>
      </c>
      <c r="G35" s="15">
        <v>44.85</v>
      </c>
      <c r="H35" s="15">
        <v>39.11</v>
      </c>
      <c r="I35" s="14"/>
      <c r="J35" s="15">
        <v>51.49</v>
      </c>
      <c r="K35" s="15">
        <v>62.96</v>
      </c>
      <c r="L35" s="15">
        <v>81.53</v>
      </c>
      <c r="M35" s="54"/>
      <c r="N35" s="15">
        <v>47.129059032999997</v>
      </c>
      <c r="O35" s="15">
        <v>522.80223066999997</v>
      </c>
      <c r="P35" s="15" t="s">
        <v>13</v>
      </c>
      <c r="Q35" s="16" t="s">
        <v>13</v>
      </c>
      <c r="R35" s="37" t="s">
        <v>515</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43</v>
      </c>
      <c r="D36" s="17" t="s">
        <v>45</v>
      </c>
      <c r="E36" s="17">
        <v>3</v>
      </c>
      <c r="F36" s="14">
        <v>49.68</v>
      </c>
      <c r="G36" s="14">
        <v>44.35</v>
      </c>
      <c r="H36" s="14">
        <v>39.020000000000003</v>
      </c>
      <c r="I36" s="14"/>
      <c r="J36" s="14">
        <v>50.77</v>
      </c>
      <c r="K36" s="14">
        <v>61.42</v>
      </c>
      <c r="L36" s="14">
        <v>78.66</v>
      </c>
      <c r="M36" s="54"/>
      <c r="N36" s="14">
        <v>49.068919553999997</v>
      </c>
      <c r="O36" s="31">
        <v>65.808470952000008</v>
      </c>
      <c r="P36" s="31" t="s">
        <v>13</v>
      </c>
      <c r="Q36" s="17" t="s">
        <v>13</v>
      </c>
      <c r="R36" s="38" t="s">
        <v>516</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458</v>
      </c>
      <c r="D37" s="16" t="s">
        <v>459</v>
      </c>
      <c r="E37" s="16">
        <v>7</v>
      </c>
      <c r="F37" s="15">
        <v>2.4900000000000002</v>
      </c>
      <c r="G37" s="15">
        <v>1.1299999999999999</v>
      </c>
      <c r="H37" s="15">
        <v>-0.21</v>
      </c>
      <c r="I37" s="14"/>
      <c r="J37" s="15">
        <v>5.6</v>
      </c>
      <c r="K37" s="15">
        <v>8.3000000000000007</v>
      </c>
      <c r="L37" s="15">
        <v>12.67</v>
      </c>
      <c r="M37" s="54"/>
      <c r="N37" s="15">
        <v>75.010469227000002</v>
      </c>
      <c r="O37" s="15">
        <v>1.2121295714</v>
      </c>
      <c r="P37" s="15" t="s">
        <v>13</v>
      </c>
      <c r="Q37" s="16" t="s">
        <v>16</v>
      </c>
      <c r="R37" s="37" t="s">
        <v>517</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458</v>
      </c>
      <c r="D38" s="17" t="s">
        <v>460</v>
      </c>
      <c r="E38" s="17">
        <v>3</v>
      </c>
      <c r="F38" s="14">
        <v>1.24</v>
      </c>
      <c r="G38" s="14">
        <v>0.23</v>
      </c>
      <c r="H38" s="14">
        <v>-0.76</v>
      </c>
      <c r="I38" s="14"/>
      <c r="J38" s="14">
        <v>1.3</v>
      </c>
      <c r="K38" s="14">
        <v>3.3</v>
      </c>
      <c r="L38" s="14">
        <v>6.55</v>
      </c>
      <c r="M38" s="54"/>
      <c r="N38" s="14">
        <v>40.727483560000003</v>
      </c>
      <c r="O38" s="31">
        <v>2.5571292380999999</v>
      </c>
      <c r="P38" s="31" t="s">
        <v>13</v>
      </c>
      <c r="Q38" s="17" t="s">
        <v>13</v>
      </c>
      <c r="R38" s="38" t="s">
        <v>518</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390</v>
      </c>
      <c r="D39" s="16" t="s">
        <v>391</v>
      </c>
      <c r="E39" s="16">
        <v>2</v>
      </c>
      <c r="F39" s="15">
        <v>21.35</v>
      </c>
      <c r="G39" s="15">
        <v>11.2</v>
      </c>
      <c r="H39" s="15">
        <v>1.06</v>
      </c>
      <c r="I39" s="14"/>
      <c r="J39" s="15">
        <v>22.28</v>
      </c>
      <c r="K39" s="15">
        <v>42.56</v>
      </c>
      <c r="L39" s="15">
        <v>75.37</v>
      </c>
      <c r="M39" s="54"/>
      <c r="N39" s="15">
        <v>39.809477897999997</v>
      </c>
      <c r="O39" s="15">
        <v>1.8907066666999999</v>
      </c>
      <c r="P39" s="15" t="s">
        <v>13</v>
      </c>
      <c r="Q39" s="16" t="s">
        <v>13</v>
      </c>
      <c r="R39" s="37" t="s">
        <v>519</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46</v>
      </c>
      <c r="D40" s="17" t="s">
        <v>47</v>
      </c>
      <c r="E40" s="17">
        <v>3</v>
      </c>
      <c r="F40" s="14">
        <v>16.649999999999999</v>
      </c>
      <c r="G40" s="14">
        <v>13.13</v>
      </c>
      <c r="H40" s="14">
        <v>9.61</v>
      </c>
      <c r="I40" s="14"/>
      <c r="J40" s="14">
        <v>17.3</v>
      </c>
      <c r="K40" s="14">
        <v>24.33</v>
      </c>
      <c r="L40" s="14">
        <v>35.71</v>
      </c>
      <c r="M40" s="54"/>
      <c r="N40" s="14">
        <v>39.165105930999999</v>
      </c>
      <c r="O40" s="31">
        <v>31.374821666999999</v>
      </c>
      <c r="P40" s="31" t="s">
        <v>13</v>
      </c>
      <c r="Q40" s="17" t="s">
        <v>13</v>
      </c>
      <c r="R40" s="38" t="s">
        <v>520</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48</v>
      </c>
      <c r="D41" s="16" t="s">
        <v>49</v>
      </c>
      <c r="E41" s="16">
        <v>9</v>
      </c>
      <c r="F41" s="15">
        <v>15.56</v>
      </c>
      <c r="G41" s="15">
        <v>13.69</v>
      </c>
      <c r="H41" s="15">
        <v>11.83</v>
      </c>
      <c r="I41" s="14"/>
      <c r="J41" s="15">
        <v>20.02</v>
      </c>
      <c r="K41" s="15">
        <v>23.74</v>
      </c>
      <c r="L41" s="15">
        <v>29.77</v>
      </c>
      <c r="M41" s="54"/>
      <c r="N41" s="15">
        <v>59.432883775999997</v>
      </c>
      <c r="O41" s="15">
        <v>465.16678747999998</v>
      </c>
      <c r="P41" s="15" t="s">
        <v>16</v>
      </c>
      <c r="Q41" s="16" t="s">
        <v>16</v>
      </c>
      <c r="R41" s="37" t="s">
        <v>521</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50</v>
      </c>
      <c r="D42" s="17" t="s">
        <v>51</v>
      </c>
      <c r="E42" s="17">
        <v>9</v>
      </c>
      <c r="F42" s="14">
        <v>5.28</v>
      </c>
      <c r="G42" s="14">
        <v>4.9400000000000004</v>
      </c>
      <c r="H42" s="14">
        <v>4.6100000000000003</v>
      </c>
      <c r="I42" s="14"/>
      <c r="J42" s="14">
        <v>5.82</v>
      </c>
      <c r="K42" s="14">
        <v>6.48</v>
      </c>
      <c r="L42" s="14">
        <v>7.56</v>
      </c>
      <c r="M42" s="54"/>
      <c r="N42" s="14">
        <v>53.159243455999999</v>
      </c>
      <c r="O42" s="31">
        <v>5.8178121904999998</v>
      </c>
      <c r="P42" s="31" t="s">
        <v>16</v>
      </c>
      <c r="Q42" s="17" t="s">
        <v>16</v>
      </c>
      <c r="R42" s="38" t="s">
        <v>522</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52</v>
      </c>
      <c r="D43" s="16" t="s">
        <v>53</v>
      </c>
      <c r="E43" s="16">
        <v>2</v>
      </c>
      <c r="F43" s="15">
        <v>13.97</v>
      </c>
      <c r="G43" s="15">
        <v>12.27</v>
      </c>
      <c r="H43" s="15">
        <v>10.58</v>
      </c>
      <c r="I43" s="14"/>
      <c r="J43" s="15">
        <v>14.12</v>
      </c>
      <c r="K43" s="15">
        <v>17.5</v>
      </c>
      <c r="L43" s="15">
        <v>22.97</v>
      </c>
      <c r="M43" s="54"/>
      <c r="N43" s="15">
        <v>48.334599267999998</v>
      </c>
      <c r="O43" s="15">
        <v>13.673080857</v>
      </c>
      <c r="P43" s="15" t="s">
        <v>13</v>
      </c>
      <c r="Q43" s="16" t="s">
        <v>13</v>
      </c>
      <c r="R43" s="37" t="s">
        <v>523</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54</v>
      </c>
      <c r="D44" s="17" t="s">
        <v>55</v>
      </c>
      <c r="E44" s="17">
        <v>7</v>
      </c>
      <c r="F44" s="14">
        <v>40.22</v>
      </c>
      <c r="G44" s="14">
        <v>37.35</v>
      </c>
      <c r="H44" s="14">
        <v>34.49</v>
      </c>
      <c r="I44" s="14"/>
      <c r="J44" s="14">
        <v>42.84</v>
      </c>
      <c r="K44" s="14">
        <v>48.56</v>
      </c>
      <c r="L44" s="14">
        <v>57.83</v>
      </c>
      <c r="M44" s="54"/>
      <c r="N44" s="14">
        <v>49.191365904000001</v>
      </c>
      <c r="O44" s="31">
        <v>217.93354638000002</v>
      </c>
      <c r="P44" s="31" t="s">
        <v>16</v>
      </c>
      <c r="Q44" s="17" t="s">
        <v>16</v>
      </c>
      <c r="R44" s="38" t="s">
        <v>524</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56</v>
      </c>
      <c r="D45" s="16" t="s">
        <v>57</v>
      </c>
      <c r="E45" s="16">
        <v>3</v>
      </c>
      <c r="F45" s="15">
        <v>22.86</v>
      </c>
      <c r="G45" s="15">
        <v>21.02</v>
      </c>
      <c r="H45" s="15">
        <v>19.190000000000001</v>
      </c>
      <c r="I45" s="14"/>
      <c r="J45" s="15">
        <v>23.11</v>
      </c>
      <c r="K45" s="15">
        <v>26.77</v>
      </c>
      <c r="L45" s="15">
        <v>32.700000000000003</v>
      </c>
      <c r="M45" s="54"/>
      <c r="N45" s="15">
        <v>42.598378070999999</v>
      </c>
      <c r="O45" s="15">
        <v>6.1431721905000005</v>
      </c>
      <c r="P45" s="15" t="s">
        <v>13</v>
      </c>
      <c r="Q45" s="16" t="s">
        <v>13</v>
      </c>
      <c r="R45" s="37" t="s">
        <v>525</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427</v>
      </c>
      <c r="D46" s="17" t="s">
        <v>428</v>
      </c>
      <c r="E46" s="17">
        <v>3</v>
      </c>
      <c r="F46" s="14">
        <v>125.32</v>
      </c>
      <c r="G46" s="14">
        <v>119.76</v>
      </c>
      <c r="H46" s="14">
        <v>114.2</v>
      </c>
      <c r="I46" s="14"/>
      <c r="J46" s="14">
        <v>127.37</v>
      </c>
      <c r="K46" s="14">
        <v>138.47999999999999</v>
      </c>
      <c r="L46" s="14">
        <v>156.47</v>
      </c>
      <c r="M46" s="54"/>
      <c r="N46" s="14">
        <v>54.340074862000002</v>
      </c>
      <c r="O46" s="31">
        <v>3.6527820786</v>
      </c>
      <c r="P46" s="31" t="s">
        <v>13</v>
      </c>
      <c r="Q46" s="17" t="s">
        <v>13</v>
      </c>
      <c r="R46" s="38" t="s">
        <v>526</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58</v>
      </c>
      <c r="D47" s="16" t="s">
        <v>59</v>
      </c>
      <c r="E47" s="16">
        <v>0</v>
      </c>
      <c r="F47" s="15">
        <v>8.75</v>
      </c>
      <c r="G47" s="15">
        <v>7.77</v>
      </c>
      <c r="H47" s="15">
        <v>6.8</v>
      </c>
      <c r="I47" s="14"/>
      <c r="J47" s="15">
        <v>8.9499999999999993</v>
      </c>
      <c r="K47" s="15">
        <v>10.89</v>
      </c>
      <c r="L47" s="15">
        <v>14.03</v>
      </c>
      <c r="M47" s="54"/>
      <c r="N47" s="15">
        <v>20.971242315000001</v>
      </c>
      <c r="O47" s="15">
        <v>1.9439638095</v>
      </c>
      <c r="P47" s="15" t="s">
        <v>13</v>
      </c>
      <c r="Q47" s="16" t="s">
        <v>13</v>
      </c>
      <c r="R47" s="37" t="s">
        <v>527</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60</v>
      </c>
      <c r="D48" s="17" t="s">
        <v>61</v>
      </c>
      <c r="E48" s="17">
        <v>3</v>
      </c>
      <c r="F48" s="14">
        <v>5.59</v>
      </c>
      <c r="G48" s="14">
        <v>4.84</v>
      </c>
      <c r="H48" s="14">
        <v>4.0999999999999996</v>
      </c>
      <c r="I48" s="14"/>
      <c r="J48" s="14">
        <v>5.96</v>
      </c>
      <c r="K48" s="14">
        <v>7.44</v>
      </c>
      <c r="L48" s="14">
        <v>9.85</v>
      </c>
      <c r="M48" s="54"/>
      <c r="N48" s="14">
        <v>50.203419504000003</v>
      </c>
      <c r="O48" s="31">
        <v>3.1407212380999998</v>
      </c>
      <c r="P48" s="31" t="s">
        <v>13</v>
      </c>
      <c r="Q48" s="17" t="s">
        <v>13</v>
      </c>
      <c r="R48" s="38" t="s">
        <v>528</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62</v>
      </c>
      <c r="D49" s="16" t="s">
        <v>63</v>
      </c>
      <c r="E49" s="16">
        <v>2</v>
      </c>
      <c r="F49" s="15">
        <v>14.45</v>
      </c>
      <c r="G49" s="15">
        <v>12.43</v>
      </c>
      <c r="H49" s="15">
        <v>10.41</v>
      </c>
      <c r="I49" s="14"/>
      <c r="J49" s="15">
        <v>14.72</v>
      </c>
      <c r="K49" s="15">
        <v>18.75</v>
      </c>
      <c r="L49" s="15">
        <v>25.29</v>
      </c>
      <c r="M49" s="54"/>
      <c r="N49" s="15">
        <v>43.598038316999997</v>
      </c>
      <c r="O49" s="15">
        <v>2.9407204286000002</v>
      </c>
      <c r="P49" s="15" t="s">
        <v>13</v>
      </c>
      <c r="Q49" s="16" t="s">
        <v>13</v>
      </c>
      <c r="R49" s="37" t="s">
        <v>529</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64</v>
      </c>
      <c r="D50" s="17" t="s">
        <v>65</v>
      </c>
      <c r="E50" s="17">
        <v>9</v>
      </c>
      <c r="F50" s="14">
        <v>16.12</v>
      </c>
      <c r="G50" s="14">
        <v>15.03</v>
      </c>
      <c r="H50" s="14">
        <v>13.94</v>
      </c>
      <c r="I50" s="14"/>
      <c r="J50" s="14">
        <v>18.170000000000002</v>
      </c>
      <c r="K50" s="14">
        <v>20.34</v>
      </c>
      <c r="L50" s="14">
        <v>23.85</v>
      </c>
      <c r="M50" s="54"/>
      <c r="N50" s="14">
        <v>59.089545235000003</v>
      </c>
      <c r="O50" s="31">
        <v>93.15371519</v>
      </c>
      <c r="P50" s="31" t="s">
        <v>16</v>
      </c>
      <c r="Q50" s="17" t="s">
        <v>16</v>
      </c>
      <c r="R50" s="38" t="s">
        <v>530</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64</v>
      </c>
      <c r="D51" s="16" t="s">
        <v>66</v>
      </c>
      <c r="E51" s="16">
        <v>9</v>
      </c>
      <c r="F51" s="15">
        <v>18.579999999999998</v>
      </c>
      <c r="G51" s="15">
        <v>17.25</v>
      </c>
      <c r="H51" s="15">
        <v>15.92</v>
      </c>
      <c r="I51" s="14"/>
      <c r="J51" s="15">
        <v>21.11</v>
      </c>
      <c r="K51" s="15">
        <v>23.76</v>
      </c>
      <c r="L51" s="15">
        <v>28.06</v>
      </c>
      <c r="M51" s="54"/>
      <c r="N51" s="15">
        <v>59.751562</v>
      </c>
      <c r="O51" s="15">
        <v>513.63280224000005</v>
      </c>
      <c r="P51" s="15" t="s">
        <v>16</v>
      </c>
      <c r="Q51" s="16" t="s">
        <v>16</v>
      </c>
      <c r="R51" s="37" t="s">
        <v>531</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67</v>
      </c>
      <c r="D52" s="17" t="s">
        <v>68</v>
      </c>
      <c r="E52" s="17">
        <v>9</v>
      </c>
      <c r="F52" s="14">
        <v>21.32</v>
      </c>
      <c r="G52" s="14">
        <v>19.760000000000002</v>
      </c>
      <c r="H52" s="14">
        <v>18.21</v>
      </c>
      <c r="I52" s="14"/>
      <c r="J52" s="14">
        <v>25.63</v>
      </c>
      <c r="K52" s="14">
        <v>28.73</v>
      </c>
      <c r="L52" s="14">
        <v>33.75</v>
      </c>
      <c r="M52" s="54"/>
      <c r="N52" s="14">
        <v>52.814734884000003</v>
      </c>
      <c r="O52" s="31">
        <v>37.770161762000001</v>
      </c>
      <c r="P52" s="31" t="s">
        <v>16</v>
      </c>
      <c r="Q52" s="17" t="s">
        <v>16</v>
      </c>
      <c r="R52" s="38" t="s">
        <v>532</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360</v>
      </c>
      <c r="D53" s="16" t="s">
        <v>361</v>
      </c>
      <c r="E53" s="16">
        <v>8</v>
      </c>
      <c r="F53" s="15">
        <v>14.59</v>
      </c>
      <c r="G53" s="15">
        <v>13.37</v>
      </c>
      <c r="H53" s="15">
        <v>12.16</v>
      </c>
      <c r="I53" s="14"/>
      <c r="J53" s="15">
        <v>16.100000000000001</v>
      </c>
      <c r="K53" s="15">
        <v>18.52</v>
      </c>
      <c r="L53" s="15">
        <v>22.44</v>
      </c>
      <c r="M53" s="54"/>
      <c r="N53" s="15">
        <v>53.579265628999998</v>
      </c>
      <c r="O53" s="15">
        <v>42.658403856999996</v>
      </c>
      <c r="P53" s="15" t="s">
        <v>16</v>
      </c>
      <c r="Q53" s="16" t="s">
        <v>16</v>
      </c>
      <c r="R53" s="37" t="s">
        <v>533</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69</v>
      </c>
      <c r="D54" s="17" t="s">
        <v>70</v>
      </c>
      <c r="E54" s="17">
        <v>5</v>
      </c>
      <c r="F54" s="14">
        <v>20.420000000000002</v>
      </c>
      <c r="G54" s="14">
        <v>18.420000000000002</v>
      </c>
      <c r="H54" s="14">
        <v>16.43</v>
      </c>
      <c r="I54" s="14"/>
      <c r="J54" s="14">
        <v>25.31</v>
      </c>
      <c r="K54" s="14">
        <v>29.29</v>
      </c>
      <c r="L54" s="14">
        <v>35.729999999999997</v>
      </c>
      <c r="M54" s="54"/>
      <c r="N54" s="14">
        <v>51.274726620999999</v>
      </c>
      <c r="O54" s="31">
        <v>381.87022033</v>
      </c>
      <c r="P54" s="31" t="s">
        <v>13</v>
      </c>
      <c r="Q54" s="17" t="s">
        <v>16</v>
      </c>
      <c r="R54" s="38" t="s">
        <v>534</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476</v>
      </c>
      <c r="D55" s="16" t="s">
        <v>535</v>
      </c>
      <c r="E55" s="16">
        <v>6</v>
      </c>
      <c r="F55" s="15">
        <v>18.489999999999998</v>
      </c>
      <c r="G55" s="15">
        <v>17.32</v>
      </c>
      <c r="H55" s="15">
        <v>16.16</v>
      </c>
      <c r="I55" s="14"/>
      <c r="J55" s="15">
        <v>21.62</v>
      </c>
      <c r="K55" s="15">
        <v>23.94</v>
      </c>
      <c r="L55" s="15">
        <v>27.7</v>
      </c>
      <c r="M55" s="54"/>
      <c r="N55" s="15">
        <v>54.758828096000002</v>
      </c>
      <c r="O55" s="15">
        <v>1.8200311429</v>
      </c>
      <c r="P55" s="15" t="s">
        <v>13</v>
      </c>
      <c r="Q55" s="16" t="s">
        <v>16</v>
      </c>
      <c r="R55" s="37" t="s">
        <v>536</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71</v>
      </c>
      <c r="D56" s="17" t="s">
        <v>72</v>
      </c>
      <c r="E56" s="17">
        <v>0</v>
      </c>
      <c r="F56" s="14">
        <v>5.96</v>
      </c>
      <c r="G56" s="14">
        <v>3.58</v>
      </c>
      <c r="H56" s="14">
        <v>1.21</v>
      </c>
      <c r="I56" s="14"/>
      <c r="J56" s="14">
        <v>6.19</v>
      </c>
      <c r="K56" s="14">
        <v>10.93</v>
      </c>
      <c r="L56" s="14">
        <v>18.61</v>
      </c>
      <c r="M56" s="54"/>
      <c r="N56" s="14">
        <v>40.405518717</v>
      </c>
      <c r="O56" s="31">
        <v>43.469719142999999</v>
      </c>
      <c r="P56" s="31" t="s">
        <v>13</v>
      </c>
      <c r="Q56" s="17" t="s">
        <v>13</v>
      </c>
      <c r="R56" s="38" t="s">
        <v>537</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73</v>
      </c>
      <c r="D57" s="16" t="s">
        <v>74</v>
      </c>
      <c r="E57" s="16">
        <v>10</v>
      </c>
      <c r="F57" s="15">
        <v>20.46</v>
      </c>
      <c r="G57" s="15">
        <v>18.940000000000001</v>
      </c>
      <c r="H57" s="15">
        <v>17.420000000000002</v>
      </c>
      <c r="I57" s="14"/>
      <c r="J57" s="15">
        <v>22.14</v>
      </c>
      <c r="K57" s="15">
        <v>25.17</v>
      </c>
      <c r="L57" s="15">
        <v>30.07</v>
      </c>
      <c r="M57" s="54"/>
      <c r="N57" s="15">
        <v>76.310840217999996</v>
      </c>
      <c r="O57" s="15">
        <v>122.53428009</v>
      </c>
      <c r="P57" s="15" t="s">
        <v>16</v>
      </c>
      <c r="Q57" s="16" t="s">
        <v>16</v>
      </c>
      <c r="R57" s="37" t="s">
        <v>538</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429</v>
      </c>
      <c r="D58" s="17" t="s">
        <v>430</v>
      </c>
      <c r="E58" s="17">
        <v>5</v>
      </c>
      <c r="F58" s="14">
        <v>27.29</v>
      </c>
      <c r="G58" s="14">
        <v>22.97</v>
      </c>
      <c r="H58" s="14">
        <v>18.649999999999999</v>
      </c>
      <c r="I58" s="14"/>
      <c r="J58" s="14">
        <v>28.36</v>
      </c>
      <c r="K58" s="14">
        <v>36.99</v>
      </c>
      <c r="L58" s="14">
        <v>50.95</v>
      </c>
      <c r="M58" s="54"/>
      <c r="N58" s="14">
        <v>44.937790458000002</v>
      </c>
      <c r="O58" s="31">
        <v>5.4007774224</v>
      </c>
      <c r="P58" s="31" t="s">
        <v>16</v>
      </c>
      <c r="Q58" s="17" t="s">
        <v>13</v>
      </c>
      <c r="R58" s="38" t="s">
        <v>539</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75</v>
      </c>
      <c r="D59" s="16" t="s">
        <v>76</v>
      </c>
      <c r="E59" s="16">
        <v>5</v>
      </c>
      <c r="F59" s="15">
        <v>55.06</v>
      </c>
      <c r="G59" s="15">
        <v>49.87</v>
      </c>
      <c r="H59" s="15">
        <v>44.69</v>
      </c>
      <c r="I59" s="14"/>
      <c r="J59" s="15">
        <v>55.82</v>
      </c>
      <c r="K59" s="15">
        <v>66.180000000000007</v>
      </c>
      <c r="L59" s="15">
        <v>82.95</v>
      </c>
      <c r="M59" s="54"/>
      <c r="N59" s="15">
        <v>48.918297342000002</v>
      </c>
      <c r="O59" s="15">
        <v>438.75609548</v>
      </c>
      <c r="P59" s="15" t="s">
        <v>16</v>
      </c>
      <c r="Q59" s="16" t="s">
        <v>13</v>
      </c>
      <c r="R59" s="37" t="s">
        <v>540</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77</v>
      </c>
      <c r="D60" s="17" t="s">
        <v>78</v>
      </c>
      <c r="E60" s="17">
        <v>3</v>
      </c>
      <c r="F60" s="14">
        <v>20.52</v>
      </c>
      <c r="G60" s="14">
        <v>18.809999999999999</v>
      </c>
      <c r="H60" s="14">
        <v>17.11</v>
      </c>
      <c r="I60" s="14"/>
      <c r="J60" s="14">
        <v>21.36</v>
      </c>
      <c r="K60" s="14">
        <v>24.76</v>
      </c>
      <c r="L60" s="14">
        <v>30.26</v>
      </c>
      <c r="M60" s="54"/>
      <c r="N60" s="14">
        <v>35.608550076999997</v>
      </c>
      <c r="O60" s="31">
        <v>150.89326624</v>
      </c>
      <c r="P60" s="31" t="s">
        <v>16</v>
      </c>
      <c r="Q60" s="17" t="s">
        <v>13</v>
      </c>
      <c r="R60" s="38" t="s">
        <v>541</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79</v>
      </c>
      <c r="D61" s="16" t="s">
        <v>80</v>
      </c>
      <c r="E61" s="16">
        <v>2</v>
      </c>
      <c r="F61" s="15">
        <v>4.49</v>
      </c>
      <c r="G61" s="15">
        <v>3.49</v>
      </c>
      <c r="H61" s="15">
        <v>2.5</v>
      </c>
      <c r="I61" s="14"/>
      <c r="J61" s="15">
        <v>4.6900000000000004</v>
      </c>
      <c r="K61" s="15">
        <v>6.67</v>
      </c>
      <c r="L61" s="15">
        <v>9.8699999999999992</v>
      </c>
      <c r="M61" s="54"/>
      <c r="N61" s="15">
        <v>49.955765731</v>
      </c>
      <c r="O61" s="15">
        <v>6.4262026667000001</v>
      </c>
      <c r="P61" s="15" t="s">
        <v>13</v>
      </c>
      <c r="Q61" s="16" t="s">
        <v>13</v>
      </c>
      <c r="R61" s="37" t="s">
        <v>542</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81</v>
      </c>
      <c r="D62" s="17" t="s">
        <v>82</v>
      </c>
      <c r="E62" s="17">
        <v>2</v>
      </c>
      <c r="F62" s="14">
        <v>0.79</v>
      </c>
      <c r="G62" s="14">
        <v>0.04</v>
      </c>
      <c r="H62" s="14">
        <v>-0.69</v>
      </c>
      <c r="I62" s="14"/>
      <c r="J62" s="14">
        <v>0.82</v>
      </c>
      <c r="K62" s="14">
        <v>2.2999999999999998</v>
      </c>
      <c r="L62" s="14">
        <v>4.7</v>
      </c>
      <c r="M62" s="54"/>
      <c r="N62" s="14">
        <v>19.996872721999999</v>
      </c>
      <c r="O62" s="31">
        <v>5.0428612381000004</v>
      </c>
      <c r="P62" s="31" t="s">
        <v>13</v>
      </c>
      <c r="Q62" s="17" t="s">
        <v>13</v>
      </c>
      <c r="R62" s="38" t="s">
        <v>543</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83</v>
      </c>
      <c r="D63" s="16" t="s">
        <v>84</v>
      </c>
      <c r="E63" s="16">
        <v>7</v>
      </c>
      <c r="F63" s="15">
        <v>10.89</v>
      </c>
      <c r="G63" s="15">
        <v>10.65</v>
      </c>
      <c r="H63" s="15">
        <v>10.42</v>
      </c>
      <c r="I63" s="14"/>
      <c r="J63" s="15">
        <v>10.97</v>
      </c>
      <c r="K63" s="15">
        <v>11.43</v>
      </c>
      <c r="L63" s="15">
        <v>12.18</v>
      </c>
      <c r="M63" s="54"/>
      <c r="N63" s="15">
        <v>71.956740757999995</v>
      </c>
      <c r="O63" s="15">
        <v>19.341266429000001</v>
      </c>
      <c r="P63" s="15" t="s">
        <v>16</v>
      </c>
      <c r="Q63" s="16" t="s">
        <v>16</v>
      </c>
      <c r="R63" s="37" t="s">
        <v>544</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85</v>
      </c>
      <c r="D64" s="17" t="s">
        <v>86</v>
      </c>
      <c r="E64" s="17">
        <v>2</v>
      </c>
      <c r="F64" s="14">
        <v>9.3800000000000008</v>
      </c>
      <c r="G64" s="14">
        <v>7.96</v>
      </c>
      <c r="H64" s="14">
        <v>6.54</v>
      </c>
      <c r="I64" s="14"/>
      <c r="J64" s="14">
        <v>9.66</v>
      </c>
      <c r="K64" s="14">
        <v>12.49</v>
      </c>
      <c r="L64" s="14">
        <v>17.079999999999998</v>
      </c>
      <c r="M64" s="54"/>
      <c r="N64" s="14">
        <v>41.625407244000002</v>
      </c>
      <c r="O64" s="31">
        <v>57.353048523999995</v>
      </c>
      <c r="P64" s="31" t="s">
        <v>13</v>
      </c>
      <c r="Q64" s="17" t="s">
        <v>13</v>
      </c>
      <c r="R64" s="38" t="s">
        <v>545</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87</v>
      </c>
      <c r="D65" s="16" t="s">
        <v>546</v>
      </c>
      <c r="E65" s="16">
        <v>10</v>
      </c>
      <c r="F65" s="15">
        <v>16.43</v>
      </c>
      <c r="G65" s="15">
        <v>15</v>
      </c>
      <c r="H65" s="15">
        <v>13.57</v>
      </c>
      <c r="I65" s="14"/>
      <c r="J65" s="15">
        <v>19.399999999999999</v>
      </c>
      <c r="K65" s="15">
        <v>22.25</v>
      </c>
      <c r="L65" s="15">
        <v>26.86</v>
      </c>
      <c r="M65" s="54"/>
      <c r="N65" s="15">
        <v>60.709103374999998</v>
      </c>
      <c r="O65" s="15">
        <v>1.2627721905</v>
      </c>
      <c r="P65" s="15" t="s">
        <v>16</v>
      </c>
      <c r="Q65" s="16" t="s">
        <v>16</v>
      </c>
      <c r="R65" s="37" t="s">
        <v>547</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87</v>
      </c>
      <c r="D66" s="17" t="s">
        <v>88</v>
      </c>
      <c r="E66" s="17">
        <v>8</v>
      </c>
      <c r="F66" s="14">
        <v>11.01</v>
      </c>
      <c r="G66" s="14">
        <v>10.09</v>
      </c>
      <c r="H66" s="14">
        <v>9.18</v>
      </c>
      <c r="I66" s="14"/>
      <c r="J66" s="14">
        <v>13.33</v>
      </c>
      <c r="K66" s="14">
        <v>15.15</v>
      </c>
      <c r="L66" s="14">
        <v>18.11</v>
      </c>
      <c r="M66" s="54"/>
      <c r="N66" s="14">
        <v>55.654466219</v>
      </c>
      <c r="O66" s="31">
        <v>119.61035061</v>
      </c>
      <c r="P66" s="31" t="s">
        <v>16</v>
      </c>
      <c r="Q66" s="17" t="s">
        <v>16</v>
      </c>
      <c r="R66" s="38" t="s">
        <v>548</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89</v>
      </c>
      <c r="D67" s="16" t="s">
        <v>90</v>
      </c>
      <c r="E67" s="16">
        <v>3</v>
      </c>
      <c r="F67" s="15">
        <v>2.09</v>
      </c>
      <c r="G67" s="15">
        <v>1.68</v>
      </c>
      <c r="H67" s="15">
        <v>1.27</v>
      </c>
      <c r="I67" s="14"/>
      <c r="J67" s="15">
        <v>2.15</v>
      </c>
      <c r="K67" s="15">
        <v>2.96</v>
      </c>
      <c r="L67" s="15">
        <v>4.29</v>
      </c>
      <c r="M67" s="54"/>
      <c r="N67" s="15">
        <v>41.770658830999999</v>
      </c>
      <c r="O67" s="15">
        <v>48.333926857000002</v>
      </c>
      <c r="P67" s="15" t="s">
        <v>13</v>
      </c>
      <c r="Q67" s="16" t="s">
        <v>13</v>
      </c>
      <c r="R67" s="37" t="s">
        <v>549</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477</v>
      </c>
      <c r="D68" s="17" t="s">
        <v>550</v>
      </c>
      <c r="E68" s="17">
        <v>5</v>
      </c>
      <c r="F68" s="14">
        <v>31.75</v>
      </c>
      <c r="G68" s="14">
        <v>26.97</v>
      </c>
      <c r="H68" s="14">
        <v>22.2</v>
      </c>
      <c r="I68" s="14"/>
      <c r="J68" s="14">
        <v>44.3</v>
      </c>
      <c r="K68" s="14">
        <v>53.84</v>
      </c>
      <c r="L68" s="14">
        <v>69.290000000000006</v>
      </c>
      <c r="M68" s="54"/>
      <c r="N68" s="14">
        <v>54.866004693999997</v>
      </c>
      <c r="O68" s="31">
        <v>1.7317296724</v>
      </c>
      <c r="P68" s="31" t="s">
        <v>13</v>
      </c>
      <c r="Q68" s="17" t="s">
        <v>16</v>
      </c>
      <c r="R68" s="38" t="s">
        <v>551</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384</v>
      </c>
      <c r="D69" s="16" t="s">
        <v>385</v>
      </c>
      <c r="E69" s="16">
        <v>5</v>
      </c>
      <c r="F69" s="15" t="s">
        <v>29</v>
      </c>
      <c r="G69" s="15" t="s">
        <v>29</v>
      </c>
      <c r="H69" s="15" t="s">
        <v>29</v>
      </c>
      <c r="I69" s="14"/>
      <c r="J69" s="15" t="s">
        <v>29</v>
      </c>
      <c r="K69" s="15" t="s">
        <v>29</v>
      </c>
      <c r="L69" s="15" t="s">
        <v>29</v>
      </c>
      <c r="M69" s="54"/>
      <c r="N69" s="15" t="s">
        <v>29</v>
      </c>
      <c r="O69" s="15" t="s">
        <v>29</v>
      </c>
      <c r="P69" s="15" t="s">
        <v>29</v>
      </c>
      <c r="Q69" s="16" t="s">
        <v>29</v>
      </c>
      <c r="R69" s="37" t="s">
        <v>30</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91</v>
      </c>
      <c r="D70" s="17" t="s">
        <v>92</v>
      </c>
      <c r="E70" s="17">
        <v>5</v>
      </c>
      <c r="F70" s="14">
        <v>61.62</v>
      </c>
      <c r="G70" s="14">
        <v>55.81</v>
      </c>
      <c r="H70" s="14">
        <v>50.01</v>
      </c>
      <c r="I70" s="14"/>
      <c r="J70" s="14">
        <v>63.64</v>
      </c>
      <c r="K70" s="14">
        <v>75.239999999999995</v>
      </c>
      <c r="L70" s="14">
        <v>94.01</v>
      </c>
      <c r="M70" s="54"/>
      <c r="N70" s="14">
        <v>51.813977696999999</v>
      </c>
      <c r="O70" s="31">
        <v>226.921989</v>
      </c>
      <c r="P70" s="31" t="s">
        <v>16</v>
      </c>
      <c r="Q70" s="17" t="s">
        <v>13</v>
      </c>
      <c r="R70" s="38" t="s">
        <v>552</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93</v>
      </c>
      <c r="D71" s="16" t="s">
        <v>94</v>
      </c>
      <c r="E71" s="16">
        <v>5</v>
      </c>
      <c r="F71" s="15">
        <v>14.53</v>
      </c>
      <c r="G71" s="15">
        <v>13.68</v>
      </c>
      <c r="H71" s="15">
        <v>12.84</v>
      </c>
      <c r="I71" s="14"/>
      <c r="J71" s="15">
        <v>14.78</v>
      </c>
      <c r="K71" s="15">
        <v>16.46</v>
      </c>
      <c r="L71" s="15">
        <v>19.2</v>
      </c>
      <c r="M71" s="54"/>
      <c r="N71" s="15">
        <v>47.857881360999997</v>
      </c>
      <c r="O71" s="15">
        <v>223.97756138</v>
      </c>
      <c r="P71" s="15" t="s">
        <v>16</v>
      </c>
      <c r="Q71" s="16" t="s">
        <v>13</v>
      </c>
      <c r="R71" s="37" t="s">
        <v>553</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95</v>
      </c>
      <c r="D72" s="17" t="s">
        <v>96</v>
      </c>
      <c r="E72" s="17">
        <v>5</v>
      </c>
      <c r="F72" s="14">
        <v>3.83</v>
      </c>
      <c r="G72" s="14">
        <v>3.05</v>
      </c>
      <c r="H72" s="14">
        <v>2.27</v>
      </c>
      <c r="I72" s="14"/>
      <c r="J72" s="14">
        <v>5.72</v>
      </c>
      <c r="K72" s="14">
        <v>7.27</v>
      </c>
      <c r="L72" s="14">
        <v>9.7899999999999991</v>
      </c>
      <c r="M72" s="54"/>
      <c r="N72" s="14">
        <v>58.066023629999997</v>
      </c>
      <c r="O72" s="31">
        <v>68.756771762</v>
      </c>
      <c r="P72" s="31" t="s">
        <v>13</v>
      </c>
      <c r="Q72" s="17" t="s">
        <v>16</v>
      </c>
      <c r="R72" s="38" t="s">
        <v>554</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97</v>
      </c>
      <c r="D73" s="16" t="s">
        <v>98</v>
      </c>
      <c r="E73" s="16">
        <v>0</v>
      </c>
      <c r="F73" s="15">
        <v>44.43</v>
      </c>
      <c r="G73" s="15">
        <v>41.09</v>
      </c>
      <c r="H73" s="15">
        <v>37.76</v>
      </c>
      <c r="I73" s="14"/>
      <c r="J73" s="15">
        <v>45.44</v>
      </c>
      <c r="K73" s="15">
        <v>52.1</v>
      </c>
      <c r="L73" s="15">
        <v>62.88</v>
      </c>
      <c r="M73" s="54"/>
      <c r="N73" s="15">
        <v>36.318653388999998</v>
      </c>
      <c r="O73" s="15">
        <v>50.609821857</v>
      </c>
      <c r="P73" s="15" t="s">
        <v>13</v>
      </c>
      <c r="Q73" s="16" t="s">
        <v>13</v>
      </c>
      <c r="R73" s="37" t="s">
        <v>555</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99</v>
      </c>
      <c r="D74" s="17" t="s">
        <v>100</v>
      </c>
      <c r="E74" s="17">
        <v>9</v>
      </c>
      <c r="F74" s="14">
        <v>5.66</v>
      </c>
      <c r="G74" s="14">
        <v>5.08</v>
      </c>
      <c r="H74" s="14">
        <v>4.51</v>
      </c>
      <c r="I74" s="14"/>
      <c r="J74" s="14">
        <v>5.93</v>
      </c>
      <c r="K74" s="14">
        <v>7.07</v>
      </c>
      <c r="L74" s="14">
        <v>8.92</v>
      </c>
      <c r="M74" s="54"/>
      <c r="N74" s="14">
        <v>72.499687871999996</v>
      </c>
      <c r="O74" s="31">
        <v>54.753844999999998</v>
      </c>
      <c r="P74" s="31" t="s">
        <v>16</v>
      </c>
      <c r="Q74" s="17" t="s">
        <v>16</v>
      </c>
      <c r="R74" s="38" t="s">
        <v>556</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101</v>
      </c>
      <c r="D75" s="16" t="s">
        <v>102</v>
      </c>
      <c r="E75" s="16">
        <v>2</v>
      </c>
      <c r="F75" s="15">
        <v>29.51</v>
      </c>
      <c r="G75" s="15">
        <v>26.79</v>
      </c>
      <c r="H75" s="15">
        <v>24.07</v>
      </c>
      <c r="I75" s="14"/>
      <c r="J75" s="15">
        <v>30.48</v>
      </c>
      <c r="K75" s="15">
        <v>35.909999999999997</v>
      </c>
      <c r="L75" s="15">
        <v>44.69</v>
      </c>
      <c r="M75" s="54"/>
      <c r="N75" s="15">
        <v>40.630688788</v>
      </c>
      <c r="O75" s="15">
        <v>105.06013323000001</v>
      </c>
      <c r="P75" s="15" t="s">
        <v>13</v>
      </c>
      <c r="Q75" s="16" t="s">
        <v>13</v>
      </c>
      <c r="R75" s="37" t="s">
        <v>557</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103</v>
      </c>
      <c r="D76" s="17" t="s">
        <v>104</v>
      </c>
      <c r="E76" s="17">
        <v>7</v>
      </c>
      <c r="F76" s="14">
        <v>1.3</v>
      </c>
      <c r="G76" s="14">
        <v>0.83</v>
      </c>
      <c r="H76" s="14">
        <v>0.36</v>
      </c>
      <c r="I76" s="14"/>
      <c r="J76" s="14">
        <v>2.57</v>
      </c>
      <c r="K76" s="14">
        <v>3.5</v>
      </c>
      <c r="L76" s="14">
        <v>5.01</v>
      </c>
      <c r="M76" s="54"/>
      <c r="N76" s="14">
        <v>58.023348265999999</v>
      </c>
      <c r="O76" s="31">
        <v>15.963038427999999</v>
      </c>
      <c r="P76" s="31" t="s">
        <v>13</v>
      </c>
      <c r="Q76" s="17" t="s">
        <v>16</v>
      </c>
      <c r="R76" s="38" t="s">
        <v>558</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105</v>
      </c>
      <c r="D77" s="16" t="s">
        <v>106</v>
      </c>
      <c r="E77" s="16">
        <v>2</v>
      </c>
      <c r="F77" s="15">
        <v>20.89</v>
      </c>
      <c r="G77" s="15">
        <v>18.12</v>
      </c>
      <c r="H77" s="15">
        <v>15.35</v>
      </c>
      <c r="I77" s="14"/>
      <c r="J77" s="15">
        <v>21.32</v>
      </c>
      <c r="K77" s="15">
        <v>26.85</v>
      </c>
      <c r="L77" s="15">
        <v>35.81</v>
      </c>
      <c r="M77" s="54"/>
      <c r="N77" s="15">
        <v>43.130885597000002</v>
      </c>
      <c r="O77" s="15">
        <v>119.39232719</v>
      </c>
      <c r="P77" s="15" t="s">
        <v>13</v>
      </c>
      <c r="Q77" s="16" t="s">
        <v>13</v>
      </c>
      <c r="R77" s="37" t="s">
        <v>559</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105</v>
      </c>
      <c r="D78" s="17" t="s">
        <v>107</v>
      </c>
      <c r="E78" s="17">
        <v>2</v>
      </c>
      <c r="F78" s="14">
        <v>19.64</v>
      </c>
      <c r="G78" s="14">
        <v>16.95</v>
      </c>
      <c r="H78" s="14">
        <v>14.27</v>
      </c>
      <c r="I78" s="14"/>
      <c r="J78" s="14">
        <v>20.05</v>
      </c>
      <c r="K78" s="14">
        <v>25.41</v>
      </c>
      <c r="L78" s="14">
        <v>34.090000000000003</v>
      </c>
      <c r="M78" s="54"/>
      <c r="N78" s="14">
        <v>44.844988114000003</v>
      </c>
      <c r="O78" s="31">
        <v>7.1798331428999997</v>
      </c>
      <c r="P78" s="31" t="s">
        <v>13</v>
      </c>
      <c r="Q78" s="17" t="s">
        <v>13</v>
      </c>
      <c r="R78" s="38" t="s">
        <v>560</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108</v>
      </c>
      <c r="D79" s="16" t="s">
        <v>109</v>
      </c>
      <c r="E79" s="16">
        <v>4</v>
      </c>
      <c r="F79" s="15">
        <v>2.79</v>
      </c>
      <c r="G79" s="15">
        <v>2.34</v>
      </c>
      <c r="H79" s="15">
        <v>1.9</v>
      </c>
      <c r="I79" s="14"/>
      <c r="J79" s="15">
        <v>3.8</v>
      </c>
      <c r="K79" s="15">
        <v>4.68</v>
      </c>
      <c r="L79" s="15">
        <v>6.12</v>
      </c>
      <c r="M79" s="54"/>
      <c r="N79" s="15">
        <v>53.717106874999999</v>
      </c>
      <c r="O79" s="15">
        <v>2.0808492857000003</v>
      </c>
      <c r="P79" s="15" t="s">
        <v>13</v>
      </c>
      <c r="Q79" s="16" t="s">
        <v>16</v>
      </c>
      <c r="R79" s="37" t="s">
        <v>561</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110</v>
      </c>
      <c r="D80" s="17" t="s">
        <v>111</v>
      </c>
      <c r="E80" s="17">
        <v>7</v>
      </c>
      <c r="F80" s="14">
        <v>18.05</v>
      </c>
      <c r="G80" s="14">
        <v>17.559999999999999</v>
      </c>
      <c r="H80" s="14">
        <v>17.079999999999998</v>
      </c>
      <c r="I80" s="14"/>
      <c r="J80" s="14">
        <v>18.71</v>
      </c>
      <c r="K80" s="14">
        <v>19.670000000000002</v>
      </c>
      <c r="L80" s="14">
        <v>21.24</v>
      </c>
      <c r="M80" s="54"/>
      <c r="N80" s="14">
        <v>63.032109472999998</v>
      </c>
      <c r="O80" s="31">
        <v>6.3895294285999995</v>
      </c>
      <c r="P80" s="31" t="s">
        <v>16</v>
      </c>
      <c r="Q80" s="17" t="s">
        <v>16</v>
      </c>
      <c r="R80" s="38" t="s">
        <v>562</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112</v>
      </c>
      <c r="D81" s="16" t="s">
        <v>113</v>
      </c>
      <c r="E81" s="16">
        <v>9</v>
      </c>
      <c r="F81" s="15">
        <v>4.99</v>
      </c>
      <c r="G81" s="15">
        <v>4.5199999999999996</v>
      </c>
      <c r="H81" s="15">
        <v>4.05</v>
      </c>
      <c r="I81" s="14"/>
      <c r="J81" s="15">
        <v>5.98</v>
      </c>
      <c r="K81" s="15">
        <v>6.91</v>
      </c>
      <c r="L81" s="15">
        <v>8.43</v>
      </c>
      <c r="M81" s="54"/>
      <c r="N81" s="15">
        <v>57.233777420999999</v>
      </c>
      <c r="O81" s="15">
        <v>7.4596869047999999</v>
      </c>
      <c r="P81" s="15" t="s">
        <v>16</v>
      </c>
      <c r="Q81" s="16" t="s">
        <v>16</v>
      </c>
      <c r="R81" s="37" t="s">
        <v>563</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114</v>
      </c>
      <c r="D82" s="17" t="s">
        <v>115</v>
      </c>
      <c r="E82" s="17">
        <v>6</v>
      </c>
      <c r="F82" s="14">
        <v>11.41</v>
      </c>
      <c r="G82" s="14">
        <v>9.82</v>
      </c>
      <c r="H82" s="14">
        <v>8.24</v>
      </c>
      <c r="I82" s="14"/>
      <c r="J82" s="14">
        <v>15.41</v>
      </c>
      <c r="K82" s="14">
        <v>18.57</v>
      </c>
      <c r="L82" s="14">
        <v>23.68</v>
      </c>
      <c r="M82" s="54"/>
      <c r="N82" s="14">
        <v>61.800434762000002</v>
      </c>
      <c r="O82" s="31">
        <v>6.6346310952000005</v>
      </c>
      <c r="P82" s="31" t="s">
        <v>13</v>
      </c>
      <c r="Q82" s="17" t="s">
        <v>16</v>
      </c>
      <c r="R82" s="38" t="s">
        <v>564</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116</v>
      </c>
      <c r="D83" s="16" t="s">
        <v>117</v>
      </c>
      <c r="E83" s="16">
        <v>2</v>
      </c>
      <c r="F83" s="15">
        <v>11.57</v>
      </c>
      <c r="G83" s="15">
        <v>10.41</v>
      </c>
      <c r="H83" s="15">
        <v>9.26</v>
      </c>
      <c r="I83" s="14"/>
      <c r="J83" s="15">
        <v>11.94</v>
      </c>
      <c r="K83" s="15">
        <v>14.24</v>
      </c>
      <c r="L83" s="15">
        <v>17.97</v>
      </c>
      <c r="M83" s="54"/>
      <c r="N83" s="15">
        <v>37.907738260999999</v>
      </c>
      <c r="O83" s="15">
        <v>93.961502619000001</v>
      </c>
      <c r="P83" s="15" t="s">
        <v>13</v>
      </c>
      <c r="Q83" s="16" t="s">
        <v>13</v>
      </c>
      <c r="R83" s="37" t="s">
        <v>565</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118</v>
      </c>
      <c r="D84" s="17" t="s">
        <v>119</v>
      </c>
      <c r="E84" s="17">
        <v>3</v>
      </c>
      <c r="F84" s="14">
        <v>6.98</v>
      </c>
      <c r="G84" s="14">
        <v>5.92</v>
      </c>
      <c r="H84" s="14">
        <v>4.8600000000000003</v>
      </c>
      <c r="I84" s="14"/>
      <c r="J84" s="14">
        <v>7.2</v>
      </c>
      <c r="K84" s="14">
        <v>9.31</v>
      </c>
      <c r="L84" s="14">
        <v>12.73</v>
      </c>
      <c r="M84" s="54"/>
      <c r="N84" s="14">
        <v>47.265175667000001</v>
      </c>
      <c r="O84" s="31">
        <v>27.853275713999999</v>
      </c>
      <c r="P84" s="31" t="s">
        <v>13</v>
      </c>
      <c r="Q84" s="17" t="s">
        <v>13</v>
      </c>
      <c r="R84" s="38" t="s">
        <v>566</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358</v>
      </c>
      <c r="D85" s="16" t="s">
        <v>359</v>
      </c>
      <c r="E85" s="16">
        <v>10</v>
      </c>
      <c r="F85" s="15">
        <v>201.84</v>
      </c>
      <c r="G85" s="15">
        <v>179.39</v>
      </c>
      <c r="H85" s="15">
        <v>156.94999999999999</v>
      </c>
      <c r="I85" s="14"/>
      <c r="J85" s="15">
        <v>214.47</v>
      </c>
      <c r="K85" s="15">
        <v>259.35000000000002</v>
      </c>
      <c r="L85" s="15">
        <v>331.98</v>
      </c>
      <c r="M85" s="54"/>
      <c r="N85" s="15">
        <v>58.582547701000003</v>
      </c>
      <c r="O85" s="15">
        <v>3.9203362819000001</v>
      </c>
      <c r="P85" s="15" t="s">
        <v>16</v>
      </c>
      <c r="Q85" s="16" t="s">
        <v>16</v>
      </c>
      <c r="R85" s="37" t="s">
        <v>567</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120</v>
      </c>
      <c r="D86" s="17" t="s">
        <v>121</v>
      </c>
      <c r="E86" s="17">
        <v>4</v>
      </c>
      <c r="F86" s="14">
        <v>150</v>
      </c>
      <c r="G86" s="14" t="s">
        <v>29</v>
      </c>
      <c r="H86" s="14" t="s">
        <v>29</v>
      </c>
      <c r="I86" s="14"/>
      <c r="J86" s="14" t="s">
        <v>29</v>
      </c>
      <c r="K86" s="14" t="s">
        <v>29</v>
      </c>
      <c r="L86" s="14" t="s">
        <v>29</v>
      </c>
      <c r="M86" s="54"/>
      <c r="N86" s="14">
        <v>94.064508982000007</v>
      </c>
      <c r="O86" s="31">
        <v>1.0764285713999999</v>
      </c>
      <c r="P86" s="31" t="s">
        <v>13</v>
      </c>
      <c r="Q86" s="17" t="s">
        <v>16</v>
      </c>
      <c r="R86" s="38" t="s">
        <v>29</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122</v>
      </c>
      <c r="D87" s="16" t="s">
        <v>123</v>
      </c>
      <c r="E87" s="16">
        <v>10</v>
      </c>
      <c r="F87" s="15">
        <v>83.34</v>
      </c>
      <c r="G87" s="15">
        <v>76.849999999999994</v>
      </c>
      <c r="H87" s="15">
        <v>70.37</v>
      </c>
      <c r="I87" s="14"/>
      <c r="J87" s="15">
        <v>88.81</v>
      </c>
      <c r="K87" s="15">
        <v>101.77</v>
      </c>
      <c r="L87" s="15">
        <v>122.75</v>
      </c>
      <c r="M87" s="54"/>
      <c r="N87" s="15">
        <v>68.107880253000005</v>
      </c>
      <c r="O87" s="15">
        <v>315.48695961999999</v>
      </c>
      <c r="P87" s="15" t="s">
        <v>16</v>
      </c>
      <c r="Q87" s="16" t="s">
        <v>16</v>
      </c>
      <c r="R87" s="37" t="s">
        <v>568</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124</v>
      </c>
      <c r="D88" s="17" t="s">
        <v>125</v>
      </c>
      <c r="E88" s="17">
        <v>8</v>
      </c>
      <c r="F88" s="14">
        <v>49.07</v>
      </c>
      <c r="G88" s="14">
        <v>44.74</v>
      </c>
      <c r="H88" s="14">
        <v>40.409999999999997</v>
      </c>
      <c r="I88" s="14"/>
      <c r="J88" s="14">
        <v>59.25</v>
      </c>
      <c r="K88" s="14">
        <v>67.900000000000006</v>
      </c>
      <c r="L88" s="14">
        <v>81.91</v>
      </c>
      <c r="M88" s="54"/>
      <c r="N88" s="14">
        <v>51.588180375999997</v>
      </c>
      <c r="O88" s="31">
        <v>124.55170857</v>
      </c>
      <c r="P88" s="31" t="s">
        <v>16</v>
      </c>
      <c r="Q88" s="17" t="s">
        <v>16</v>
      </c>
      <c r="R88" s="38" t="s">
        <v>569</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126</v>
      </c>
      <c r="D89" s="16" t="s">
        <v>127</v>
      </c>
      <c r="E89" s="16">
        <v>5</v>
      </c>
      <c r="F89" s="15">
        <v>25</v>
      </c>
      <c r="G89" s="15">
        <v>23.59</v>
      </c>
      <c r="H89" s="15">
        <v>22.18</v>
      </c>
      <c r="I89" s="14"/>
      <c r="J89" s="15">
        <v>25.53</v>
      </c>
      <c r="K89" s="15">
        <v>28.34</v>
      </c>
      <c r="L89" s="15">
        <v>32.9</v>
      </c>
      <c r="M89" s="54"/>
      <c r="N89" s="15">
        <v>45.103391508000001</v>
      </c>
      <c r="O89" s="15">
        <v>188.77473999999998</v>
      </c>
      <c r="P89" s="15" t="s">
        <v>16</v>
      </c>
      <c r="Q89" s="16" t="s">
        <v>13</v>
      </c>
      <c r="R89" s="37" t="s">
        <v>570</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128</v>
      </c>
      <c r="D90" s="17" t="s">
        <v>129</v>
      </c>
      <c r="E90" s="17">
        <v>3</v>
      </c>
      <c r="F90" s="14">
        <v>29.41</v>
      </c>
      <c r="G90" s="14">
        <v>26.43</v>
      </c>
      <c r="H90" s="14">
        <v>23.46</v>
      </c>
      <c r="I90" s="14"/>
      <c r="J90" s="14">
        <v>30.24</v>
      </c>
      <c r="K90" s="14">
        <v>36.18</v>
      </c>
      <c r="L90" s="14">
        <v>45.79</v>
      </c>
      <c r="M90" s="54"/>
      <c r="N90" s="14">
        <v>36.026834835999999</v>
      </c>
      <c r="O90" s="31">
        <v>127.96856708999999</v>
      </c>
      <c r="P90" s="31" t="s">
        <v>13</v>
      </c>
      <c r="Q90" s="17" t="s">
        <v>13</v>
      </c>
      <c r="R90" s="38" t="s">
        <v>571</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130</v>
      </c>
      <c r="D91" s="16" t="s">
        <v>131</v>
      </c>
      <c r="E91" s="16">
        <v>2</v>
      </c>
      <c r="F91" s="15">
        <v>38.4</v>
      </c>
      <c r="G91" s="15">
        <v>35.33</v>
      </c>
      <c r="H91" s="15">
        <v>32.26</v>
      </c>
      <c r="I91" s="14"/>
      <c r="J91" s="15">
        <v>38.85</v>
      </c>
      <c r="K91" s="15">
        <v>44.98</v>
      </c>
      <c r="L91" s="15">
        <v>54.91</v>
      </c>
      <c r="M91" s="54"/>
      <c r="N91" s="15">
        <v>44.874088546999999</v>
      </c>
      <c r="O91" s="15">
        <v>248.70551829000001</v>
      </c>
      <c r="P91" s="15" t="s">
        <v>13</v>
      </c>
      <c r="Q91" s="16" t="s">
        <v>13</v>
      </c>
      <c r="R91" s="37" t="s">
        <v>572</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478</v>
      </c>
      <c r="D92" s="17" t="s">
        <v>573</v>
      </c>
      <c r="E92" s="17">
        <v>6</v>
      </c>
      <c r="F92" s="14">
        <v>21.5</v>
      </c>
      <c r="G92" s="14">
        <v>18.87</v>
      </c>
      <c r="H92" s="14">
        <v>16.25</v>
      </c>
      <c r="I92" s="14"/>
      <c r="J92" s="14">
        <v>22.2</v>
      </c>
      <c r="K92" s="14">
        <v>27.44</v>
      </c>
      <c r="L92" s="14">
        <v>35.93</v>
      </c>
      <c r="M92" s="54"/>
      <c r="N92" s="14">
        <v>33.365761749000001</v>
      </c>
      <c r="O92" s="31">
        <v>1.6497006189999999</v>
      </c>
      <c r="P92" s="31" t="s">
        <v>16</v>
      </c>
      <c r="Q92" s="17" t="s">
        <v>13</v>
      </c>
      <c r="R92" s="38" t="s">
        <v>574</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132</v>
      </c>
      <c r="D93" s="16" t="s">
        <v>133</v>
      </c>
      <c r="E93" s="16">
        <v>2</v>
      </c>
      <c r="F93" s="15">
        <v>4.88</v>
      </c>
      <c r="G93" s="15">
        <v>4.1500000000000004</v>
      </c>
      <c r="H93" s="15">
        <v>3.42</v>
      </c>
      <c r="I93" s="14"/>
      <c r="J93" s="15">
        <v>5.01</v>
      </c>
      <c r="K93" s="15">
        <v>6.46</v>
      </c>
      <c r="L93" s="15">
        <v>8.8000000000000007</v>
      </c>
      <c r="M93" s="54"/>
      <c r="N93" s="15">
        <v>37.940751429000002</v>
      </c>
      <c r="O93" s="15">
        <v>3.7877496666999999</v>
      </c>
      <c r="P93" s="15" t="s">
        <v>13</v>
      </c>
      <c r="Q93" s="16" t="s">
        <v>13</v>
      </c>
      <c r="R93" s="37" t="s">
        <v>575</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134</v>
      </c>
      <c r="D94" s="17" t="s">
        <v>135</v>
      </c>
      <c r="E94" s="17">
        <v>2</v>
      </c>
      <c r="F94" s="14">
        <v>11.36</v>
      </c>
      <c r="G94" s="14">
        <v>9.7899999999999991</v>
      </c>
      <c r="H94" s="14">
        <v>8.23</v>
      </c>
      <c r="I94" s="14"/>
      <c r="J94" s="14">
        <v>11.57</v>
      </c>
      <c r="K94" s="14">
        <v>14.69</v>
      </c>
      <c r="L94" s="14">
        <v>19.739999999999998</v>
      </c>
      <c r="M94" s="54"/>
      <c r="N94" s="14">
        <v>30.907179063000001</v>
      </c>
      <c r="O94" s="31">
        <v>18.079311429000001</v>
      </c>
      <c r="P94" s="31" t="s">
        <v>13</v>
      </c>
      <c r="Q94" s="17" t="s">
        <v>13</v>
      </c>
      <c r="R94" s="38" t="s">
        <v>576</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136</v>
      </c>
      <c r="D95" s="16" t="s">
        <v>137</v>
      </c>
      <c r="E95" s="16">
        <v>4</v>
      </c>
      <c r="F95" s="15">
        <v>5.97</v>
      </c>
      <c r="G95" s="15">
        <v>5.04</v>
      </c>
      <c r="H95" s="15">
        <v>4.12</v>
      </c>
      <c r="I95" s="14"/>
      <c r="J95" s="15">
        <v>8.68</v>
      </c>
      <c r="K95" s="15">
        <v>10.52</v>
      </c>
      <c r="L95" s="15">
        <v>13.51</v>
      </c>
      <c r="M95" s="54"/>
      <c r="N95" s="15">
        <v>51.748134297</v>
      </c>
      <c r="O95" s="15">
        <v>3.6952722380999998</v>
      </c>
      <c r="P95" s="15" t="s">
        <v>13</v>
      </c>
      <c r="Q95" s="16" t="s">
        <v>16</v>
      </c>
      <c r="R95" s="37" t="s">
        <v>577</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138</v>
      </c>
      <c r="D96" s="17" t="s">
        <v>139</v>
      </c>
      <c r="E96" s="17">
        <v>9</v>
      </c>
      <c r="F96" s="14">
        <v>16.260000000000002</v>
      </c>
      <c r="G96" s="14">
        <v>15.2</v>
      </c>
      <c r="H96" s="14">
        <v>14.15</v>
      </c>
      <c r="I96" s="14"/>
      <c r="J96" s="14">
        <v>17.72</v>
      </c>
      <c r="K96" s="14">
        <v>19.82</v>
      </c>
      <c r="L96" s="14">
        <v>23.23</v>
      </c>
      <c r="M96" s="54"/>
      <c r="N96" s="14">
        <v>60.295953150000003</v>
      </c>
      <c r="O96" s="31">
        <v>31.157836</v>
      </c>
      <c r="P96" s="31" t="s">
        <v>16</v>
      </c>
      <c r="Q96" s="17" t="s">
        <v>16</v>
      </c>
      <c r="R96" s="38" t="s">
        <v>578</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140</v>
      </c>
      <c r="D97" s="16" t="s">
        <v>141</v>
      </c>
      <c r="E97" s="16">
        <v>6</v>
      </c>
      <c r="F97" s="15">
        <v>20.57</v>
      </c>
      <c r="G97" s="15">
        <v>19.32</v>
      </c>
      <c r="H97" s="15">
        <v>18.07</v>
      </c>
      <c r="I97" s="14"/>
      <c r="J97" s="15">
        <v>22.91</v>
      </c>
      <c r="K97" s="15">
        <v>25.4</v>
      </c>
      <c r="L97" s="15">
        <v>29.44</v>
      </c>
      <c r="M97" s="54"/>
      <c r="N97" s="15">
        <v>53.023606331000003</v>
      </c>
      <c r="O97" s="15">
        <v>5.8133460475999996</v>
      </c>
      <c r="P97" s="15" t="s">
        <v>13</v>
      </c>
      <c r="Q97" s="16" t="s">
        <v>16</v>
      </c>
      <c r="R97" s="37" t="s">
        <v>579</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461</v>
      </c>
      <c r="D98" s="17" t="s">
        <v>462</v>
      </c>
      <c r="E98" s="17">
        <v>0</v>
      </c>
      <c r="F98" s="14">
        <v>0.33</v>
      </c>
      <c r="G98" s="14">
        <v>-0.14000000000000001</v>
      </c>
      <c r="H98" s="14">
        <v>-0.61</v>
      </c>
      <c r="I98" s="14"/>
      <c r="J98" s="14">
        <v>0.36</v>
      </c>
      <c r="K98" s="14">
        <v>1.3</v>
      </c>
      <c r="L98" s="14">
        <v>2.83</v>
      </c>
      <c r="M98" s="54"/>
      <c r="N98" s="14">
        <v>13.059616554</v>
      </c>
      <c r="O98" s="31">
        <v>2.9188352857000002</v>
      </c>
      <c r="P98" s="31" t="s">
        <v>13</v>
      </c>
      <c r="Q98" s="17" t="s">
        <v>13</v>
      </c>
      <c r="R98" s="38" t="s">
        <v>580</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142</v>
      </c>
      <c r="D99" s="16" t="s">
        <v>143</v>
      </c>
      <c r="E99" s="16">
        <v>9</v>
      </c>
      <c r="F99" s="15">
        <v>24.15</v>
      </c>
      <c r="G99" s="15">
        <v>22</v>
      </c>
      <c r="H99" s="15">
        <v>19.850000000000001</v>
      </c>
      <c r="I99" s="14"/>
      <c r="J99" s="15">
        <v>24.65</v>
      </c>
      <c r="K99" s="15">
        <v>28.94</v>
      </c>
      <c r="L99" s="15">
        <v>35.9</v>
      </c>
      <c r="M99" s="54"/>
      <c r="N99" s="15">
        <v>72.100413881999998</v>
      </c>
      <c r="O99" s="15">
        <v>177.52311724</v>
      </c>
      <c r="P99" s="15" t="s">
        <v>16</v>
      </c>
      <c r="Q99" s="16" t="s">
        <v>16</v>
      </c>
      <c r="R99" s="37" t="s">
        <v>581</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144</v>
      </c>
      <c r="D100" s="17" t="s">
        <v>145</v>
      </c>
      <c r="E100" s="17">
        <v>9</v>
      </c>
      <c r="F100" s="14">
        <v>10.49</v>
      </c>
      <c r="G100" s="14">
        <v>9.6300000000000008</v>
      </c>
      <c r="H100" s="14">
        <v>8.77</v>
      </c>
      <c r="I100" s="14"/>
      <c r="J100" s="14">
        <v>10.77</v>
      </c>
      <c r="K100" s="14">
        <v>12.48</v>
      </c>
      <c r="L100" s="14">
        <v>15.27</v>
      </c>
      <c r="M100" s="54"/>
      <c r="N100" s="14">
        <v>71.569443307</v>
      </c>
      <c r="O100" s="31">
        <v>47.063920524000004</v>
      </c>
      <c r="P100" s="31" t="s">
        <v>16</v>
      </c>
      <c r="Q100" s="17" t="s">
        <v>16</v>
      </c>
      <c r="R100" s="38" t="s">
        <v>582</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146</v>
      </c>
      <c r="D101" s="16" t="s">
        <v>147</v>
      </c>
      <c r="E101" s="16">
        <v>2</v>
      </c>
      <c r="F101" s="15">
        <v>11.49</v>
      </c>
      <c r="G101" s="15">
        <v>9.6300000000000008</v>
      </c>
      <c r="H101" s="15">
        <v>7.77</v>
      </c>
      <c r="I101" s="14"/>
      <c r="J101" s="15">
        <v>11.83</v>
      </c>
      <c r="K101" s="15">
        <v>15.54</v>
      </c>
      <c r="L101" s="15">
        <v>21.55</v>
      </c>
      <c r="M101" s="54"/>
      <c r="N101" s="15">
        <v>38.641955414999998</v>
      </c>
      <c r="O101" s="15">
        <v>37.551366332999997</v>
      </c>
      <c r="P101" s="15" t="s">
        <v>13</v>
      </c>
      <c r="Q101" s="16" t="s">
        <v>13</v>
      </c>
      <c r="R101" s="37" t="s">
        <v>583</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148</v>
      </c>
      <c r="D102" s="17" t="s">
        <v>149</v>
      </c>
      <c r="E102" s="17">
        <v>2</v>
      </c>
      <c r="F102" s="14">
        <v>3.67</v>
      </c>
      <c r="G102" s="14">
        <v>3.31</v>
      </c>
      <c r="H102" s="14">
        <v>2.96</v>
      </c>
      <c r="I102" s="14"/>
      <c r="J102" s="14">
        <v>3.74</v>
      </c>
      <c r="K102" s="14">
        <v>4.4400000000000004</v>
      </c>
      <c r="L102" s="14">
        <v>5.58</v>
      </c>
      <c r="M102" s="54"/>
      <c r="N102" s="14">
        <v>40.204391360000002</v>
      </c>
      <c r="O102" s="31">
        <v>8.4873545713999992</v>
      </c>
      <c r="P102" s="31" t="s">
        <v>13</v>
      </c>
      <c r="Q102" s="17" t="s">
        <v>13</v>
      </c>
      <c r="R102" s="38" t="s">
        <v>584</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150</v>
      </c>
      <c r="D103" s="16" t="s">
        <v>151</v>
      </c>
      <c r="E103" s="16">
        <v>5</v>
      </c>
      <c r="F103" s="15">
        <v>3.79</v>
      </c>
      <c r="G103" s="15">
        <v>3.32</v>
      </c>
      <c r="H103" s="15">
        <v>2.86</v>
      </c>
      <c r="I103" s="14"/>
      <c r="J103" s="15">
        <v>4.92</v>
      </c>
      <c r="K103" s="15">
        <v>5.84</v>
      </c>
      <c r="L103" s="15">
        <v>7.33</v>
      </c>
      <c r="M103" s="54"/>
      <c r="N103" s="15">
        <v>47.022893967000002</v>
      </c>
      <c r="O103" s="15">
        <v>19.727578000000001</v>
      </c>
      <c r="P103" s="15" t="s">
        <v>13</v>
      </c>
      <c r="Q103" s="16" t="s">
        <v>16</v>
      </c>
      <c r="R103" s="37" t="s">
        <v>585</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152</v>
      </c>
      <c r="D104" s="17" t="s">
        <v>153</v>
      </c>
      <c r="E104" s="17">
        <v>2</v>
      </c>
      <c r="F104" s="14">
        <v>9.4499999999999993</v>
      </c>
      <c r="G104" s="14">
        <v>8.25</v>
      </c>
      <c r="H104" s="14">
        <v>7.05</v>
      </c>
      <c r="I104" s="14"/>
      <c r="J104" s="14">
        <v>9.75</v>
      </c>
      <c r="K104" s="14">
        <v>12.14</v>
      </c>
      <c r="L104" s="14">
        <v>16.010000000000002</v>
      </c>
      <c r="M104" s="54"/>
      <c r="N104" s="14">
        <v>41.758150350999998</v>
      </c>
      <c r="O104" s="31">
        <v>15.826359141999999</v>
      </c>
      <c r="P104" s="31" t="s">
        <v>13</v>
      </c>
      <c r="Q104" s="17" t="s">
        <v>13</v>
      </c>
      <c r="R104" s="38" t="s">
        <v>586</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365</v>
      </c>
      <c r="D105" s="16" t="s">
        <v>366</v>
      </c>
      <c r="E105" s="16">
        <v>2</v>
      </c>
      <c r="F105" s="15" t="s">
        <v>29</v>
      </c>
      <c r="G105" s="15" t="s">
        <v>29</v>
      </c>
      <c r="H105" s="15" t="s">
        <v>29</v>
      </c>
      <c r="I105" s="14"/>
      <c r="J105" s="15" t="s">
        <v>29</v>
      </c>
      <c r="K105" s="15" t="s">
        <v>29</v>
      </c>
      <c r="L105" s="15" t="s">
        <v>29</v>
      </c>
      <c r="M105" s="54"/>
      <c r="N105" s="15" t="s">
        <v>29</v>
      </c>
      <c r="O105" s="15" t="s">
        <v>29</v>
      </c>
      <c r="P105" s="15" t="s">
        <v>29</v>
      </c>
      <c r="Q105" s="16" t="s">
        <v>29</v>
      </c>
      <c r="R105" s="37" t="s">
        <v>30</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154</v>
      </c>
      <c r="D106" s="17" t="s">
        <v>155</v>
      </c>
      <c r="E106" s="17">
        <v>1</v>
      </c>
      <c r="F106" s="14">
        <v>3.22</v>
      </c>
      <c r="G106" s="14">
        <v>2.82</v>
      </c>
      <c r="H106" s="14">
        <v>2.42</v>
      </c>
      <c r="I106" s="14"/>
      <c r="J106" s="14">
        <v>3.43</v>
      </c>
      <c r="K106" s="14">
        <v>4.22</v>
      </c>
      <c r="L106" s="14">
        <v>5.51</v>
      </c>
      <c r="M106" s="54"/>
      <c r="N106" s="14">
        <v>39.158269298</v>
      </c>
      <c r="O106" s="31">
        <v>3.7593781905000001</v>
      </c>
      <c r="P106" s="31" t="s">
        <v>13</v>
      </c>
      <c r="Q106" s="17" t="s">
        <v>13</v>
      </c>
      <c r="R106" s="38" t="s">
        <v>587</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156</v>
      </c>
      <c r="D107" s="16" t="s">
        <v>157</v>
      </c>
      <c r="E107" s="16">
        <v>6</v>
      </c>
      <c r="F107" s="15">
        <v>20.21</v>
      </c>
      <c r="G107" s="15">
        <v>18.84</v>
      </c>
      <c r="H107" s="15">
        <v>17.48</v>
      </c>
      <c r="I107" s="14"/>
      <c r="J107" s="15">
        <v>24.05</v>
      </c>
      <c r="K107" s="15">
        <v>26.77</v>
      </c>
      <c r="L107" s="15">
        <v>31.19</v>
      </c>
      <c r="M107" s="54"/>
      <c r="N107" s="15">
        <v>56.344242207000001</v>
      </c>
      <c r="O107" s="15">
        <v>55.982027048000006</v>
      </c>
      <c r="P107" s="15" t="s">
        <v>13</v>
      </c>
      <c r="Q107" s="16" t="s">
        <v>16</v>
      </c>
      <c r="R107" s="37" t="s">
        <v>588</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158</v>
      </c>
      <c r="D108" s="17" t="s">
        <v>159</v>
      </c>
      <c r="E108" s="17">
        <v>2</v>
      </c>
      <c r="F108" s="14">
        <v>24.34</v>
      </c>
      <c r="G108" s="14">
        <v>22.09</v>
      </c>
      <c r="H108" s="14">
        <v>19.850000000000001</v>
      </c>
      <c r="I108" s="14"/>
      <c r="J108" s="14">
        <v>24.89</v>
      </c>
      <c r="K108" s="14">
        <v>29.37</v>
      </c>
      <c r="L108" s="14">
        <v>36.619999999999997</v>
      </c>
      <c r="M108" s="54"/>
      <c r="N108" s="14">
        <v>47.484080614</v>
      </c>
      <c r="O108" s="31">
        <v>41.887676143</v>
      </c>
      <c r="P108" s="31" t="s">
        <v>13</v>
      </c>
      <c r="Q108" s="17" t="s">
        <v>13</v>
      </c>
      <c r="R108" s="38" t="s">
        <v>589</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160</v>
      </c>
      <c r="D109" s="16" t="s">
        <v>161</v>
      </c>
      <c r="E109" s="16">
        <v>6</v>
      </c>
      <c r="F109" s="15">
        <v>74.16</v>
      </c>
      <c r="G109" s="15">
        <v>47.28</v>
      </c>
      <c r="H109" s="15">
        <v>20.41</v>
      </c>
      <c r="I109" s="14"/>
      <c r="J109" s="15">
        <v>80.5</v>
      </c>
      <c r="K109" s="15">
        <v>134.24</v>
      </c>
      <c r="L109" s="15">
        <v>221.2</v>
      </c>
      <c r="M109" s="54"/>
      <c r="N109" s="15">
        <v>33.605212668</v>
      </c>
      <c r="O109" s="15">
        <v>53.319129172000004</v>
      </c>
      <c r="P109" s="15" t="s">
        <v>16</v>
      </c>
      <c r="Q109" s="16" t="s">
        <v>13</v>
      </c>
      <c r="R109" s="37" t="s">
        <v>590</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162</v>
      </c>
      <c r="D110" s="17" t="s">
        <v>163</v>
      </c>
      <c r="E110" s="17">
        <v>9</v>
      </c>
      <c r="F110" s="14">
        <v>13.54</v>
      </c>
      <c r="G110" s="14">
        <v>12.42</v>
      </c>
      <c r="H110" s="14">
        <v>11.3</v>
      </c>
      <c r="I110" s="14"/>
      <c r="J110" s="14">
        <v>15.97</v>
      </c>
      <c r="K110" s="14">
        <v>18.2</v>
      </c>
      <c r="L110" s="14">
        <v>21.81</v>
      </c>
      <c r="M110" s="54"/>
      <c r="N110" s="14">
        <v>55.859894357000002</v>
      </c>
      <c r="O110" s="31">
        <v>19.516950523999999</v>
      </c>
      <c r="P110" s="31" t="s">
        <v>16</v>
      </c>
      <c r="Q110" s="17" t="s">
        <v>16</v>
      </c>
      <c r="R110" s="38" t="s">
        <v>591</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164</v>
      </c>
      <c r="D111" s="16" t="s">
        <v>165</v>
      </c>
      <c r="E111" s="16">
        <v>2</v>
      </c>
      <c r="F111" s="15">
        <v>27.33</v>
      </c>
      <c r="G111" s="15">
        <v>21.51</v>
      </c>
      <c r="H111" s="15">
        <v>15.7</v>
      </c>
      <c r="I111" s="14"/>
      <c r="J111" s="15">
        <v>28.37</v>
      </c>
      <c r="K111" s="15">
        <v>39.99</v>
      </c>
      <c r="L111" s="15">
        <v>58.8</v>
      </c>
      <c r="M111" s="54"/>
      <c r="N111" s="15">
        <v>48.450046891</v>
      </c>
      <c r="O111" s="15">
        <v>54.300415958999999</v>
      </c>
      <c r="P111" s="15" t="s">
        <v>13</v>
      </c>
      <c r="Q111" s="16" t="s">
        <v>13</v>
      </c>
      <c r="R111" s="37" t="s">
        <v>592</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166</v>
      </c>
      <c r="D112" s="17" t="s">
        <v>167</v>
      </c>
      <c r="E112" s="17">
        <v>6</v>
      </c>
      <c r="F112" s="14">
        <v>9.2100000000000009</v>
      </c>
      <c r="G112" s="14">
        <v>8.58</v>
      </c>
      <c r="H112" s="14">
        <v>7.96</v>
      </c>
      <c r="I112" s="14"/>
      <c r="J112" s="14">
        <v>10.6</v>
      </c>
      <c r="K112" s="14">
        <v>11.84</v>
      </c>
      <c r="L112" s="14">
        <v>13.85</v>
      </c>
      <c r="M112" s="54"/>
      <c r="N112" s="14">
        <v>57.291309920000003</v>
      </c>
      <c r="O112" s="31">
        <v>6.4781413333</v>
      </c>
      <c r="P112" s="31" t="s">
        <v>13</v>
      </c>
      <c r="Q112" s="17" t="s">
        <v>16</v>
      </c>
      <c r="R112" s="38" t="s">
        <v>593</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168</v>
      </c>
      <c r="D113" s="16" t="s">
        <v>169</v>
      </c>
      <c r="E113" s="16">
        <v>1</v>
      </c>
      <c r="F113" s="15">
        <v>7.93</v>
      </c>
      <c r="G113" s="15">
        <v>7.33</v>
      </c>
      <c r="H113" s="15">
        <v>6.73</v>
      </c>
      <c r="I113" s="14"/>
      <c r="J113" s="15">
        <v>8.0500000000000007</v>
      </c>
      <c r="K113" s="15">
        <v>9.24</v>
      </c>
      <c r="L113" s="15">
        <v>11.16</v>
      </c>
      <c r="M113" s="54"/>
      <c r="N113" s="15">
        <v>48.618837317999997</v>
      </c>
      <c r="O113" s="15">
        <v>3.3496905238000001</v>
      </c>
      <c r="P113" s="15" t="s">
        <v>13</v>
      </c>
      <c r="Q113" s="16" t="s">
        <v>13</v>
      </c>
      <c r="R113" s="37" t="s">
        <v>594</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170</v>
      </c>
      <c r="D114" s="17" t="s">
        <v>171</v>
      </c>
      <c r="E114" s="17">
        <v>6</v>
      </c>
      <c r="F114" s="14">
        <v>53.54</v>
      </c>
      <c r="G114" s="14">
        <v>50.77</v>
      </c>
      <c r="H114" s="14">
        <v>48</v>
      </c>
      <c r="I114" s="14"/>
      <c r="J114" s="14">
        <v>55</v>
      </c>
      <c r="K114" s="14">
        <v>60.53</v>
      </c>
      <c r="L114" s="14">
        <v>69.47</v>
      </c>
      <c r="M114" s="54"/>
      <c r="N114" s="14">
        <v>38.107657914999997</v>
      </c>
      <c r="O114" s="31">
        <v>20.772647380999999</v>
      </c>
      <c r="P114" s="31" t="s">
        <v>16</v>
      </c>
      <c r="Q114" s="17" t="s">
        <v>13</v>
      </c>
      <c r="R114" s="38" t="s">
        <v>595</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172</v>
      </c>
      <c r="D115" s="16" t="s">
        <v>173</v>
      </c>
      <c r="E115" s="16">
        <v>3</v>
      </c>
      <c r="F115" s="15">
        <v>26.08</v>
      </c>
      <c r="G115" s="15">
        <v>24.23</v>
      </c>
      <c r="H115" s="15">
        <v>22.39</v>
      </c>
      <c r="I115" s="14"/>
      <c r="J115" s="15">
        <v>26.88</v>
      </c>
      <c r="K115" s="15">
        <v>30.56</v>
      </c>
      <c r="L115" s="15">
        <v>36.520000000000003</v>
      </c>
      <c r="M115" s="54"/>
      <c r="N115" s="15">
        <v>32.951848366</v>
      </c>
      <c r="O115" s="15">
        <v>104.19127928</v>
      </c>
      <c r="P115" s="15" t="s">
        <v>13</v>
      </c>
      <c r="Q115" s="16" t="s">
        <v>13</v>
      </c>
      <c r="R115" s="37" t="s">
        <v>596</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174</v>
      </c>
      <c r="D116" s="17" t="s">
        <v>597</v>
      </c>
      <c r="E116" s="17">
        <v>9</v>
      </c>
      <c r="F116" s="14">
        <v>13.56</v>
      </c>
      <c r="G116" s="14">
        <v>12.82</v>
      </c>
      <c r="H116" s="14">
        <v>12.08</v>
      </c>
      <c r="I116" s="14"/>
      <c r="J116" s="14">
        <v>14.8</v>
      </c>
      <c r="K116" s="14">
        <v>16.27</v>
      </c>
      <c r="L116" s="14">
        <v>18.66</v>
      </c>
      <c r="M116" s="54"/>
      <c r="N116" s="14">
        <v>52.926977239999999</v>
      </c>
      <c r="O116" s="31">
        <v>1.3922740951999999</v>
      </c>
      <c r="P116" s="31" t="s">
        <v>16</v>
      </c>
      <c r="Q116" s="17" t="s">
        <v>16</v>
      </c>
      <c r="R116" s="38" t="s">
        <v>598</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174</v>
      </c>
      <c r="D117" s="16" t="s">
        <v>175</v>
      </c>
      <c r="E117" s="16">
        <v>8</v>
      </c>
      <c r="F117" s="15">
        <v>13.46</v>
      </c>
      <c r="G117" s="15">
        <v>12.59</v>
      </c>
      <c r="H117" s="15">
        <v>11.72</v>
      </c>
      <c r="I117" s="14"/>
      <c r="J117" s="15">
        <v>15.05</v>
      </c>
      <c r="K117" s="15">
        <v>16.78</v>
      </c>
      <c r="L117" s="15">
        <v>19.579999999999998</v>
      </c>
      <c r="M117" s="54"/>
      <c r="N117" s="15">
        <v>53.879038285999997</v>
      </c>
      <c r="O117" s="15">
        <v>247.98588419000001</v>
      </c>
      <c r="P117" s="15" t="s">
        <v>16</v>
      </c>
      <c r="Q117" s="16" t="s">
        <v>16</v>
      </c>
      <c r="R117" s="37" t="s">
        <v>599</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176</v>
      </c>
      <c r="D118" s="17" t="s">
        <v>177</v>
      </c>
      <c r="E118" s="17">
        <v>9</v>
      </c>
      <c r="F118" s="14">
        <v>44.7</v>
      </c>
      <c r="G118" s="14">
        <v>42.08</v>
      </c>
      <c r="H118" s="14">
        <v>39.47</v>
      </c>
      <c r="I118" s="14"/>
      <c r="J118" s="14">
        <v>47.33</v>
      </c>
      <c r="K118" s="14">
        <v>52.55</v>
      </c>
      <c r="L118" s="14">
        <v>61</v>
      </c>
      <c r="M118" s="54"/>
      <c r="N118" s="14">
        <v>56.155265157999999</v>
      </c>
      <c r="O118" s="31">
        <v>79.970000571</v>
      </c>
      <c r="P118" s="31" t="s">
        <v>16</v>
      </c>
      <c r="Q118" s="17" t="s">
        <v>16</v>
      </c>
      <c r="R118" s="38" t="s">
        <v>600</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176</v>
      </c>
      <c r="D119" s="16" t="s">
        <v>178</v>
      </c>
      <c r="E119" s="16">
        <v>8</v>
      </c>
      <c r="F119" s="15">
        <v>42.33</v>
      </c>
      <c r="G119" s="15">
        <v>39.44</v>
      </c>
      <c r="H119" s="15">
        <v>36.549999999999997</v>
      </c>
      <c r="I119" s="14"/>
      <c r="J119" s="15">
        <v>47.4</v>
      </c>
      <c r="K119" s="15">
        <v>53.17</v>
      </c>
      <c r="L119" s="15">
        <v>62.51</v>
      </c>
      <c r="M119" s="54"/>
      <c r="N119" s="15">
        <v>53.094958583999997</v>
      </c>
      <c r="O119" s="15">
        <v>813.91478147999999</v>
      </c>
      <c r="P119" s="15" t="s">
        <v>16</v>
      </c>
      <c r="Q119" s="16" t="s">
        <v>16</v>
      </c>
      <c r="R119" s="37" t="s">
        <v>601</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367</v>
      </c>
      <c r="D120" s="17" t="s">
        <v>179</v>
      </c>
      <c r="E120" s="17">
        <v>2</v>
      </c>
      <c r="F120" s="14">
        <v>1.98</v>
      </c>
      <c r="G120" s="14">
        <v>1.41</v>
      </c>
      <c r="H120" s="14">
        <v>0.84</v>
      </c>
      <c r="I120" s="14"/>
      <c r="J120" s="14">
        <v>2.02</v>
      </c>
      <c r="K120" s="14">
        <v>3.15</v>
      </c>
      <c r="L120" s="14">
        <v>5</v>
      </c>
      <c r="M120" s="54"/>
      <c r="N120" s="14">
        <v>39.888991840999999</v>
      </c>
      <c r="O120" s="31">
        <v>2.6920847143</v>
      </c>
      <c r="P120" s="31" t="s">
        <v>13</v>
      </c>
      <c r="Q120" s="17" t="s">
        <v>13</v>
      </c>
      <c r="R120" s="38" t="s">
        <v>602</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180</v>
      </c>
      <c r="D121" s="16" t="s">
        <v>181</v>
      </c>
      <c r="E121" s="16">
        <v>7</v>
      </c>
      <c r="F121" s="15">
        <v>62.91</v>
      </c>
      <c r="G121" s="15">
        <v>54.02</v>
      </c>
      <c r="H121" s="15">
        <v>45.13</v>
      </c>
      <c r="I121" s="14"/>
      <c r="J121" s="15">
        <v>88.02</v>
      </c>
      <c r="K121" s="15">
        <v>105.79</v>
      </c>
      <c r="L121" s="15">
        <v>134.56</v>
      </c>
      <c r="M121" s="54"/>
      <c r="N121" s="15">
        <v>78.350905134000001</v>
      </c>
      <c r="O121" s="15">
        <v>62.841676798999998</v>
      </c>
      <c r="P121" s="15" t="s">
        <v>13</v>
      </c>
      <c r="Q121" s="16" t="s">
        <v>16</v>
      </c>
      <c r="R121" s="37" t="s">
        <v>603</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182</v>
      </c>
      <c r="D122" s="17" t="s">
        <v>183</v>
      </c>
      <c r="E122" s="17">
        <v>9</v>
      </c>
      <c r="F122" s="14">
        <v>10.88</v>
      </c>
      <c r="G122" s="14">
        <v>9.0399999999999991</v>
      </c>
      <c r="H122" s="14">
        <v>7.2</v>
      </c>
      <c r="I122" s="14"/>
      <c r="J122" s="14">
        <v>14.24</v>
      </c>
      <c r="K122" s="14">
        <v>17.91</v>
      </c>
      <c r="L122" s="14">
        <v>23.86</v>
      </c>
      <c r="M122" s="54"/>
      <c r="N122" s="14">
        <v>52.317498628000003</v>
      </c>
      <c r="O122" s="31">
        <v>33.509470857000004</v>
      </c>
      <c r="P122" s="31" t="s">
        <v>16</v>
      </c>
      <c r="Q122" s="17" t="s">
        <v>16</v>
      </c>
      <c r="R122" s="38" t="s">
        <v>604</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368</v>
      </c>
      <c r="D123" s="16" t="s">
        <v>184</v>
      </c>
      <c r="E123" s="16">
        <v>10</v>
      </c>
      <c r="F123" s="15">
        <v>179.87</v>
      </c>
      <c r="G123" s="15">
        <v>168.1</v>
      </c>
      <c r="H123" s="15">
        <v>156.33000000000001</v>
      </c>
      <c r="I123" s="14"/>
      <c r="J123" s="15">
        <v>182.66</v>
      </c>
      <c r="K123" s="15">
        <v>206.19</v>
      </c>
      <c r="L123" s="15">
        <v>244.28</v>
      </c>
      <c r="M123" s="54"/>
      <c r="N123" s="15">
        <v>74.835152600000001</v>
      </c>
      <c r="O123" s="15">
        <v>5.3218520691000002</v>
      </c>
      <c r="P123" s="15" t="s">
        <v>16</v>
      </c>
      <c r="Q123" s="16" t="s">
        <v>16</v>
      </c>
      <c r="R123" s="37" t="s">
        <v>605</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185</v>
      </c>
      <c r="D124" s="17" t="s">
        <v>186</v>
      </c>
      <c r="E124" s="17">
        <v>2</v>
      </c>
      <c r="F124" s="14">
        <v>5.53</v>
      </c>
      <c r="G124" s="14">
        <v>4.4400000000000004</v>
      </c>
      <c r="H124" s="14">
        <v>3.35</v>
      </c>
      <c r="I124" s="14"/>
      <c r="J124" s="14">
        <v>5.64</v>
      </c>
      <c r="K124" s="14">
        <v>7.81</v>
      </c>
      <c r="L124" s="14">
        <v>11.33</v>
      </c>
      <c r="M124" s="54"/>
      <c r="N124" s="14">
        <v>46.693215387999999</v>
      </c>
      <c r="O124" s="31">
        <v>4.3437543810000001</v>
      </c>
      <c r="P124" s="31" t="s">
        <v>13</v>
      </c>
      <c r="Q124" s="17" t="s">
        <v>13</v>
      </c>
      <c r="R124" s="38" t="s">
        <v>606</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187</v>
      </c>
      <c r="D125" s="16" t="s">
        <v>188</v>
      </c>
      <c r="E125" s="16">
        <v>2</v>
      </c>
      <c r="F125" s="15">
        <v>6.36</v>
      </c>
      <c r="G125" s="15">
        <v>5.56</v>
      </c>
      <c r="H125" s="15">
        <v>4.76</v>
      </c>
      <c r="I125" s="14"/>
      <c r="J125" s="15">
        <v>6.46</v>
      </c>
      <c r="K125" s="15">
        <v>8.0500000000000007</v>
      </c>
      <c r="L125" s="15">
        <v>10.63</v>
      </c>
      <c r="M125" s="54"/>
      <c r="N125" s="15">
        <v>45.721765738000002</v>
      </c>
      <c r="O125" s="15">
        <v>4.2380026666999999</v>
      </c>
      <c r="P125" s="15" t="s">
        <v>13</v>
      </c>
      <c r="Q125" s="16" t="s">
        <v>13</v>
      </c>
      <c r="R125" s="37" t="s">
        <v>607</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189</v>
      </c>
      <c r="D126" s="17" t="s">
        <v>608</v>
      </c>
      <c r="E126" s="17">
        <v>6</v>
      </c>
      <c r="F126" s="14">
        <v>3.52</v>
      </c>
      <c r="G126" s="14">
        <v>3.3</v>
      </c>
      <c r="H126" s="14">
        <v>3.08</v>
      </c>
      <c r="I126" s="14"/>
      <c r="J126" s="14">
        <v>3.93</v>
      </c>
      <c r="K126" s="14">
        <v>4.3600000000000003</v>
      </c>
      <c r="L126" s="14">
        <v>5.0599999999999996</v>
      </c>
      <c r="M126" s="54"/>
      <c r="N126" s="14">
        <v>60.910109917</v>
      </c>
      <c r="O126" s="31">
        <v>2.2344057142999998</v>
      </c>
      <c r="P126" s="31" t="s">
        <v>13</v>
      </c>
      <c r="Q126" s="17" t="s">
        <v>16</v>
      </c>
      <c r="R126" s="38" t="s">
        <v>609</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189</v>
      </c>
      <c r="D127" s="16" t="s">
        <v>190</v>
      </c>
      <c r="E127" s="16">
        <v>6</v>
      </c>
      <c r="F127" s="15">
        <v>3.49</v>
      </c>
      <c r="G127" s="15">
        <v>3.26</v>
      </c>
      <c r="H127" s="15">
        <v>3.04</v>
      </c>
      <c r="I127" s="14"/>
      <c r="J127" s="15">
        <v>3.96</v>
      </c>
      <c r="K127" s="15">
        <v>4.4000000000000004</v>
      </c>
      <c r="L127" s="15">
        <v>5.12</v>
      </c>
      <c r="M127" s="54"/>
      <c r="N127" s="15">
        <v>62.04936988</v>
      </c>
      <c r="O127" s="15">
        <v>13.423234046999999</v>
      </c>
      <c r="P127" s="15" t="s">
        <v>13</v>
      </c>
      <c r="Q127" s="16" t="s">
        <v>16</v>
      </c>
      <c r="R127" s="37" t="s">
        <v>610</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189</v>
      </c>
      <c r="D128" s="17" t="s">
        <v>191</v>
      </c>
      <c r="E128" s="17">
        <v>6</v>
      </c>
      <c r="F128" s="14">
        <v>17.48</v>
      </c>
      <c r="G128" s="14">
        <v>16.34</v>
      </c>
      <c r="H128" s="14">
        <v>15.21</v>
      </c>
      <c r="I128" s="14"/>
      <c r="J128" s="14">
        <v>19.760000000000002</v>
      </c>
      <c r="K128" s="14">
        <v>22.02</v>
      </c>
      <c r="L128" s="14">
        <v>25.68</v>
      </c>
      <c r="M128" s="54"/>
      <c r="N128" s="14">
        <v>59.395852591999997</v>
      </c>
      <c r="O128" s="31">
        <v>68.626981000000001</v>
      </c>
      <c r="P128" s="31" t="s">
        <v>13</v>
      </c>
      <c r="Q128" s="17" t="s">
        <v>16</v>
      </c>
      <c r="R128" s="38" t="s">
        <v>611</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431</v>
      </c>
      <c r="D129" s="16" t="s">
        <v>432</v>
      </c>
      <c r="E129" s="16">
        <v>3</v>
      </c>
      <c r="F129" s="15">
        <v>32.39</v>
      </c>
      <c r="G129" s="15">
        <v>23.78</v>
      </c>
      <c r="H129" s="15">
        <v>15.17</v>
      </c>
      <c r="I129" s="14"/>
      <c r="J129" s="15">
        <v>36.39</v>
      </c>
      <c r="K129" s="15">
        <v>53.6</v>
      </c>
      <c r="L129" s="15">
        <v>81.45</v>
      </c>
      <c r="M129" s="54"/>
      <c r="N129" s="15">
        <v>33.217782231000001</v>
      </c>
      <c r="O129" s="15">
        <v>2.7682681409000001</v>
      </c>
      <c r="P129" s="15" t="s">
        <v>16</v>
      </c>
      <c r="Q129" s="16" t="s">
        <v>13</v>
      </c>
      <c r="R129" s="37" t="s">
        <v>612</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192</v>
      </c>
      <c r="D130" s="17" t="s">
        <v>193</v>
      </c>
      <c r="E130" s="17">
        <v>2</v>
      </c>
      <c r="F130" s="14">
        <v>10.15</v>
      </c>
      <c r="G130" s="14">
        <v>8.4</v>
      </c>
      <c r="H130" s="14">
        <v>6.65</v>
      </c>
      <c r="I130" s="14"/>
      <c r="J130" s="14">
        <v>10.37</v>
      </c>
      <c r="K130" s="14">
        <v>13.86</v>
      </c>
      <c r="L130" s="14">
        <v>19.510000000000002</v>
      </c>
      <c r="M130" s="54"/>
      <c r="N130" s="14">
        <v>38.491159967999998</v>
      </c>
      <c r="O130" s="31">
        <v>5.4338428571000001</v>
      </c>
      <c r="P130" s="31" t="s">
        <v>13</v>
      </c>
      <c r="Q130" s="17" t="s">
        <v>13</v>
      </c>
      <c r="R130" s="38" t="s">
        <v>613</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194</v>
      </c>
      <c r="D131" s="16" t="s">
        <v>195</v>
      </c>
      <c r="E131" s="16">
        <v>1</v>
      </c>
      <c r="F131" s="15">
        <v>3.1</v>
      </c>
      <c r="G131" s="15">
        <v>2.02</v>
      </c>
      <c r="H131" s="15">
        <v>0.94</v>
      </c>
      <c r="I131" s="14"/>
      <c r="J131" s="15">
        <v>3.3</v>
      </c>
      <c r="K131" s="15">
        <v>5.45</v>
      </c>
      <c r="L131" s="15">
        <v>8.94</v>
      </c>
      <c r="M131" s="54"/>
      <c r="N131" s="15">
        <v>49.018554467000001</v>
      </c>
      <c r="O131" s="15">
        <v>8.5488052857000003</v>
      </c>
      <c r="P131" s="15" t="s">
        <v>13</v>
      </c>
      <c r="Q131" s="16" t="s">
        <v>13</v>
      </c>
      <c r="R131" s="37" t="s">
        <v>614</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196</v>
      </c>
      <c r="D132" s="17" t="s">
        <v>197</v>
      </c>
      <c r="E132" s="17">
        <v>2</v>
      </c>
      <c r="F132" s="14">
        <v>37.049999999999997</v>
      </c>
      <c r="G132" s="14">
        <v>31.9</v>
      </c>
      <c r="H132" s="14">
        <v>26.75</v>
      </c>
      <c r="I132" s="14"/>
      <c r="J132" s="14">
        <v>37.880000000000003</v>
      </c>
      <c r="K132" s="14">
        <v>48.17</v>
      </c>
      <c r="L132" s="14">
        <v>64.83</v>
      </c>
      <c r="M132" s="54"/>
      <c r="N132" s="14">
        <v>40.655669389000003</v>
      </c>
      <c r="O132" s="31">
        <v>260.41618413999998</v>
      </c>
      <c r="P132" s="31" t="s">
        <v>13</v>
      </c>
      <c r="Q132" s="17" t="s">
        <v>13</v>
      </c>
      <c r="R132" s="38" t="s">
        <v>615</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196</v>
      </c>
      <c r="D133" s="16" t="s">
        <v>396</v>
      </c>
      <c r="E133" s="16">
        <v>3</v>
      </c>
      <c r="F133" s="15">
        <v>35.85</v>
      </c>
      <c r="G133" s="15">
        <v>31.04</v>
      </c>
      <c r="H133" s="15">
        <v>26.24</v>
      </c>
      <c r="I133" s="14"/>
      <c r="J133" s="15">
        <v>36.75</v>
      </c>
      <c r="K133" s="15">
        <v>46.35</v>
      </c>
      <c r="L133" s="15">
        <v>61.88</v>
      </c>
      <c r="M133" s="54"/>
      <c r="N133" s="15">
        <v>41.722237110000002</v>
      </c>
      <c r="O133" s="15">
        <v>4.6369960475999994</v>
      </c>
      <c r="P133" s="15" t="s">
        <v>13</v>
      </c>
      <c r="Q133" s="16" t="s">
        <v>13</v>
      </c>
      <c r="R133" s="37" t="s">
        <v>616</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198</v>
      </c>
      <c r="D134" s="17" t="s">
        <v>199</v>
      </c>
      <c r="E134" s="17">
        <v>5</v>
      </c>
      <c r="F134" s="14">
        <v>25.74</v>
      </c>
      <c r="G134" s="14">
        <v>23.77</v>
      </c>
      <c r="H134" s="14">
        <v>21.8</v>
      </c>
      <c r="I134" s="14"/>
      <c r="J134" s="14">
        <v>26.18</v>
      </c>
      <c r="K134" s="14">
        <v>30.11</v>
      </c>
      <c r="L134" s="14">
        <v>36.47</v>
      </c>
      <c r="M134" s="54"/>
      <c r="N134" s="14">
        <v>43.362398698</v>
      </c>
      <c r="O134" s="31">
        <v>9.9488816189999998</v>
      </c>
      <c r="P134" s="31" t="s">
        <v>16</v>
      </c>
      <c r="Q134" s="17" t="s">
        <v>13</v>
      </c>
      <c r="R134" s="38" t="s">
        <v>617</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200</v>
      </c>
      <c r="D135" s="16" t="s">
        <v>201</v>
      </c>
      <c r="E135" s="16">
        <v>2</v>
      </c>
      <c r="F135" s="15">
        <v>13.38</v>
      </c>
      <c r="G135" s="15">
        <v>12.4</v>
      </c>
      <c r="H135" s="15">
        <v>11.43</v>
      </c>
      <c r="I135" s="14"/>
      <c r="J135" s="15">
        <v>13.74</v>
      </c>
      <c r="K135" s="15">
        <v>15.68</v>
      </c>
      <c r="L135" s="15">
        <v>18.82</v>
      </c>
      <c r="M135" s="54"/>
      <c r="N135" s="15">
        <v>48.098497536000004</v>
      </c>
      <c r="O135" s="15">
        <v>154.44272837999998</v>
      </c>
      <c r="P135" s="15" t="s">
        <v>13</v>
      </c>
      <c r="Q135" s="16" t="s">
        <v>13</v>
      </c>
      <c r="R135" s="37" t="s">
        <v>618</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202</v>
      </c>
      <c r="D136" s="17" t="s">
        <v>203</v>
      </c>
      <c r="E136" s="17">
        <v>2</v>
      </c>
      <c r="F136" s="14">
        <v>3.62</v>
      </c>
      <c r="G136" s="14">
        <v>3.37</v>
      </c>
      <c r="H136" s="14">
        <v>3.13</v>
      </c>
      <c r="I136" s="14"/>
      <c r="J136" s="14">
        <v>3.71</v>
      </c>
      <c r="K136" s="14">
        <v>4.1900000000000004</v>
      </c>
      <c r="L136" s="14">
        <v>4.9800000000000004</v>
      </c>
      <c r="M136" s="54"/>
      <c r="N136" s="14">
        <v>37.074869079000003</v>
      </c>
      <c r="O136" s="31">
        <v>9.5866553332999995</v>
      </c>
      <c r="P136" s="31" t="s">
        <v>13</v>
      </c>
      <c r="Q136" s="17" t="s">
        <v>13</v>
      </c>
      <c r="R136" s="38" t="s">
        <v>619</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204</v>
      </c>
      <c r="D137" s="16" t="s">
        <v>205</v>
      </c>
      <c r="E137" s="16">
        <v>2</v>
      </c>
      <c r="F137" s="15">
        <v>17.100000000000001</v>
      </c>
      <c r="G137" s="15">
        <v>14.72</v>
      </c>
      <c r="H137" s="15">
        <v>12.35</v>
      </c>
      <c r="I137" s="14"/>
      <c r="J137" s="15">
        <v>17.350000000000001</v>
      </c>
      <c r="K137" s="15">
        <v>22.09</v>
      </c>
      <c r="L137" s="15">
        <v>29.77</v>
      </c>
      <c r="M137" s="54"/>
      <c r="N137" s="15">
        <v>37.285057897000002</v>
      </c>
      <c r="O137" s="15">
        <v>8.2150198570999997</v>
      </c>
      <c r="P137" s="15" t="s">
        <v>13</v>
      </c>
      <c r="Q137" s="16" t="s">
        <v>13</v>
      </c>
      <c r="R137" s="37" t="s">
        <v>620</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206</v>
      </c>
      <c r="D138" s="17" t="s">
        <v>207</v>
      </c>
      <c r="E138" s="17">
        <v>5</v>
      </c>
      <c r="F138" s="14">
        <v>4.72</v>
      </c>
      <c r="G138" s="14">
        <v>2.97</v>
      </c>
      <c r="H138" s="14">
        <v>1.23</v>
      </c>
      <c r="I138" s="14"/>
      <c r="J138" s="14">
        <v>9.66</v>
      </c>
      <c r="K138" s="14">
        <v>13.14</v>
      </c>
      <c r="L138" s="14">
        <v>18.78</v>
      </c>
      <c r="M138" s="54"/>
      <c r="N138" s="14">
        <v>50.266304075999997</v>
      </c>
      <c r="O138" s="31">
        <v>90.751999142999992</v>
      </c>
      <c r="P138" s="31" t="s">
        <v>13</v>
      </c>
      <c r="Q138" s="17" t="s">
        <v>16</v>
      </c>
      <c r="R138" s="38" t="s">
        <v>621</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208</v>
      </c>
      <c r="D139" s="16" t="s">
        <v>209</v>
      </c>
      <c r="E139" s="16">
        <v>3</v>
      </c>
      <c r="F139" s="15">
        <v>4.8099999999999996</v>
      </c>
      <c r="G139" s="15">
        <v>4.17</v>
      </c>
      <c r="H139" s="15">
        <v>3.53</v>
      </c>
      <c r="I139" s="14"/>
      <c r="J139" s="15">
        <v>4.9400000000000004</v>
      </c>
      <c r="K139" s="15">
        <v>6.21</v>
      </c>
      <c r="L139" s="15">
        <v>8.27</v>
      </c>
      <c r="M139" s="54"/>
      <c r="N139" s="15">
        <v>41.320008610000002</v>
      </c>
      <c r="O139" s="15">
        <v>6.4322243332999998</v>
      </c>
      <c r="P139" s="15" t="s">
        <v>13</v>
      </c>
      <c r="Q139" s="16" t="s">
        <v>13</v>
      </c>
      <c r="R139" s="37" t="s">
        <v>622</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208</v>
      </c>
      <c r="D140" s="17" t="s">
        <v>210</v>
      </c>
      <c r="E140" s="17">
        <v>2</v>
      </c>
      <c r="F140" s="14">
        <v>5.21</v>
      </c>
      <c r="G140" s="14">
        <v>4.57</v>
      </c>
      <c r="H140" s="14">
        <v>3.94</v>
      </c>
      <c r="I140" s="14"/>
      <c r="J140" s="14">
        <v>5.32</v>
      </c>
      <c r="K140" s="14">
        <v>6.58</v>
      </c>
      <c r="L140" s="14">
        <v>8.6300000000000008</v>
      </c>
      <c r="M140" s="54"/>
      <c r="N140" s="14">
        <v>37.506083445999998</v>
      </c>
      <c r="O140" s="31">
        <v>47.445975857000001</v>
      </c>
      <c r="P140" s="31" t="s">
        <v>13</v>
      </c>
      <c r="Q140" s="17" t="s">
        <v>13</v>
      </c>
      <c r="R140" s="38" t="s">
        <v>623</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211</v>
      </c>
      <c r="D141" s="16" t="s">
        <v>212</v>
      </c>
      <c r="E141" s="16">
        <v>3</v>
      </c>
      <c r="F141" s="15">
        <v>14.81</v>
      </c>
      <c r="G141" s="15">
        <v>12.23</v>
      </c>
      <c r="H141" s="15">
        <v>9.66</v>
      </c>
      <c r="I141" s="14"/>
      <c r="J141" s="15">
        <v>15.93</v>
      </c>
      <c r="K141" s="15">
        <v>21.07</v>
      </c>
      <c r="L141" s="15">
        <v>29.39</v>
      </c>
      <c r="M141" s="54"/>
      <c r="N141" s="15">
        <v>53.018714496999998</v>
      </c>
      <c r="O141" s="15">
        <v>106.38329776</v>
      </c>
      <c r="P141" s="15" t="s">
        <v>13</v>
      </c>
      <c r="Q141" s="16" t="s">
        <v>13</v>
      </c>
      <c r="R141" s="37" t="s">
        <v>624</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379</v>
      </c>
      <c r="D142" s="17" t="s">
        <v>380</v>
      </c>
      <c r="E142" s="17">
        <v>5</v>
      </c>
      <c r="F142" s="14">
        <v>93</v>
      </c>
      <c r="G142" s="14">
        <v>54.21</v>
      </c>
      <c r="H142" s="14">
        <v>15.43</v>
      </c>
      <c r="I142" s="14"/>
      <c r="J142" s="14">
        <v>102.09</v>
      </c>
      <c r="K142" s="14">
        <v>179.65</v>
      </c>
      <c r="L142" s="14">
        <v>305.17</v>
      </c>
      <c r="M142" s="54"/>
      <c r="N142" s="14">
        <v>33.107497446000004</v>
      </c>
      <c r="O142" s="31">
        <v>6.7979349491000001</v>
      </c>
      <c r="P142" s="31" t="s">
        <v>16</v>
      </c>
      <c r="Q142" s="17" t="s">
        <v>13</v>
      </c>
      <c r="R142" s="38" t="s">
        <v>625</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479</v>
      </c>
      <c r="D143" s="16" t="s">
        <v>626</v>
      </c>
      <c r="E143" s="16">
        <v>10</v>
      </c>
      <c r="F143" s="15">
        <v>88.79</v>
      </c>
      <c r="G143" s="15">
        <v>83.88</v>
      </c>
      <c r="H143" s="15">
        <v>78.97</v>
      </c>
      <c r="I143" s="14"/>
      <c r="J143" s="15">
        <v>91.58</v>
      </c>
      <c r="K143" s="15">
        <v>101.39</v>
      </c>
      <c r="L143" s="15">
        <v>117.27</v>
      </c>
      <c r="M143" s="54"/>
      <c r="N143" s="15">
        <v>62.440247186000001</v>
      </c>
      <c r="O143" s="15">
        <v>1.6543953928999999</v>
      </c>
      <c r="P143" s="15" t="s">
        <v>16</v>
      </c>
      <c r="Q143" s="16" t="s">
        <v>16</v>
      </c>
      <c r="R143" s="37" t="s">
        <v>627</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213</v>
      </c>
      <c r="D144" s="17" t="s">
        <v>214</v>
      </c>
      <c r="E144" s="17">
        <v>5</v>
      </c>
      <c r="F144" s="14">
        <v>4.13</v>
      </c>
      <c r="G144" s="14">
        <v>3.66</v>
      </c>
      <c r="H144" s="14">
        <v>3.19</v>
      </c>
      <c r="I144" s="14"/>
      <c r="J144" s="14">
        <v>4.37</v>
      </c>
      <c r="K144" s="14">
        <v>5.3</v>
      </c>
      <c r="L144" s="14">
        <v>6.81</v>
      </c>
      <c r="M144" s="54"/>
      <c r="N144" s="14">
        <v>47.835657820999998</v>
      </c>
      <c r="O144" s="31">
        <v>9.3739939047999989</v>
      </c>
      <c r="P144" s="31" t="s">
        <v>16</v>
      </c>
      <c r="Q144" s="17" t="s">
        <v>13</v>
      </c>
      <c r="R144" s="38" t="s">
        <v>628</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215</v>
      </c>
      <c r="D145" s="16" t="s">
        <v>216</v>
      </c>
      <c r="E145" s="16">
        <v>5</v>
      </c>
      <c r="F145" s="15">
        <v>76.78</v>
      </c>
      <c r="G145" s="15">
        <v>70.73</v>
      </c>
      <c r="H145" s="15">
        <v>64.680000000000007</v>
      </c>
      <c r="I145" s="14"/>
      <c r="J145" s="15">
        <v>80.92</v>
      </c>
      <c r="K145" s="15">
        <v>93.01</v>
      </c>
      <c r="L145" s="15">
        <v>112.58</v>
      </c>
      <c r="M145" s="54"/>
      <c r="N145" s="15">
        <v>54.379071924999998</v>
      </c>
      <c r="O145" s="15">
        <v>32.031096173999998</v>
      </c>
      <c r="P145" s="15" t="s">
        <v>13</v>
      </c>
      <c r="Q145" s="16" t="s">
        <v>16</v>
      </c>
      <c r="R145" s="37" t="s">
        <v>629</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217</v>
      </c>
      <c r="D146" s="17" t="s">
        <v>218</v>
      </c>
      <c r="E146" s="17">
        <v>2</v>
      </c>
      <c r="F146" s="14">
        <v>108.01</v>
      </c>
      <c r="G146" s="14">
        <v>99.67</v>
      </c>
      <c r="H146" s="14">
        <v>91.33</v>
      </c>
      <c r="I146" s="14"/>
      <c r="J146" s="14">
        <v>111.08</v>
      </c>
      <c r="K146" s="14">
        <v>127.75</v>
      </c>
      <c r="L146" s="14">
        <v>154.75</v>
      </c>
      <c r="M146" s="54"/>
      <c r="N146" s="14">
        <v>38.337003869999997</v>
      </c>
      <c r="O146" s="31">
        <v>35.135304075000001</v>
      </c>
      <c r="P146" s="31" t="s">
        <v>13</v>
      </c>
      <c r="Q146" s="17" t="s">
        <v>13</v>
      </c>
      <c r="R146" s="38" t="s">
        <v>630</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219</v>
      </c>
      <c r="D147" s="16" t="s">
        <v>220</v>
      </c>
      <c r="E147" s="16">
        <v>2</v>
      </c>
      <c r="F147" s="15">
        <v>31.15</v>
      </c>
      <c r="G147" s="15">
        <v>29.58</v>
      </c>
      <c r="H147" s="15">
        <v>28.01</v>
      </c>
      <c r="I147" s="14"/>
      <c r="J147" s="15">
        <v>31.44</v>
      </c>
      <c r="K147" s="15">
        <v>34.57</v>
      </c>
      <c r="L147" s="15">
        <v>39.64</v>
      </c>
      <c r="M147" s="54"/>
      <c r="N147" s="15">
        <v>33.244585579000002</v>
      </c>
      <c r="O147" s="15">
        <v>6.0090968094999999</v>
      </c>
      <c r="P147" s="15" t="s">
        <v>13</v>
      </c>
      <c r="Q147" s="16" t="s">
        <v>13</v>
      </c>
      <c r="R147" s="37" t="s">
        <v>631</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369</v>
      </c>
      <c r="D148" s="17" t="s">
        <v>221</v>
      </c>
      <c r="E148" s="17">
        <v>3</v>
      </c>
      <c r="F148" s="14">
        <v>728.71</v>
      </c>
      <c r="G148" s="14">
        <v>478.03</v>
      </c>
      <c r="H148" s="14">
        <v>227.36</v>
      </c>
      <c r="I148" s="14"/>
      <c r="J148" s="14">
        <v>801.37</v>
      </c>
      <c r="K148" s="14">
        <v>1302.71</v>
      </c>
      <c r="L148" s="14">
        <v>2113.94</v>
      </c>
      <c r="M148" s="54"/>
      <c r="N148" s="14">
        <v>42.536314959000002</v>
      </c>
      <c r="O148" s="31">
        <v>112.94888657</v>
      </c>
      <c r="P148" s="31" t="s">
        <v>16</v>
      </c>
      <c r="Q148" s="17" t="s">
        <v>13</v>
      </c>
      <c r="R148" s="38" t="s">
        <v>632</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222</v>
      </c>
      <c r="D149" s="16" t="s">
        <v>223</v>
      </c>
      <c r="E149" s="16">
        <v>2</v>
      </c>
      <c r="F149" s="15">
        <v>81.37</v>
      </c>
      <c r="G149" s="15">
        <v>74.400000000000006</v>
      </c>
      <c r="H149" s="15">
        <v>67.44</v>
      </c>
      <c r="I149" s="14"/>
      <c r="J149" s="15">
        <v>83.94</v>
      </c>
      <c r="K149" s="15">
        <v>97.86</v>
      </c>
      <c r="L149" s="15">
        <v>120.4</v>
      </c>
      <c r="M149" s="54"/>
      <c r="N149" s="15">
        <v>49.405000797</v>
      </c>
      <c r="O149" s="15">
        <v>30.169238159999999</v>
      </c>
      <c r="P149" s="15" t="s">
        <v>13</v>
      </c>
      <c r="Q149" s="16" t="s">
        <v>13</v>
      </c>
      <c r="R149" s="37" t="s">
        <v>633</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224</v>
      </c>
      <c r="D150" s="17" t="s">
        <v>225</v>
      </c>
      <c r="E150" s="17">
        <v>4</v>
      </c>
      <c r="F150" s="14">
        <v>15.32</v>
      </c>
      <c r="G150" s="14">
        <v>14.29</v>
      </c>
      <c r="H150" s="14">
        <v>13.27</v>
      </c>
      <c r="I150" s="14"/>
      <c r="J150" s="14">
        <v>15.46</v>
      </c>
      <c r="K150" s="14">
        <v>17.5</v>
      </c>
      <c r="L150" s="14">
        <v>20.81</v>
      </c>
      <c r="M150" s="54"/>
      <c r="N150" s="14">
        <v>51.965255837999997</v>
      </c>
      <c r="O150" s="31">
        <v>12.745556761</v>
      </c>
      <c r="P150" s="31" t="s">
        <v>16</v>
      </c>
      <c r="Q150" s="17" t="s">
        <v>13</v>
      </c>
      <c r="R150" s="38" t="s">
        <v>634</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226</v>
      </c>
      <c r="D151" s="16" t="s">
        <v>227</v>
      </c>
      <c r="E151" s="16">
        <v>3</v>
      </c>
      <c r="F151" s="15">
        <v>3.44</v>
      </c>
      <c r="G151" s="15">
        <v>3.11</v>
      </c>
      <c r="H151" s="15">
        <v>2.79</v>
      </c>
      <c r="I151" s="14"/>
      <c r="J151" s="15">
        <v>3.56</v>
      </c>
      <c r="K151" s="15">
        <v>4.2</v>
      </c>
      <c r="L151" s="15">
        <v>5.25</v>
      </c>
      <c r="M151" s="54"/>
      <c r="N151" s="15">
        <v>38.618739695999999</v>
      </c>
      <c r="O151" s="15">
        <v>29.919067523999999</v>
      </c>
      <c r="P151" s="15" t="s">
        <v>13</v>
      </c>
      <c r="Q151" s="16" t="s">
        <v>13</v>
      </c>
      <c r="R151" s="37" t="s">
        <v>635</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228</v>
      </c>
      <c r="D152" s="17" t="s">
        <v>229</v>
      </c>
      <c r="E152" s="17">
        <v>2</v>
      </c>
      <c r="F152" s="14">
        <v>14.47</v>
      </c>
      <c r="G152" s="14">
        <v>13.16</v>
      </c>
      <c r="H152" s="14">
        <v>11.86</v>
      </c>
      <c r="I152" s="14"/>
      <c r="J152" s="14">
        <v>14.67</v>
      </c>
      <c r="K152" s="14">
        <v>17.27</v>
      </c>
      <c r="L152" s="14">
        <v>21.49</v>
      </c>
      <c r="M152" s="54"/>
      <c r="N152" s="14">
        <v>49.652296880000002</v>
      </c>
      <c r="O152" s="31">
        <v>97.094683286000006</v>
      </c>
      <c r="P152" s="31" t="s">
        <v>13</v>
      </c>
      <c r="Q152" s="17" t="s">
        <v>13</v>
      </c>
      <c r="R152" s="38" t="s">
        <v>636</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230</v>
      </c>
      <c r="D153" s="16" t="s">
        <v>231</v>
      </c>
      <c r="E153" s="16">
        <v>2</v>
      </c>
      <c r="F153" s="15">
        <v>25.02</v>
      </c>
      <c r="G153" s="15">
        <v>21.94</v>
      </c>
      <c r="H153" s="15">
        <v>18.87</v>
      </c>
      <c r="I153" s="14"/>
      <c r="J153" s="15">
        <v>25.65</v>
      </c>
      <c r="K153" s="15">
        <v>31.79</v>
      </c>
      <c r="L153" s="15">
        <v>41.74</v>
      </c>
      <c r="M153" s="54"/>
      <c r="N153" s="15">
        <v>42.076719656999998</v>
      </c>
      <c r="O153" s="15">
        <v>36.769726761999998</v>
      </c>
      <c r="P153" s="15" t="s">
        <v>13</v>
      </c>
      <c r="Q153" s="16" t="s">
        <v>13</v>
      </c>
      <c r="R153" s="37" t="s">
        <v>637</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232</v>
      </c>
      <c r="D154" s="17" t="s">
        <v>233</v>
      </c>
      <c r="E154" s="17">
        <v>2</v>
      </c>
      <c r="F154" s="14">
        <v>8</v>
      </c>
      <c r="G154" s="14">
        <v>5.84</v>
      </c>
      <c r="H154" s="14">
        <v>3.68</v>
      </c>
      <c r="I154" s="14"/>
      <c r="J154" s="14">
        <v>8.25</v>
      </c>
      <c r="K154" s="14">
        <v>12.56</v>
      </c>
      <c r="L154" s="14">
        <v>19.54</v>
      </c>
      <c r="M154" s="54"/>
      <c r="N154" s="14">
        <v>40.510431836000002</v>
      </c>
      <c r="O154" s="31">
        <v>36.019309618999998</v>
      </c>
      <c r="P154" s="31" t="s">
        <v>13</v>
      </c>
      <c r="Q154" s="17" t="s">
        <v>13</v>
      </c>
      <c r="R154" s="38" t="s">
        <v>638</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234</v>
      </c>
      <c r="D155" s="16" t="s">
        <v>235</v>
      </c>
      <c r="E155" s="16">
        <v>2</v>
      </c>
      <c r="F155" s="15">
        <v>4.49</v>
      </c>
      <c r="G155" s="15">
        <v>3.22</v>
      </c>
      <c r="H155" s="15">
        <v>1.96</v>
      </c>
      <c r="I155" s="14"/>
      <c r="J155" s="15">
        <v>4.67</v>
      </c>
      <c r="K155" s="15">
        <v>7.19</v>
      </c>
      <c r="L155" s="15">
        <v>11.28</v>
      </c>
      <c r="M155" s="54"/>
      <c r="N155" s="15">
        <v>44.996812974999997</v>
      </c>
      <c r="O155" s="15">
        <v>46.028587333000004</v>
      </c>
      <c r="P155" s="15" t="s">
        <v>13</v>
      </c>
      <c r="Q155" s="16" t="s">
        <v>13</v>
      </c>
      <c r="R155" s="37" t="s">
        <v>639</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393</v>
      </c>
      <c r="D156" s="17" t="s">
        <v>394</v>
      </c>
      <c r="E156" s="17">
        <v>10</v>
      </c>
      <c r="F156" s="14">
        <v>1.74</v>
      </c>
      <c r="G156" s="14">
        <v>1.54</v>
      </c>
      <c r="H156" s="14">
        <v>1.34</v>
      </c>
      <c r="I156" s="14"/>
      <c r="J156" s="14">
        <v>1.86</v>
      </c>
      <c r="K156" s="14">
        <v>2.25</v>
      </c>
      <c r="L156" s="14">
        <v>2.89</v>
      </c>
      <c r="M156" s="54"/>
      <c r="N156" s="14">
        <v>60.312434017999998</v>
      </c>
      <c r="O156" s="31">
        <v>1.9086943810000001</v>
      </c>
      <c r="P156" s="31" t="s">
        <v>16</v>
      </c>
      <c r="Q156" s="17" t="s">
        <v>16</v>
      </c>
      <c r="R156" s="38" t="s">
        <v>640</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236</v>
      </c>
      <c r="D157" s="16" t="s">
        <v>237</v>
      </c>
      <c r="E157" s="16">
        <v>3</v>
      </c>
      <c r="F157" s="15">
        <v>28.08</v>
      </c>
      <c r="G157" s="15">
        <v>25.63</v>
      </c>
      <c r="H157" s="15">
        <v>23.19</v>
      </c>
      <c r="I157" s="14"/>
      <c r="J157" s="15">
        <v>28.64</v>
      </c>
      <c r="K157" s="15">
        <v>33.520000000000003</v>
      </c>
      <c r="L157" s="15">
        <v>41.44</v>
      </c>
      <c r="M157" s="54"/>
      <c r="N157" s="15">
        <v>46.538683124000002</v>
      </c>
      <c r="O157" s="15">
        <v>77.491714238</v>
      </c>
      <c r="P157" s="15" t="s">
        <v>13</v>
      </c>
      <c r="Q157" s="16" t="s">
        <v>13</v>
      </c>
      <c r="R157" s="37" t="s">
        <v>641</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238</v>
      </c>
      <c r="D158" s="17" t="s">
        <v>239</v>
      </c>
      <c r="E158" s="17">
        <v>2</v>
      </c>
      <c r="F158" s="14">
        <v>8.39</v>
      </c>
      <c r="G158" s="14">
        <v>7.21</v>
      </c>
      <c r="H158" s="14">
        <v>6.04</v>
      </c>
      <c r="I158" s="14"/>
      <c r="J158" s="14">
        <v>8.6300000000000008</v>
      </c>
      <c r="K158" s="14">
        <v>10.97</v>
      </c>
      <c r="L158" s="14">
        <v>14.76</v>
      </c>
      <c r="M158" s="54"/>
      <c r="N158" s="14">
        <v>48.104117254000002</v>
      </c>
      <c r="O158" s="31">
        <v>88.777247856999992</v>
      </c>
      <c r="P158" s="31" t="s">
        <v>13</v>
      </c>
      <c r="Q158" s="17" t="s">
        <v>13</v>
      </c>
      <c r="R158" s="38" t="s">
        <v>642</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433</v>
      </c>
      <c r="D159" s="16" t="s">
        <v>434</v>
      </c>
      <c r="E159" s="16">
        <v>2</v>
      </c>
      <c r="F159" s="15">
        <v>7.12</v>
      </c>
      <c r="G159" s="15">
        <v>5.81</v>
      </c>
      <c r="H159" s="15">
        <v>4.51</v>
      </c>
      <c r="I159" s="14"/>
      <c r="J159" s="15">
        <v>7.32</v>
      </c>
      <c r="K159" s="15">
        <v>9.92</v>
      </c>
      <c r="L159" s="15">
        <v>14.13</v>
      </c>
      <c r="M159" s="54"/>
      <c r="N159" s="15">
        <v>43.565389093999997</v>
      </c>
      <c r="O159" s="15">
        <v>4.4092054562000005</v>
      </c>
      <c r="P159" s="15" t="s">
        <v>13</v>
      </c>
      <c r="Q159" s="16" t="s">
        <v>13</v>
      </c>
      <c r="R159" s="37" t="s">
        <v>643</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240</v>
      </c>
      <c r="D160" s="17" t="s">
        <v>241</v>
      </c>
      <c r="E160" s="17">
        <v>7</v>
      </c>
      <c r="F160" s="14">
        <v>11.97</v>
      </c>
      <c r="G160" s="14">
        <v>10.81</v>
      </c>
      <c r="H160" s="14">
        <v>9.65</v>
      </c>
      <c r="I160" s="14"/>
      <c r="J160" s="14">
        <v>13.22</v>
      </c>
      <c r="K160" s="14">
        <v>15.53</v>
      </c>
      <c r="L160" s="14">
        <v>19.28</v>
      </c>
      <c r="M160" s="54"/>
      <c r="N160" s="14">
        <v>65.911107494000007</v>
      </c>
      <c r="O160" s="31">
        <v>72.049579257000005</v>
      </c>
      <c r="P160" s="31" t="s">
        <v>13</v>
      </c>
      <c r="Q160" s="17" t="s">
        <v>16</v>
      </c>
      <c r="R160" s="38" t="s">
        <v>644</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242</v>
      </c>
      <c r="D161" s="16" t="s">
        <v>243</v>
      </c>
      <c r="E161" s="16">
        <v>3</v>
      </c>
      <c r="F161" s="15">
        <v>20.79</v>
      </c>
      <c r="G161" s="15">
        <v>18.760000000000002</v>
      </c>
      <c r="H161" s="15">
        <v>16.73</v>
      </c>
      <c r="I161" s="14"/>
      <c r="J161" s="15">
        <v>22.14</v>
      </c>
      <c r="K161" s="15">
        <v>26.19</v>
      </c>
      <c r="L161" s="15">
        <v>32.76</v>
      </c>
      <c r="M161" s="54"/>
      <c r="N161" s="15">
        <v>37.514819697999997</v>
      </c>
      <c r="O161" s="15">
        <v>95.075310271999996</v>
      </c>
      <c r="P161" s="15" t="s">
        <v>16</v>
      </c>
      <c r="Q161" s="16" t="s">
        <v>13</v>
      </c>
      <c r="R161" s="37" t="s">
        <v>645</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244</v>
      </c>
      <c r="D162" s="17" t="s">
        <v>245</v>
      </c>
      <c r="E162" s="17">
        <v>3</v>
      </c>
      <c r="F162" s="14">
        <v>10.55</v>
      </c>
      <c r="G162" s="14">
        <v>9.66</v>
      </c>
      <c r="H162" s="14">
        <v>8.77</v>
      </c>
      <c r="I162" s="14"/>
      <c r="J162" s="14">
        <v>10.88</v>
      </c>
      <c r="K162" s="14">
        <v>12.65</v>
      </c>
      <c r="L162" s="14">
        <v>15.53</v>
      </c>
      <c r="M162" s="54"/>
      <c r="N162" s="14">
        <v>38.670195006999997</v>
      </c>
      <c r="O162" s="31">
        <v>6.6828672381000001</v>
      </c>
      <c r="P162" s="31" t="s">
        <v>16</v>
      </c>
      <c r="Q162" s="17" t="s">
        <v>13</v>
      </c>
      <c r="R162" s="38" t="s">
        <v>646</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246</v>
      </c>
      <c r="D163" s="16" t="s">
        <v>247</v>
      </c>
      <c r="E163" s="16">
        <v>2</v>
      </c>
      <c r="F163" s="15">
        <v>0.6</v>
      </c>
      <c r="G163" s="15">
        <v>-0.02</v>
      </c>
      <c r="H163" s="15">
        <v>-0.64</v>
      </c>
      <c r="I163" s="14"/>
      <c r="J163" s="15">
        <v>0.64</v>
      </c>
      <c r="K163" s="15">
        <v>1.88</v>
      </c>
      <c r="L163" s="15">
        <v>3.89</v>
      </c>
      <c r="M163" s="54"/>
      <c r="N163" s="15">
        <v>29.012972819000002</v>
      </c>
      <c r="O163" s="15">
        <v>12.661694903999999</v>
      </c>
      <c r="P163" s="15" t="s">
        <v>13</v>
      </c>
      <c r="Q163" s="16" t="s">
        <v>13</v>
      </c>
      <c r="R163" s="37" t="s">
        <v>647</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435</v>
      </c>
      <c r="D164" s="17" t="s">
        <v>436</v>
      </c>
      <c r="E164" s="17">
        <v>2</v>
      </c>
      <c r="F164" s="14">
        <v>99.48</v>
      </c>
      <c r="G164" s="14">
        <v>65.11</v>
      </c>
      <c r="H164" s="14">
        <v>30.74</v>
      </c>
      <c r="I164" s="14"/>
      <c r="J164" s="14">
        <v>103.71</v>
      </c>
      <c r="K164" s="14">
        <v>172.44</v>
      </c>
      <c r="L164" s="14">
        <v>283.67</v>
      </c>
      <c r="M164" s="54"/>
      <c r="N164" s="14">
        <v>33.848245269000003</v>
      </c>
      <c r="O164" s="31">
        <v>15.064115211000001</v>
      </c>
      <c r="P164" s="31" t="s">
        <v>13</v>
      </c>
      <c r="Q164" s="17" t="s">
        <v>13</v>
      </c>
      <c r="R164" s="38" t="s">
        <v>648</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248</v>
      </c>
      <c r="D165" s="16" t="s">
        <v>249</v>
      </c>
      <c r="E165" s="16">
        <v>5</v>
      </c>
      <c r="F165" s="15">
        <v>70.2</v>
      </c>
      <c r="G165" s="15">
        <v>63.74</v>
      </c>
      <c r="H165" s="15">
        <v>57.28</v>
      </c>
      <c r="I165" s="14"/>
      <c r="J165" s="15">
        <v>71.84</v>
      </c>
      <c r="K165" s="15">
        <v>84.75</v>
      </c>
      <c r="L165" s="15">
        <v>105.65</v>
      </c>
      <c r="M165" s="54"/>
      <c r="N165" s="15">
        <v>37.804600725</v>
      </c>
      <c r="O165" s="15">
        <v>45.345866571000002</v>
      </c>
      <c r="P165" s="15" t="s">
        <v>16</v>
      </c>
      <c r="Q165" s="16" t="s">
        <v>13</v>
      </c>
      <c r="R165" s="37" t="s">
        <v>649</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250</v>
      </c>
      <c r="D166" s="17" t="s">
        <v>251</v>
      </c>
      <c r="E166" s="17">
        <v>4</v>
      </c>
      <c r="F166" s="14">
        <v>2.74</v>
      </c>
      <c r="G166" s="14">
        <v>2.23</v>
      </c>
      <c r="H166" s="14">
        <v>1.73</v>
      </c>
      <c r="I166" s="14"/>
      <c r="J166" s="14">
        <v>3.02</v>
      </c>
      <c r="K166" s="14">
        <v>4.0199999999999996</v>
      </c>
      <c r="L166" s="14">
        <v>5.64</v>
      </c>
      <c r="M166" s="54"/>
      <c r="N166" s="14">
        <v>59.719928727999999</v>
      </c>
      <c r="O166" s="31">
        <v>9.1394207142999999</v>
      </c>
      <c r="P166" s="31" t="s">
        <v>13</v>
      </c>
      <c r="Q166" s="17" t="s">
        <v>16</v>
      </c>
      <c r="R166" s="38" t="s">
        <v>650</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252</v>
      </c>
      <c r="D167" s="16" t="s">
        <v>253</v>
      </c>
      <c r="E167" s="16">
        <v>0</v>
      </c>
      <c r="F167" s="15">
        <v>3.31</v>
      </c>
      <c r="G167" s="15">
        <v>2.2999999999999998</v>
      </c>
      <c r="H167" s="15">
        <v>1.3</v>
      </c>
      <c r="I167" s="14"/>
      <c r="J167" s="15">
        <v>3.4</v>
      </c>
      <c r="K167" s="15">
        <v>5.4</v>
      </c>
      <c r="L167" s="15">
        <v>8.64</v>
      </c>
      <c r="M167" s="54"/>
      <c r="N167" s="15">
        <v>30.042705131999998</v>
      </c>
      <c r="O167" s="15">
        <v>14.303211523</v>
      </c>
      <c r="P167" s="15" t="s">
        <v>13</v>
      </c>
      <c r="Q167" s="16" t="s">
        <v>13</v>
      </c>
      <c r="R167" s="37" t="s">
        <v>651</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437</v>
      </c>
      <c r="D168" s="17" t="s">
        <v>438</v>
      </c>
      <c r="E168" s="17">
        <v>5</v>
      </c>
      <c r="F168" s="14">
        <v>212</v>
      </c>
      <c r="G168" s="14">
        <v>180.58</v>
      </c>
      <c r="H168" s="14">
        <v>149.16</v>
      </c>
      <c r="I168" s="14"/>
      <c r="J168" s="14">
        <v>285.67</v>
      </c>
      <c r="K168" s="14">
        <v>348.5</v>
      </c>
      <c r="L168" s="14">
        <v>450.17</v>
      </c>
      <c r="M168" s="54"/>
      <c r="N168" s="14">
        <v>54.874123062000002</v>
      </c>
      <c r="O168" s="31">
        <v>6.5351442909999999</v>
      </c>
      <c r="P168" s="31" t="s">
        <v>13</v>
      </c>
      <c r="Q168" s="17" t="s">
        <v>16</v>
      </c>
      <c r="R168" s="38" t="s">
        <v>652</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254</v>
      </c>
      <c r="D169" s="16" t="s">
        <v>255</v>
      </c>
      <c r="E169" s="16">
        <v>7</v>
      </c>
      <c r="F169" s="15">
        <v>46.01</v>
      </c>
      <c r="G169" s="15">
        <v>41.89</v>
      </c>
      <c r="H169" s="15">
        <v>37.78</v>
      </c>
      <c r="I169" s="14"/>
      <c r="J169" s="15">
        <v>54.62</v>
      </c>
      <c r="K169" s="15">
        <v>62.84</v>
      </c>
      <c r="L169" s="15">
        <v>76.14</v>
      </c>
      <c r="M169" s="54"/>
      <c r="N169" s="15">
        <v>52.127624130999997</v>
      </c>
      <c r="O169" s="15">
        <v>412.53131014000002</v>
      </c>
      <c r="P169" s="15" t="s">
        <v>16</v>
      </c>
      <c r="Q169" s="16" t="s">
        <v>16</v>
      </c>
      <c r="R169" s="37" t="s">
        <v>653</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254</v>
      </c>
      <c r="D170" s="17" t="s">
        <v>257</v>
      </c>
      <c r="E170" s="17">
        <v>7</v>
      </c>
      <c r="F170" s="14">
        <v>40.82</v>
      </c>
      <c r="G170" s="14">
        <v>37.18</v>
      </c>
      <c r="H170" s="14">
        <v>33.54</v>
      </c>
      <c r="I170" s="14"/>
      <c r="J170" s="14">
        <v>49.16</v>
      </c>
      <c r="K170" s="14">
        <v>56.43</v>
      </c>
      <c r="L170" s="14">
        <v>68.2</v>
      </c>
      <c r="M170" s="54"/>
      <c r="N170" s="14">
        <v>51.940356596000001</v>
      </c>
      <c r="O170" s="31">
        <v>1158.4680571000001</v>
      </c>
      <c r="P170" s="31" t="s">
        <v>16</v>
      </c>
      <c r="Q170" s="17" t="s">
        <v>16</v>
      </c>
      <c r="R170" s="38" t="s">
        <v>654</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258</v>
      </c>
      <c r="D171" s="16" t="s">
        <v>259</v>
      </c>
      <c r="E171" s="16">
        <v>4</v>
      </c>
      <c r="F171" s="15">
        <v>10.11</v>
      </c>
      <c r="G171" s="15">
        <v>8.61</v>
      </c>
      <c r="H171" s="15">
        <v>7.11</v>
      </c>
      <c r="I171" s="14"/>
      <c r="J171" s="15">
        <v>14.24</v>
      </c>
      <c r="K171" s="15">
        <v>17.23</v>
      </c>
      <c r="L171" s="15">
        <v>22.08</v>
      </c>
      <c r="M171" s="54"/>
      <c r="N171" s="15">
        <v>46.396901573999997</v>
      </c>
      <c r="O171" s="15">
        <v>22.486502713999997</v>
      </c>
      <c r="P171" s="15" t="s">
        <v>13</v>
      </c>
      <c r="Q171" s="16" t="s">
        <v>16</v>
      </c>
      <c r="R171" s="37" t="s">
        <v>655</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352</v>
      </c>
      <c r="D172" s="17" t="s">
        <v>260</v>
      </c>
      <c r="E172" s="17">
        <v>4</v>
      </c>
      <c r="F172" s="14">
        <v>55.7</v>
      </c>
      <c r="G172" s="14">
        <v>49.01</v>
      </c>
      <c r="H172" s="14">
        <v>42.33</v>
      </c>
      <c r="I172" s="14"/>
      <c r="J172" s="14">
        <v>57.5</v>
      </c>
      <c r="K172" s="14">
        <v>70.86</v>
      </c>
      <c r="L172" s="14">
        <v>92.48</v>
      </c>
      <c r="M172" s="54"/>
      <c r="N172" s="14">
        <v>40.671650380000003</v>
      </c>
      <c r="O172" s="31">
        <v>372.44695209999998</v>
      </c>
      <c r="P172" s="31" t="s">
        <v>16</v>
      </c>
      <c r="Q172" s="17" t="s">
        <v>13</v>
      </c>
      <c r="R172" s="38" t="s">
        <v>656</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376</v>
      </c>
      <c r="D173" s="16" t="s">
        <v>261</v>
      </c>
      <c r="E173" s="16">
        <v>4</v>
      </c>
      <c r="F173" s="15">
        <v>3.21</v>
      </c>
      <c r="G173" s="15">
        <v>2.86</v>
      </c>
      <c r="H173" s="15">
        <v>2.5099999999999998</v>
      </c>
      <c r="I173" s="14"/>
      <c r="J173" s="15">
        <v>4.03</v>
      </c>
      <c r="K173" s="15">
        <v>4.72</v>
      </c>
      <c r="L173" s="15">
        <v>5.85</v>
      </c>
      <c r="M173" s="54"/>
      <c r="N173" s="15">
        <v>52.550470335</v>
      </c>
      <c r="O173" s="15">
        <v>7.2352297142999999</v>
      </c>
      <c r="P173" s="15" t="s">
        <v>13</v>
      </c>
      <c r="Q173" s="16" t="s">
        <v>16</v>
      </c>
      <c r="R173" s="37" t="s">
        <v>463</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362</v>
      </c>
      <c r="D174" s="17" t="s">
        <v>262</v>
      </c>
      <c r="E174" s="17">
        <v>10</v>
      </c>
      <c r="F174" s="14">
        <v>13.13</v>
      </c>
      <c r="G174" s="14">
        <v>11.48</v>
      </c>
      <c r="H174" s="14">
        <v>9.84</v>
      </c>
      <c r="I174" s="14"/>
      <c r="J174" s="14">
        <v>16.170000000000002</v>
      </c>
      <c r="K174" s="14">
        <v>19.45</v>
      </c>
      <c r="L174" s="14">
        <v>24.77</v>
      </c>
      <c r="M174" s="54"/>
      <c r="N174" s="14">
        <v>70.800547460999994</v>
      </c>
      <c r="O174" s="31">
        <v>13.507599761</v>
      </c>
      <c r="P174" s="31" t="s">
        <v>16</v>
      </c>
      <c r="Q174" s="17" t="s">
        <v>16</v>
      </c>
      <c r="R174" s="38" t="s">
        <v>657</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383</v>
      </c>
      <c r="D175" s="16" t="s">
        <v>263</v>
      </c>
      <c r="E175" s="16">
        <v>2</v>
      </c>
      <c r="F175" s="15">
        <v>7.57</v>
      </c>
      <c r="G175" s="15">
        <v>5.37</v>
      </c>
      <c r="H175" s="15">
        <v>3.18</v>
      </c>
      <c r="I175" s="14"/>
      <c r="J175" s="15">
        <v>7.7</v>
      </c>
      <c r="K175" s="15">
        <v>12.08</v>
      </c>
      <c r="L175" s="15">
        <v>19.170000000000002</v>
      </c>
      <c r="M175" s="54"/>
      <c r="N175" s="15">
        <v>45.363043601000001</v>
      </c>
      <c r="O175" s="15">
        <v>15.313200619</v>
      </c>
      <c r="P175" s="15" t="s">
        <v>13</v>
      </c>
      <c r="Q175" s="16" t="s">
        <v>13</v>
      </c>
      <c r="R175" s="37" t="s">
        <v>658</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381</v>
      </c>
      <c r="D176" s="17" t="s">
        <v>264</v>
      </c>
      <c r="E176" s="17">
        <v>7</v>
      </c>
      <c r="F176" s="14">
        <v>52.89</v>
      </c>
      <c r="G176" s="14">
        <v>50.08</v>
      </c>
      <c r="H176" s="14">
        <v>47.27</v>
      </c>
      <c r="I176" s="14"/>
      <c r="J176" s="14">
        <v>55.55</v>
      </c>
      <c r="K176" s="14">
        <v>61.16</v>
      </c>
      <c r="L176" s="14">
        <v>70.25</v>
      </c>
      <c r="M176" s="54"/>
      <c r="N176" s="14">
        <v>51.605487337</v>
      </c>
      <c r="O176" s="31">
        <v>69.455612713999997</v>
      </c>
      <c r="P176" s="31" t="s">
        <v>16</v>
      </c>
      <c r="Q176" s="17" t="s">
        <v>16</v>
      </c>
      <c r="R176" s="38" t="s">
        <v>659</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355</v>
      </c>
      <c r="D177" s="16" t="s">
        <v>265</v>
      </c>
      <c r="E177" s="16">
        <v>0</v>
      </c>
      <c r="F177" s="15">
        <v>3.52</v>
      </c>
      <c r="G177" s="15">
        <v>3.05</v>
      </c>
      <c r="H177" s="15">
        <v>2.59</v>
      </c>
      <c r="I177" s="14"/>
      <c r="J177" s="15">
        <v>3.65</v>
      </c>
      <c r="K177" s="15">
        <v>4.57</v>
      </c>
      <c r="L177" s="15">
        <v>6.07</v>
      </c>
      <c r="M177" s="54"/>
      <c r="N177" s="15">
        <v>24.159114165999998</v>
      </c>
      <c r="O177" s="15">
        <v>1.8891786666999999</v>
      </c>
      <c r="P177" s="15" t="s">
        <v>13</v>
      </c>
      <c r="Q177" s="16" t="s">
        <v>13</v>
      </c>
      <c r="R177" s="37" t="s">
        <v>464</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378</v>
      </c>
      <c r="D178" s="17" t="s">
        <v>266</v>
      </c>
      <c r="E178" s="17">
        <v>10</v>
      </c>
      <c r="F178" s="14">
        <v>18.760000000000002</v>
      </c>
      <c r="G178" s="14">
        <v>17.260000000000002</v>
      </c>
      <c r="H178" s="14">
        <v>15.77</v>
      </c>
      <c r="I178" s="14"/>
      <c r="J178" s="14">
        <v>21.95</v>
      </c>
      <c r="K178" s="14">
        <v>24.93</v>
      </c>
      <c r="L178" s="14">
        <v>29.76</v>
      </c>
      <c r="M178" s="54"/>
      <c r="N178" s="14">
        <v>61.703957612000004</v>
      </c>
      <c r="O178" s="31">
        <v>5.8147152380999998</v>
      </c>
      <c r="P178" s="31" t="s">
        <v>16</v>
      </c>
      <c r="Q178" s="17" t="s">
        <v>16</v>
      </c>
      <c r="R178" s="38" t="s">
        <v>660</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382</v>
      </c>
      <c r="D179" s="16" t="s">
        <v>267</v>
      </c>
      <c r="E179" s="16">
        <v>3</v>
      </c>
      <c r="F179" s="15">
        <v>1.39</v>
      </c>
      <c r="G179" s="15">
        <v>1.06</v>
      </c>
      <c r="H179" s="15">
        <v>0.74</v>
      </c>
      <c r="I179" s="14"/>
      <c r="J179" s="15">
        <v>1.47</v>
      </c>
      <c r="K179" s="15">
        <v>2.11</v>
      </c>
      <c r="L179" s="15">
        <v>3.14</v>
      </c>
      <c r="M179" s="54"/>
      <c r="N179" s="15">
        <v>28.468083952000001</v>
      </c>
      <c r="O179" s="15">
        <v>3.9606313332999998</v>
      </c>
      <c r="P179" s="15" t="s">
        <v>13</v>
      </c>
      <c r="Q179" s="16" t="s">
        <v>13</v>
      </c>
      <c r="R179" s="37" t="s">
        <v>661</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397</v>
      </c>
      <c r="D180" s="17" t="s">
        <v>268</v>
      </c>
      <c r="E180" s="17">
        <v>3</v>
      </c>
      <c r="F180" s="14">
        <v>1.1299999999999999</v>
      </c>
      <c r="G180" s="14">
        <v>0.77</v>
      </c>
      <c r="H180" s="14">
        <v>0.42</v>
      </c>
      <c r="I180" s="14"/>
      <c r="J180" s="14">
        <v>1.21</v>
      </c>
      <c r="K180" s="14">
        <v>1.91</v>
      </c>
      <c r="L180" s="14">
        <v>3.05</v>
      </c>
      <c r="M180" s="54"/>
      <c r="N180" s="14">
        <v>47.349437303000002</v>
      </c>
      <c r="O180" s="31">
        <v>2.4418416667000002</v>
      </c>
      <c r="P180" s="31" t="s">
        <v>13</v>
      </c>
      <c r="Q180" s="17" t="s">
        <v>13</v>
      </c>
      <c r="R180" s="38" t="s">
        <v>662</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417</v>
      </c>
      <c r="D181" s="16" t="s">
        <v>269</v>
      </c>
      <c r="E181" s="16">
        <v>5</v>
      </c>
      <c r="F181" s="15">
        <v>17.7</v>
      </c>
      <c r="G181" s="15">
        <v>15.14</v>
      </c>
      <c r="H181" s="15">
        <v>12.58</v>
      </c>
      <c r="I181" s="14"/>
      <c r="J181" s="15">
        <v>24.38</v>
      </c>
      <c r="K181" s="15">
        <v>29.49</v>
      </c>
      <c r="L181" s="15">
        <v>37.78</v>
      </c>
      <c r="M181" s="54"/>
      <c r="N181" s="15">
        <v>52.378531654</v>
      </c>
      <c r="O181" s="15">
        <v>169.23268533000001</v>
      </c>
      <c r="P181" s="15" t="s">
        <v>13</v>
      </c>
      <c r="Q181" s="16" t="s">
        <v>16</v>
      </c>
      <c r="R181" s="37" t="s">
        <v>663</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392</v>
      </c>
      <c r="D182" s="17" t="s">
        <v>270</v>
      </c>
      <c r="E182" s="17">
        <v>0</v>
      </c>
      <c r="F182" s="14">
        <v>0.25</v>
      </c>
      <c r="G182" s="14">
        <v>0.13</v>
      </c>
      <c r="H182" s="14">
        <v>0.02</v>
      </c>
      <c r="I182" s="14"/>
      <c r="J182" s="14">
        <v>0.27</v>
      </c>
      <c r="K182" s="14">
        <v>0.49</v>
      </c>
      <c r="L182" s="14">
        <v>0.85</v>
      </c>
      <c r="M182" s="54"/>
      <c r="N182" s="14">
        <v>13.349525471</v>
      </c>
      <c r="O182" s="31">
        <v>5.0564951904999997</v>
      </c>
      <c r="P182" s="31" t="s">
        <v>13</v>
      </c>
      <c r="Q182" s="17" t="s">
        <v>13</v>
      </c>
      <c r="R182" s="38" t="s">
        <v>664</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395</v>
      </c>
      <c r="D183" s="16" t="s">
        <v>271</v>
      </c>
      <c r="E183" s="16">
        <v>6</v>
      </c>
      <c r="F183" s="15">
        <v>4.79</v>
      </c>
      <c r="G183" s="15">
        <v>4.29</v>
      </c>
      <c r="H183" s="15">
        <v>3.8</v>
      </c>
      <c r="I183" s="14"/>
      <c r="J183" s="15">
        <v>5.77</v>
      </c>
      <c r="K183" s="15">
        <v>6.75</v>
      </c>
      <c r="L183" s="15">
        <v>8.34</v>
      </c>
      <c r="M183" s="54"/>
      <c r="N183" s="15">
        <v>60.777064781999997</v>
      </c>
      <c r="O183" s="15">
        <v>8.9386673810000001</v>
      </c>
      <c r="P183" s="15" t="s">
        <v>13</v>
      </c>
      <c r="Q183" s="16" t="s">
        <v>16</v>
      </c>
      <c r="R183" s="37" t="s">
        <v>665</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439</v>
      </c>
      <c r="D184" s="17" t="s">
        <v>440</v>
      </c>
      <c r="E184" s="17">
        <v>7</v>
      </c>
      <c r="F184" s="14">
        <v>0.6</v>
      </c>
      <c r="G184" s="14">
        <v>0.32</v>
      </c>
      <c r="H184" s="14">
        <v>0.04</v>
      </c>
      <c r="I184" s="14"/>
      <c r="J184" s="14">
        <v>1.31</v>
      </c>
      <c r="K184" s="14">
        <v>1.86</v>
      </c>
      <c r="L184" s="14">
        <v>2.76</v>
      </c>
      <c r="M184" s="54"/>
      <c r="N184" s="14">
        <v>83.591164230000004</v>
      </c>
      <c r="O184" s="31">
        <v>2.3273217619000004</v>
      </c>
      <c r="P184" s="31" t="s">
        <v>13</v>
      </c>
      <c r="Q184" s="17" t="s">
        <v>16</v>
      </c>
      <c r="R184" s="38" t="s">
        <v>666</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454</v>
      </c>
      <c r="D185" s="16" t="s">
        <v>272</v>
      </c>
      <c r="E185" s="16">
        <v>2</v>
      </c>
      <c r="F185" s="15">
        <v>33.5</v>
      </c>
      <c r="G185" s="15">
        <v>30.1</v>
      </c>
      <c r="H185" s="15">
        <v>26.7</v>
      </c>
      <c r="I185" s="14"/>
      <c r="J185" s="15">
        <v>34.04</v>
      </c>
      <c r="K185" s="15">
        <v>40.83</v>
      </c>
      <c r="L185" s="15">
        <v>51.82</v>
      </c>
      <c r="M185" s="54"/>
      <c r="N185" s="15">
        <v>37.177228028000002</v>
      </c>
      <c r="O185" s="15">
        <v>162.19507905</v>
      </c>
      <c r="P185" s="15" t="s">
        <v>13</v>
      </c>
      <c r="Q185" s="16" t="s">
        <v>13</v>
      </c>
      <c r="R185" s="37" t="s">
        <v>667</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354</v>
      </c>
      <c r="D186" s="17" t="s">
        <v>273</v>
      </c>
      <c r="E186" s="17">
        <v>2</v>
      </c>
      <c r="F186" s="14">
        <v>7.71</v>
      </c>
      <c r="G186" s="14">
        <v>6.72</v>
      </c>
      <c r="H186" s="14">
        <v>5.73</v>
      </c>
      <c r="I186" s="14"/>
      <c r="J186" s="14">
        <v>7.99</v>
      </c>
      <c r="K186" s="14">
        <v>9.9600000000000009</v>
      </c>
      <c r="L186" s="14">
        <v>13.15</v>
      </c>
      <c r="M186" s="54"/>
      <c r="N186" s="14">
        <v>39.272216106000002</v>
      </c>
      <c r="O186" s="31">
        <v>9.0406965713999998</v>
      </c>
      <c r="P186" s="31" t="s">
        <v>13</v>
      </c>
      <c r="Q186" s="17" t="s">
        <v>13</v>
      </c>
      <c r="R186" s="38" t="s">
        <v>668</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357</v>
      </c>
      <c r="D187" s="16" t="s">
        <v>274</v>
      </c>
      <c r="E187" s="16">
        <v>6</v>
      </c>
      <c r="F187" s="15">
        <v>13.39</v>
      </c>
      <c r="G187" s="15">
        <v>11.82</v>
      </c>
      <c r="H187" s="15">
        <v>10.26</v>
      </c>
      <c r="I187" s="14"/>
      <c r="J187" s="15">
        <v>17.21</v>
      </c>
      <c r="K187" s="15">
        <v>20.329999999999998</v>
      </c>
      <c r="L187" s="15">
        <v>25.39</v>
      </c>
      <c r="M187" s="54"/>
      <c r="N187" s="15">
        <v>52.768425383</v>
      </c>
      <c r="O187" s="15">
        <v>128.35454751999998</v>
      </c>
      <c r="P187" s="15" t="s">
        <v>13</v>
      </c>
      <c r="Q187" s="16" t="s">
        <v>16</v>
      </c>
      <c r="R187" s="37" t="s">
        <v>669</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275</v>
      </c>
      <c r="D188" s="17" t="s">
        <v>276</v>
      </c>
      <c r="E188" s="17">
        <v>5</v>
      </c>
      <c r="F188" s="14">
        <v>28.51</v>
      </c>
      <c r="G188" s="14">
        <v>25.85</v>
      </c>
      <c r="H188" s="14">
        <v>23.19</v>
      </c>
      <c r="I188" s="14"/>
      <c r="J188" s="14">
        <v>28.98</v>
      </c>
      <c r="K188" s="14">
        <v>34.29</v>
      </c>
      <c r="L188" s="14">
        <v>42.9</v>
      </c>
      <c r="M188" s="54"/>
      <c r="N188" s="14">
        <v>45.175590225999997</v>
      </c>
      <c r="O188" s="31">
        <v>342.85665313999999</v>
      </c>
      <c r="P188" s="31" t="s">
        <v>16</v>
      </c>
      <c r="Q188" s="17" t="s">
        <v>13</v>
      </c>
      <c r="R188" s="38" t="s">
        <v>670</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277</v>
      </c>
      <c r="D189" s="16" t="s">
        <v>278</v>
      </c>
      <c r="E189" s="16">
        <v>2</v>
      </c>
      <c r="F189" s="15">
        <v>7.06</v>
      </c>
      <c r="G189" s="15">
        <v>6.41</v>
      </c>
      <c r="H189" s="15">
        <v>5.76</v>
      </c>
      <c r="I189" s="14"/>
      <c r="J189" s="15">
        <v>7.15</v>
      </c>
      <c r="K189" s="15">
        <v>8.44</v>
      </c>
      <c r="L189" s="15">
        <v>10.53</v>
      </c>
      <c r="M189" s="54"/>
      <c r="N189" s="15">
        <v>47.043535744000003</v>
      </c>
      <c r="O189" s="15">
        <v>5.9351352381</v>
      </c>
      <c r="P189" s="15" t="s">
        <v>13</v>
      </c>
      <c r="Q189" s="16" t="s">
        <v>13</v>
      </c>
      <c r="R189" s="37" t="s">
        <v>671</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277</v>
      </c>
      <c r="D190" s="17" t="s">
        <v>279</v>
      </c>
      <c r="E190" s="17">
        <v>2</v>
      </c>
      <c r="F190" s="14">
        <v>36.21</v>
      </c>
      <c r="G190" s="14">
        <v>32.74</v>
      </c>
      <c r="H190" s="14">
        <v>29.27</v>
      </c>
      <c r="I190" s="14"/>
      <c r="J190" s="14">
        <v>36.81</v>
      </c>
      <c r="K190" s="14">
        <v>43.74</v>
      </c>
      <c r="L190" s="14">
        <v>54.96</v>
      </c>
      <c r="M190" s="54"/>
      <c r="N190" s="14">
        <v>47.910387008000001</v>
      </c>
      <c r="O190" s="31">
        <v>34.579020475999997</v>
      </c>
      <c r="P190" s="31" t="s">
        <v>13</v>
      </c>
      <c r="Q190" s="17" t="s">
        <v>13</v>
      </c>
      <c r="R190" s="38" t="s">
        <v>672</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280</v>
      </c>
      <c r="D191" s="16" t="s">
        <v>455</v>
      </c>
      <c r="E191" s="16">
        <v>5</v>
      </c>
      <c r="F191" s="15">
        <v>12.91</v>
      </c>
      <c r="G191" s="15">
        <v>11.69</v>
      </c>
      <c r="H191" s="15">
        <v>10.48</v>
      </c>
      <c r="I191" s="14"/>
      <c r="J191" s="15">
        <v>15.93</v>
      </c>
      <c r="K191" s="15">
        <v>18.350000000000001</v>
      </c>
      <c r="L191" s="15">
        <v>22.28</v>
      </c>
      <c r="M191" s="54"/>
      <c r="N191" s="15">
        <v>64.568287554999998</v>
      </c>
      <c r="O191" s="15">
        <v>2.4971520952000001</v>
      </c>
      <c r="P191" s="15" t="s">
        <v>13</v>
      </c>
      <c r="Q191" s="16" t="s">
        <v>16</v>
      </c>
      <c r="R191" s="37" t="s">
        <v>673</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256</v>
      </c>
      <c r="D192" s="17" t="s">
        <v>399</v>
      </c>
      <c r="E192" s="17">
        <v>5</v>
      </c>
      <c r="F192" s="14">
        <v>13.52</v>
      </c>
      <c r="G192" s="14">
        <v>12.59</v>
      </c>
      <c r="H192" s="14">
        <v>11.66</v>
      </c>
      <c r="I192" s="14"/>
      <c r="J192" s="14">
        <v>15.99</v>
      </c>
      <c r="K192" s="14">
        <v>17.84</v>
      </c>
      <c r="L192" s="14">
        <v>20.85</v>
      </c>
      <c r="M192" s="54"/>
      <c r="N192" s="14">
        <v>61.052949951999999</v>
      </c>
      <c r="O192" s="31">
        <v>2.7150904761999999</v>
      </c>
      <c r="P192" s="31" t="s">
        <v>13</v>
      </c>
      <c r="Q192" s="17" t="s">
        <v>16</v>
      </c>
      <c r="R192" s="38" t="s">
        <v>674</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280</v>
      </c>
      <c r="D193" s="16" t="s">
        <v>281</v>
      </c>
      <c r="E193" s="16">
        <v>6</v>
      </c>
      <c r="F193" s="15">
        <v>26.4</v>
      </c>
      <c r="G193" s="15">
        <v>24.41</v>
      </c>
      <c r="H193" s="15">
        <v>22.43</v>
      </c>
      <c r="I193" s="14"/>
      <c r="J193" s="15">
        <v>31.38</v>
      </c>
      <c r="K193" s="15">
        <v>35.340000000000003</v>
      </c>
      <c r="L193" s="15">
        <v>41.75</v>
      </c>
      <c r="M193" s="54"/>
      <c r="N193" s="15">
        <v>63.483690330000002</v>
      </c>
      <c r="O193" s="15">
        <v>93.544427571</v>
      </c>
      <c r="P193" s="15" t="s">
        <v>13</v>
      </c>
      <c r="Q193" s="16" t="s">
        <v>16</v>
      </c>
      <c r="R193" s="37" t="s">
        <v>675</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282</v>
      </c>
      <c r="D194" s="17" t="s">
        <v>283</v>
      </c>
      <c r="E194" s="17">
        <v>0</v>
      </c>
      <c r="F194" s="14">
        <v>14.64</v>
      </c>
      <c r="G194" s="14">
        <v>12.41</v>
      </c>
      <c r="H194" s="14">
        <v>10.19</v>
      </c>
      <c r="I194" s="14"/>
      <c r="J194" s="14">
        <v>15.24</v>
      </c>
      <c r="K194" s="14">
        <v>19.68</v>
      </c>
      <c r="L194" s="14">
        <v>26.87</v>
      </c>
      <c r="M194" s="54"/>
      <c r="N194" s="14">
        <v>34.421264528999998</v>
      </c>
      <c r="O194" s="31">
        <v>20.134854286000003</v>
      </c>
      <c r="P194" s="31" t="s">
        <v>13</v>
      </c>
      <c r="Q194" s="17" t="s">
        <v>13</v>
      </c>
      <c r="R194" s="38" t="s">
        <v>676</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465</v>
      </c>
      <c r="D195" s="16" t="s">
        <v>466</v>
      </c>
      <c r="E195" s="16">
        <v>2</v>
      </c>
      <c r="F195" s="15">
        <v>4.47</v>
      </c>
      <c r="G195" s="15">
        <v>4.1399999999999997</v>
      </c>
      <c r="H195" s="15">
        <v>3.82</v>
      </c>
      <c r="I195" s="14"/>
      <c r="J195" s="15">
        <v>4.5999999999999996</v>
      </c>
      <c r="K195" s="15">
        <v>5.24</v>
      </c>
      <c r="L195" s="15">
        <v>6.29</v>
      </c>
      <c r="M195" s="54"/>
      <c r="N195" s="15">
        <v>48.871942851</v>
      </c>
      <c r="O195" s="15">
        <v>2.2436776667</v>
      </c>
      <c r="P195" s="15" t="s">
        <v>13</v>
      </c>
      <c r="Q195" s="16" t="s">
        <v>13</v>
      </c>
      <c r="R195" s="37" t="s">
        <v>677</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441</v>
      </c>
      <c r="D196" s="17" t="s">
        <v>442</v>
      </c>
      <c r="E196" s="17">
        <v>3</v>
      </c>
      <c r="F196" s="14">
        <v>4000</v>
      </c>
      <c r="G196" s="14">
        <v>2746.43</v>
      </c>
      <c r="H196" s="14">
        <v>1492.87</v>
      </c>
      <c r="I196" s="14"/>
      <c r="J196" s="14">
        <v>4425.58</v>
      </c>
      <c r="K196" s="14">
        <v>6932.7</v>
      </c>
      <c r="L196" s="14">
        <v>10989.54</v>
      </c>
      <c r="M196" s="54"/>
      <c r="N196" s="14">
        <v>42.374136366000002</v>
      </c>
      <c r="O196" s="31">
        <v>3.2899960757</v>
      </c>
      <c r="P196" s="31" t="s">
        <v>16</v>
      </c>
      <c r="Q196" s="17" t="s">
        <v>13</v>
      </c>
      <c r="R196" s="38" t="s">
        <v>678</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284</v>
      </c>
      <c r="D197" s="16" t="s">
        <v>285</v>
      </c>
      <c r="E197" s="16">
        <v>5</v>
      </c>
      <c r="F197" s="15">
        <v>11.41</v>
      </c>
      <c r="G197" s="15">
        <v>10.08</v>
      </c>
      <c r="H197" s="15">
        <v>8.75</v>
      </c>
      <c r="I197" s="14"/>
      <c r="J197" s="15">
        <v>11.7</v>
      </c>
      <c r="K197" s="15">
        <v>14.35</v>
      </c>
      <c r="L197" s="15">
        <v>18.649999999999999</v>
      </c>
      <c r="M197" s="54"/>
      <c r="N197" s="15">
        <v>45.679569737999998</v>
      </c>
      <c r="O197" s="15">
        <v>7.9146659048000005</v>
      </c>
      <c r="P197" s="15" t="s">
        <v>16</v>
      </c>
      <c r="Q197" s="16" t="s">
        <v>13</v>
      </c>
      <c r="R197" s="37" t="s">
        <v>679</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286</v>
      </c>
      <c r="D198" s="17" t="s">
        <v>287</v>
      </c>
      <c r="E198" s="17">
        <v>7</v>
      </c>
      <c r="F198" s="14">
        <v>5.37</v>
      </c>
      <c r="G198" s="14">
        <v>4.5</v>
      </c>
      <c r="H198" s="14">
        <v>3.63</v>
      </c>
      <c r="I198" s="14"/>
      <c r="J198" s="14">
        <v>7.3</v>
      </c>
      <c r="K198" s="14">
        <v>9.0299999999999994</v>
      </c>
      <c r="L198" s="14">
        <v>11.84</v>
      </c>
      <c r="M198" s="54"/>
      <c r="N198" s="14">
        <v>73.107697275999996</v>
      </c>
      <c r="O198" s="31">
        <v>54.896091857000002</v>
      </c>
      <c r="P198" s="31" t="s">
        <v>13</v>
      </c>
      <c r="Q198" s="17" t="s">
        <v>16</v>
      </c>
      <c r="R198" s="38" t="s">
        <v>680</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288</v>
      </c>
      <c r="D199" s="16" t="s">
        <v>289</v>
      </c>
      <c r="E199" s="16">
        <v>2</v>
      </c>
      <c r="F199" s="15">
        <v>7.52</v>
      </c>
      <c r="G199" s="15">
        <v>5.81</v>
      </c>
      <c r="H199" s="15">
        <v>4.1100000000000003</v>
      </c>
      <c r="I199" s="14"/>
      <c r="J199" s="15">
        <v>7.7</v>
      </c>
      <c r="K199" s="15">
        <v>11.1</v>
      </c>
      <c r="L199" s="15">
        <v>16.61</v>
      </c>
      <c r="M199" s="54"/>
      <c r="N199" s="15">
        <v>49.158389919000001</v>
      </c>
      <c r="O199" s="15">
        <v>16.637824856999998</v>
      </c>
      <c r="P199" s="15" t="s">
        <v>13</v>
      </c>
      <c r="Q199" s="16" t="s">
        <v>13</v>
      </c>
      <c r="R199" s="37" t="s">
        <v>681</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443</v>
      </c>
      <c r="D200" s="17" t="s">
        <v>290</v>
      </c>
      <c r="E200" s="17">
        <v>1</v>
      </c>
      <c r="F200" s="14">
        <v>13.33</v>
      </c>
      <c r="G200" s="14">
        <v>11.19</v>
      </c>
      <c r="H200" s="14">
        <v>9.06</v>
      </c>
      <c r="I200" s="14"/>
      <c r="J200" s="14">
        <v>13.73</v>
      </c>
      <c r="K200" s="14">
        <v>17.989999999999998</v>
      </c>
      <c r="L200" s="14">
        <v>24.89</v>
      </c>
      <c r="M200" s="54"/>
      <c r="N200" s="14">
        <v>41.741189282999997</v>
      </c>
      <c r="O200" s="31">
        <v>42.680617286</v>
      </c>
      <c r="P200" s="31" t="s">
        <v>13</v>
      </c>
      <c r="Q200" s="17" t="s">
        <v>13</v>
      </c>
      <c r="R200" s="38" t="s">
        <v>682</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291</v>
      </c>
      <c r="D201" s="16" t="s">
        <v>292</v>
      </c>
      <c r="E201" s="16">
        <v>2</v>
      </c>
      <c r="F201" s="15">
        <v>19.649999999999999</v>
      </c>
      <c r="G201" s="15">
        <v>18.13</v>
      </c>
      <c r="H201" s="15">
        <v>16.62</v>
      </c>
      <c r="I201" s="14"/>
      <c r="J201" s="15">
        <v>19.989999999999998</v>
      </c>
      <c r="K201" s="15">
        <v>23.01</v>
      </c>
      <c r="L201" s="15">
        <v>27.9</v>
      </c>
      <c r="M201" s="54"/>
      <c r="N201" s="15">
        <v>44.016358969000002</v>
      </c>
      <c r="O201" s="15">
        <v>94.252131523999992</v>
      </c>
      <c r="P201" s="15" t="s">
        <v>13</v>
      </c>
      <c r="Q201" s="16" t="s">
        <v>13</v>
      </c>
      <c r="R201" s="37" t="s">
        <v>683</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467</v>
      </c>
      <c r="D202" s="17" t="s">
        <v>468</v>
      </c>
      <c r="E202" s="17">
        <v>0</v>
      </c>
      <c r="F202" s="14">
        <v>37.04</v>
      </c>
      <c r="G202" s="14">
        <v>25.15</v>
      </c>
      <c r="H202" s="14">
        <v>13.26</v>
      </c>
      <c r="I202" s="14"/>
      <c r="J202" s="14">
        <v>38.979999999999997</v>
      </c>
      <c r="K202" s="14">
        <v>62.75</v>
      </c>
      <c r="L202" s="14">
        <v>101.22</v>
      </c>
      <c r="M202" s="54"/>
      <c r="N202" s="14">
        <v>26.635476646000001</v>
      </c>
      <c r="O202" s="31">
        <v>64.567578183999998</v>
      </c>
      <c r="P202" s="31" t="s">
        <v>13</v>
      </c>
      <c r="Q202" s="17" t="s">
        <v>13</v>
      </c>
      <c r="R202" s="38" t="s">
        <v>684</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444</v>
      </c>
      <c r="D203" s="16" t="s">
        <v>445</v>
      </c>
      <c r="E203" s="16">
        <v>2</v>
      </c>
      <c r="F203" s="15">
        <v>54.54</v>
      </c>
      <c r="G203" s="15">
        <v>47.83</v>
      </c>
      <c r="H203" s="15">
        <v>41.13</v>
      </c>
      <c r="I203" s="14"/>
      <c r="J203" s="15">
        <v>56.22</v>
      </c>
      <c r="K203" s="15">
        <v>69.62</v>
      </c>
      <c r="L203" s="15">
        <v>91.31</v>
      </c>
      <c r="M203" s="54"/>
      <c r="N203" s="15">
        <v>47.404549824999997</v>
      </c>
      <c r="O203" s="15">
        <v>5.4145446514</v>
      </c>
      <c r="P203" s="15" t="s">
        <v>13</v>
      </c>
      <c r="Q203" s="16" t="s">
        <v>13</v>
      </c>
      <c r="R203" s="37" t="s">
        <v>685</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370</v>
      </c>
      <c r="D204" s="17" t="s">
        <v>293</v>
      </c>
      <c r="E204" s="17">
        <v>5</v>
      </c>
      <c r="F204" s="14">
        <v>6.8</v>
      </c>
      <c r="G204" s="14">
        <v>4.41</v>
      </c>
      <c r="H204" s="14">
        <v>2.02</v>
      </c>
      <c r="I204" s="14"/>
      <c r="J204" s="14">
        <v>13.78</v>
      </c>
      <c r="K204" s="14">
        <v>18.55</v>
      </c>
      <c r="L204" s="14">
        <v>26.27</v>
      </c>
      <c r="M204" s="54"/>
      <c r="N204" s="14">
        <v>51.683420837</v>
      </c>
      <c r="O204" s="31">
        <v>21.679261579000002</v>
      </c>
      <c r="P204" s="31" t="s">
        <v>13</v>
      </c>
      <c r="Q204" s="17" t="s">
        <v>16</v>
      </c>
      <c r="R204" s="38" t="s">
        <v>686</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294</v>
      </c>
      <c r="D205" s="16" t="s">
        <v>295</v>
      </c>
      <c r="E205" s="16">
        <v>7</v>
      </c>
      <c r="F205" s="15">
        <v>41.38</v>
      </c>
      <c r="G205" s="15">
        <v>37.31</v>
      </c>
      <c r="H205" s="15">
        <v>33.25</v>
      </c>
      <c r="I205" s="14"/>
      <c r="J205" s="15">
        <v>52.32</v>
      </c>
      <c r="K205" s="15">
        <v>60.44</v>
      </c>
      <c r="L205" s="15">
        <v>73.599999999999994</v>
      </c>
      <c r="M205" s="54"/>
      <c r="N205" s="15">
        <v>53.089696770000003</v>
      </c>
      <c r="O205" s="15">
        <v>195.57183975999999</v>
      </c>
      <c r="P205" s="15" t="s">
        <v>13</v>
      </c>
      <c r="Q205" s="16" t="s">
        <v>16</v>
      </c>
      <c r="R205" s="37" t="s">
        <v>687</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480</v>
      </c>
      <c r="D206" s="17" t="s">
        <v>688</v>
      </c>
      <c r="E206" s="17">
        <v>3</v>
      </c>
      <c r="F206" s="14">
        <v>3.86</v>
      </c>
      <c r="G206" s="14">
        <v>3.45</v>
      </c>
      <c r="H206" s="14">
        <v>3.05</v>
      </c>
      <c r="I206" s="14"/>
      <c r="J206" s="14">
        <v>4.0999999999999996</v>
      </c>
      <c r="K206" s="14">
        <v>4.9000000000000004</v>
      </c>
      <c r="L206" s="14">
        <v>6.2</v>
      </c>
      <c r="M206" s="54"/>
      <c r="N206" s="14">
        <v>48.402753142000002</v>
      </c>
      <c r="O206" s="31">
        <v>1.1824677143</v>
      </c>
      <c r="P206" s="31" t="s">
        <v>13</v>
      </c>
      <c r="Q206" s="17" t="s">
        <v>13</v>
      </c>
      <c r="R206" s="38" t="s">
        <v>689</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296</v>
      </c>
      <c r="D207" s="16" t="s">
        <v>469</v>
      </c>
      <c r="E207" s="16">
        <v>0</v>
      </c>
      <c r="F207" s="15">
        <v>13.06</v>
      </c>
      <c r="G207" s="15">
        <v>12.44</v>
      </c>
      <c r="H207" s="15">
        <v>11.82</v>
      </c>
      <c r="I207" s="14"/>
      <c r="J207" s="15">
        <v>13.51</v>
      </c>
      <c r="K207" s="15">
        <v>14.74</v>
      </c>
      <c r="L207" s="15">
        <v>16.75</v>
      </c>
      <c r="M207" s="54"/>
      <c r="N207" s="15">
        <v>37.708813798999998</v>
      </c>
      <c r="O207" s="15">
        <v>1.1317915714</v>
      </c>
      <c r="P207" s="15" t="s">
        <v>13</v>
      </c>
      <c r="Q207" s="16" t="s">
        <v>13</v>
      </c>
      <c r="R207" s="37" t="s">
        <v>690</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296</v>
      </c>
      <c r="D208" s="17" t="s">
        <v>297</v>
      </c>
      <c r="E208" s="17">
        <v>3</v>
      </c>
      <c r="F208" s="14">
        <v>13.43</v>
      </c>
      <c r="G208" s="14">
        <v>12.74</v>
      </c>
      <c r="H208" s="14">
        <v>12.05</v>
      </c>
      <c r="I208" s="14"/>
      <c r="J208" s="14">
        <v>13.7</v>
      </c>
      <c r="K208" s="14">
        <v>15.07</v>
      </c>
      <c r="L208" s="14">
        <v>17.28</v>
      </c>
      <c r="M208" s="54"/>
      <c r="N208" s="14">
        <v>42.334478523999998</v>
      </c>
      <c r="O208" s="31">
        <v>2.0368042857000002</v>
      </c>
      <c r="P208" s="31" t="s">
        <v>16</v>
      </c>
      <c r="Q208" s="17" t="s">
        <v>13</v>
      </c>
      <c r="R208" s="38" t="s">
        <v>691</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296</v>
      </c>
      <c r="D209" s="16" t="s">
        <v>298</v>
      </c>
      <c r="E209" s="16">
        <v>0</v>
      </c>
      <c r="F209" s="15">
        <v>39.82</v>
      </c>
      <c r="G209" s="15">
        <v>37.78</v>
      </c>
      <c r="H209" s="15">
        <v>35.75</v>
      </c>
      <c r="I209" s="14"/>
      <c r="J209" s="15">
        <v>40.69</v>
      </c>
      <c r="K209" s="15">
        <v>44.75</v>
      </c>
      <c r="L209" s="15">
        <v>51.33</v>
      </c>
      <c r="M209" s="54"/>
      <c r="N209" s="15">
        <v>38.138029813000003</v>
      </c>
      <c r="O209" s="15">
        <v>70.465012666999996</v>
      </c>
      <c r="P209" s="15" t="s">
        <v>13</v>
      </c>
      <c r="Q209" s="16" t="s">
        <v>13</v>
      </c>
      <c r="R209" s="37" t="s">
        <v>692</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299</v>
      </c>
      <c r="D210" s="17" t="s">
        <v>300</v>
      </c>
      <c r="E210" s="17">
        <v>3</v>
      </c>
      <c r="F210" s="14">
        <v>248.53</v>
      </c>
      <c r="G210" s="14">
        <v>216.99</v>
      </c>
      <c r="H210" s="14">
        <v>185.45</v>
      </c>
      <c r="I210" s="14"/>
      <c r="J210" s="14">
        <v>261.88</v>
      </c>
      <c r="K210" s="14">
        <v>324.95</v>
      </c>
      <c r="L210" s="14">
        <v>427.02</v>
      </c>
      <c r="M210" s="54"/>
      <c r="N210" s="14">
        <v>34.739584933000003</v>
      </c>
      <c r="O210" s="31">
        <v>32.817492532999999</v>
      </c>
      <c r="P210" s="31" t="s">
        <v>16</v>
      </c>
      <c r="Q210" s="17" t="s">
        <v>13</v>
      </c>
      <c r="R210" s="38" t="s">
        <v>693</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301</v>
      </c>
      <c r="D211" s="16" t="s">
        <v>302</v>
      </c>
      <c r="E211" s="16">
        <v>6</v>
      </c>
      <c r="F211" s="15">
        <v>30.9</v>
      </c>
      <c r="G211" s="15">
        <v>28.92</v>
      </c>
      <c r="H211" s="15">
        <v>26.95</v>
      </c>
      <c r="I211" s="14"/>
      <c r="J211" s="15">
        <v>35.5</v>
      </c>
      <c r="K211" s="15">
        <v>39.44</v>
      </c>
      <c r="L211" s="15">
        <v>45.82</v>
      </c>
      <c r="M211" s="54"/>
      <c r="N211" s="15">
        <v>52.536337363999998</v>
      </c>
      <c r="O211" s="15">
        <v>5.7663578095000005</v>
      </c>
      <c r="P211" s="15" t="s">
        <v>13</v>
      </c>
      <c r="Q211" s="16" t="s">
        <v>16</v>
      </c>
      <c r="R211" s="37" t="s">
        <v>694</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303</v>
      </c>
      <c r="D212" s="17" t="s">
        <v>304</v>
      </c>
      <c r="E212" s="17">
        <v>9</v>
      </c>
      <c r="F212" s="14">
        <v>35.58</v>
      </c>
      <c r="G212" s="14">
        <v>32.770000000000003</v>
      </c>
      <c r="H212" s="14">
        <v>29.96</v>
      </c>
      <c r="I212" s="14"/>
      <c r="J212" s="14">
        <v>41.22</v>
      </c>
      <c r="K212" s="14">
        <v>46.83</v>
      </c>
      <c r="L212" s="14">
        <v>55.92</v>
      </c>
      <c r="M212" s="54"/>
      <c r="N212" s="14">
        <v>63.522747178000003</v>
      </c>
      <c r="O212" s="31">
        <v>156.96285214</v>
      </c>
      <c r="P212" s="31" t="s">
        <v>16</v>
      </c>
      <c r="Q212" s="17" t="s">
        <v>16</v>
      </c>
      <c r="R212" s="38" t="s">
        <v>695</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305</v>
      </c>
      <c r="D213" s="16" t="s">
        <v>306</v>
      </c>
      <c r="E213" s="16">
        <v>5</v>
      </c>
      <c r="F213" s="15">
        <v>29.75</v>
      </c>
      <c r="G213" s="15">
        <v>26.44</v>
      </c>
      <c r="H213" s="15">
        <v>23.13</v>
      </c>
      <c r="I213" s="14"/>
      <c r="J213" s="15">
        <v>30.79</v>
      </c>
      <c r="K213" s="15">
        <v>37.4</v>
      </c>
      <c r="L213" s="15">
        <v>48.1</v>
      </c>
      <c r="M213" s="54"/>
      <c r="N213" s="15">
        <v>38.290757438</v>
      </c>
      <c r="O213" s="15">
        <v>76.067971476000011</v>
      </c>
      <c r="P213" s="15" t="s">
        <v>16</v>
      </c>
      <c r="Q213" s="16" t="s">
        <v>13</v>
      </c>
      <c r="R213" s="37" t="s">
        <v>696</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307</v>
      </c>
      <c r="D214" s="17" t="s">
        <v>308</v>
      </c>
      <c r="E214" s="17">
        <v>0</v>
      </c>
      <c r="F214" s="14">
        <v>48.59</v>
      </c>
      <c r="G214" s="14">
        <v>41.84</v>
      </c>
      <c r="H214" s="14">
        <v>35.090000000000003</v>
      </c>
      <c r="I214" s="14"/>
      <c r="J214" s="14">
        <v>50.45</v>
      </c>
      <c r="K214" s="14">
        <v>63.94</v>
      </c>
      <c r="L214" s="14">
        <v>85.78</v>
      </c>
      <c r="M214" s="54"/>
      <c r="N214" s="14">
        <v>18.780542958000002</v>
      </c>
      <c r="O214" s="31">
        <v>68.292202447000008</v>
      </c>
      <c r="P214" s="31" t="s">
        <v>13</v>
      </c>
      <c r="Q214" s="17" t="s">
        <v>13</v>
      </c>
      <c r="R214" s="38" t="s">
        <v>697</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386</v>
      </c>
      <c r="D215" s="16" t="s">
        <v>387</v>
      </c>
      <c r="E215" s="16">
        <v>4</v>
      </c>
      <c r="F215" s="15">
        <v>176.06</v>
      </c>
      <c r="G215" s="15">
        <v>158.47999999999999</v>
      </c>
      <c r="H215" s="15">
        <v>140.9</v>
      </c>
      <c r="I215" s="14"/>
      <c r="J215" s="15">
        <v>184.91</v>
      </c>
      <c r="K215" s="15">
        <v>220.06</v>
      </c>
      <c r="L215" s="15">
        <v>276.94</v>
      </c>
      <c r="M215" s="54"/>
      <c r="N215" s="15">
        <v>44.493483413</v>
      </c>
      <c r="O215" s="15">
        <v>6.5085748199999998</v>
      </c>
      <c r="P215" s="15" t="s">
        <v>16</v>
      </c>
      <c r="Q215" s="16" t="s">
        <v>13</v>
      </c>
      <c r="R215" s="37" t="s">
        <v>698</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309</v>
      </c>
      <c r="D216" s="17" t="s">
        <v>310</v>
      </c>
      <c r="E216" s="17">
        <v>3</v>
      </c>
      <c r="F216" s="14">
        <v>21.18</v>
      </c>
      <c r="G216" s="14">
        <v>18.97</v>
      </c>
      <c r="H216" s="14">
        <v>16.760000000000002</v>
      </c>
      <c r="I216" s="14"/>
      <c r="J216" s="14">
        <v>21.7</v>
      </c>
      <c r="K216" s="14">
        <v>26.11</v>
      </c>
      <c r="L216" s="14">
        <v>33.26</v>
      </c>
      <c r="M216" s="54"/>
      <c r="N216" s="14">
        <v>36.249627830999998</v>
      </c>
      <c r="O216" s="31">
        <v>125.48529085</v>
      </c>
      <c r="P216" s="31" t="s">
        <v>13</v>
      </c>
      <c r="Q216" s="17" t="s">
        <v>13</v>
      </c>
      <c r="R216" s="38" t="s">
        <v>699</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311</v>
      </c>
      <c r="D217" s="16" t="s">
        <v>312</v>
      </c>
      <c r="E217" s="16">
        <v>6</v>
      </c>
      <c r="F217" s="15">
        <v>27.52</v>
      </c>
      <c r="G217" s="15">
        <v>24.37</v>
      </c>
      <c r="H217" s="15">
        <v>21.22</v>
      </c>
      <c r="I217" s="14"/>
      <c r="J217" s="15">
        <v>36.94</v>
      </c>
      <c r="K217" s="15">
        <v>43.23</v>
      </c>
      <c r="L217" s="15">
        <v>53.41</v>
      </c>
      <c r="M217" s="54"/>
      <c r="N217" s="15">
        <v>54.930835213000002</v>
      </c>
      <c r="O217" s="15">
        <v>113.34727203999999</v>
      </c>
      <c r="P217" s="15" t="s">
        <v>13</v>
      </c>
      <c r="Q217" s="16" t="s">
        <v>16</v>
      </c>
      <c r="R217" s="37" t="s">
        <v>700</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313</v>
      </c>
      <c r="D218" s="17" t="s">
        <v>314</v>
      </c>
      <c r="E218" s="17">
        <v>2</v>
      </c>
      <c r="F218" s="14">
        <v>13.86</v>
      </c>
      <c r="G218" s="14">
        <v>12.95</v>
      </c>
      <c r="H218" s="14">
        <v>12.05</v>
      </c>
      <c r="I218" s="14"/>
      <c r="J218" s="14">
        <v>14.16</v>
      </c>
      <c r="K218" s="14">
        <v>15.96</v>
      </c>
      <c r="L218" s="14">
        <v>18.87</v>
      </c>
      <c r="M218" s="54"/>
      <c r="N218" s="14">
        <v>42.114095741</v>
      </c>
      <c r="O218" s="31">
        <v>6.5687476189999998</v>
      </c>
      <c r="P218" s="31" t="s">
        <v>13</v>
      </c>
      <c r="Q218" s="17" t="s">
        <v>13</v>
      </c>
      <c r="R218" s="38" t="s">
        <v>701</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315</v>
      </c>
      <c r="D219" s="16" t="s">
        <v>316</v>
      </c>
      <c r="E219" s="16">
        <v>7</v>
      </c>
      <c r="F219" s="15">
        <v>15.38</v>
      </c>
      <c r="G219" s="15">
        <v>13.94</v>
      </c>
      <c r="H219" s="15">
        <v>12.5</v>
      </c>
      <c r="I219" s="14"/>
      <c r="J219" s="15">
        <v>16.5</v>
      </c>
      <c r="K219" s="15">
        <v>19.37</v>
      </c>
      <c r="L219" s="15">
        <v>24.02</v>
      </c>
      <c r="M219" s="54"/>
      <c r="N219" s="15">
        <v>51.325068174999998</v>
      </c>
      <c r="O219" s="15">
        <v>9.6314564286</v>
      </c>
      <c r="P219" s="15" t="s">
        <v>16</v>
      </c>
      <c r="Q219" s="16" t="s">
        <v>16</v>
      </c>
      <c r="R219" s="37" t="s">
        <v>702</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317</v>
      </c>
      <c r="D220" s="17" t="s">
        <v>318</v>
      </c>
      <c r="E220" s="17">
        <v>7</v>
      </c>
      <c r="F220" s="14">
        <v>31.96</v>
      </c>
      <c r="G220" s="14">
        <v>28.9</v>
      </c>
      <c r="H220" s="14">
        <v>25.85</v>
      </c>
      <c r="I220" s="14"/>
      <c r="J220" s="14">
        <v>33.39</v>
      </c>
      <c r="K220" s="14">
        <v>39.49</v>
      </c>
      <c r="L220" s="14">
        <v>49.37</v>
      </c>
      <c r="M220" s="54"/>
      <c r="N220" s="14">
        <v>63.404122456000003</v>
      </c>
      <c r="O220" s="31">
        <v>322.45207562000002</v>
      </c>
      <c r="P220" s="31" t="s">
        <v>16</v>
      </c>
      <c r="Q220" s="17" t="s">
        <v>16</v>
      </c>
      <c r="R220" s="38" t="s">
        <v>703</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319</v>
      </c>
      <c r="D221" s="16" t="s">
        <v>320</v>
      </c>
      <c r="E221" s="16">
        <v>5</v>
      </c>
      <c r="F221" s="15">
        <v>5.45</v>
      </c>
      <c r="G221" s="15">
        <v>4.76</v>
      </c>
      <c r="H221" s="15">
        <v>4.07</v>
      </c>
      <c r="I221" s="14"/>
      <c r="J221" s="15">
        <v>5.58</v>
      </c>
      <c r="K221" s="15">
        <v>6.95</v>
      </c>
      <c r="L221" s="15">
        <v>9.18</v>
      </c>
      <c r="M221" s="54"/>
      <c r="N221" s="15">
        <v>39.791345444000001</v>
      </c>
      <c r="O221" s="15">
        <v>4.7782468571000001</v>
      </c>
      <c r="P221" s="15" t="s">
        <v>16</v>
      </c>
      <c r="Q221" s="16" t="s">
        <v>13</v>
      </c>
      <c r="R221" s="37" t="s">
        <v>704</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321</v>
      </c>
      <c r="D222" s="17" t="s">
        <v>322</v>
      </c>
      <c r="E222" s="17">
        <v>9</v>
      </c>
      <c r="F222" s="14">
        <v>61</v>
      </c>
      <c r="G222" s="14">
        <v>57.85</v>
      </c>
      <c r="H222" s="14">
        <v>54.7</v>
      </c>
      <c r="I222" s="14"/>
      <c r="J222" s="14">
        <v>67.23</v>
      </c>
      <c r="K222" s="14">
        <v>73.52</v>
      </c>
      <c r="L222" s="14">
        <v>83.71</v>
      </c>
      <c r="M222" s="54"/>
      <c r="N222" s="14">
        <v>57.354451415</v>
      </c>
      <c r="O222" s="31">
        <v>6.0344344762000004</v>
      </c>
      <c r="P222" s="31" t="s">
        <v>16</v>
      </c>
      <c r="Q222" s="17" t="s">
        <v>16</v>
      </c>
      <c r="R222" s="38" t="s">
        <v>705</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323</v>
      </c>
      <c r="D223" s="16" t="s">
        <v>353</v>
      </c>
      <c r="E223" s="16">
        <v>8</v>
      </c>
      <c r="F223" s="15">
        <v>7.54</v>
      </c>
      <c r="G223" s="15">
        <v>6.15</v>
      </c>
      <c r="H223" s="15">
        <v>4.7699999999999996</v>
      </c>
      <c r="I223" s="14"/>
      <c r="J223" s="15">
        <v>10.95</v>
      </c>
      <c r="K223" s="15">
        <v>13.71</v>
      </c>
      <c r="L223" s="15">
        <v>18.18</v>
      </c>
      <c r="M223" s="54"/>
      <c r="N223" s="15">
        <v>52.435286961000003</v>
      </c>
      <c r="O223" s="15">
        <v>2.7562374761999999</v>
      </c>
      <c r="P223" s="15" t="s">
        <v>16</v>
      </c>
      <c r="Q223" s="16" t="s">
        <v>16</v>
      </c>
      <c r="R223" s="37" t="s">
        <v>706</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323</v>
      </c>
      <c r="D224" s="17" t="s">
        <v>324</v>
      </c>
      <c r="E224" s="17">
        <v>8</v>
      </c>
      <c r="F224" s="14">
        <v>8.4600000000000009</v>
      </c>
      <c r="G224" s="14">
        <v>6.69</v>
      </c>
      <c r="H224" s="14">
        <v>4.93</v>
      </c>
      <c r="I224" s="14"/>
      <c r="J224" s="14">
        <v>12.18</v>
      </c>
      <c r="K224" s="14">
        <v>15.7</v>
      </c>
      <c r="L224" s="14">
        <v>21.4</v>
      </c>
      <c r="M224" s="54"/>
      <c r="N224" s="14">
        <v>54.400657193000001</v>
      </c>
      <c r="O224" s="31">
        <v>79.669384856999997</v>
      </c>
      <c r="P224" s="31" t="s">
        <v>16</v>
      </c>
      <c r="Q224" s="17" t="s">
        <v>16</v>
      </c>
      <c r="R224" s="38" t="s">
        <v>707</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325</v>
      </c>
      <c r="D225" s="16" t="s">
        <v>326</v>
      </c>
      <c r="E225" s="16">
        <v>6</v>
      </c>
      <c r="F225" s="15">
        <v>74.239999999999995</v>
      </c>
      <c r="G225" s="15">
        <v>68.62</v>
      </c>
      <c r="H225" s="15">
        <v>63</v>
      </c>
      <c r="I225" s="14"/>
      <c r="J225" s="15">
        <v>89.75</v>
      </c>
      <c r="K225" s="15">
        <v>100.98</v>
      </c>
      <c r="L225" s="15">
        <v>119.16</v>
      </c>
      <c r="M225" s="54"/>
      <c r="N225" s="15">
        <v>54.417684897999997</v>
      </c>
      <c r="O225" s="15">
        <v>1120.9334173999998</v>
      </c>
      <c r="P225" s="15" t="s">
        <v>13</v>
      </c>
      <c r="Q225" s="16" t="s">
        <v>16</v>
      </c>
      <c r="R225" s="37" t="s">
        <v>708</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327</v>
      </c>
      <c r="D226" s="17" t="s">
        <v>328</v>
      </c>
      <c r="E226" s="17">
        <v>6</v>
      </c>
      <c r="F226" s="14">
        <v>17.809999999999999</v>
      </c>
      <c r="G226" s="14">
        <v>16.440000000000001</v>
      </c>
      <c r="H226" s="14">
        <v>15.07</v>
      </c>
      <c r="I226" s="14"/>
      <c r="J226" s="14">
        <v>20.94</v>
      </c>
      <c r="K226" s="14">
        <v>23.67</v>
      </c>
      <c r="L226" s="14">
        <v>28.09</v>
      </c>
      <c r="M226" s="54"/>
      <c r="N226" s="14">
        <v>52.670186145000002</v>
      </c>
      <c r="O226" s="31">
        <v>3.5022601904999999</v>
      </c>
      <c r="P226" s="31" t="s">
        <v>13</v>
      </c>
      <c r="Q226" s="17" t="s">
        <v>16</v>
      </c>
      <c r="R226" s="38" t="s">
        <v>709</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329</v>
      </c>
      <c r="D227" s="16" t="s">
        <v>330</v>
      </c>
      <c r="E227" s="16">
        <v>7</v>
      </c>
      <c r="F227" s="15">
        <v>3.12</v>
      </c>
      <c r="G227" s="15">
        <v>2.5099999999999998</v>
      </c>
      <c r="H227" s="15">
        <v>1.9</v>
      </c>
      <c r="I227" s="14"/>
      <c r="J227" s="15">
        <v>4.6399999999999997</v>
      </c>
      <c r="K227" s="15">
        <v>5.85</v>
      </c>
      <c r="L227" s="15">
        <v>7.81</v>
      </c>
      <c r="M227" s="54"/>
      <c r="N227" s="15">
        <v>60.068363149</v>
      </c>
      <c r="O227" s="15">
        <v>32.509445856999996</v>
      </c>
      <c r="P227" s="15" t="s">
        <v>13</v>
      </c>
      <c r="Q227" s="16" t="s">
        <v>16</v>
      </c>
      <c r="R227" s="37" t="s">
        <v>710</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331</v>
      </c>
      <c r="D228" s="17" t="s">
        <v>332</v>
      </c>
      <c r="E228" s="17">
        <v>7</v>
      </c>
      <c r="F228" s="14">
        <v>34.22</v>
      </c>
      <c r="G228" s="14">
        <v>31.59</v>
      </c>
      <c r="H228" s="14">
        <v>28.97</v>
      </c>
      <c r="I228" s="14"/>
      <c r="J228" s="14">
        <v>35.630000000000003</v>
      </c>
      <c r="K228" s="14">
        <v>40.869999999999997</v>
      </c>
      <c r="L228" s="14">
        <v>49.36</v>
      </c>
      <c r="M228" s="54"/>
      <c r="N228" s="14">
        <v>62.092571645</v>
      </c>
      <c r="O228" s="31">
        <v>280.94254862000003</v>
      </c>
      <c r="P228" s="31" t="s">
        <v>16</v>
      </c>
      <c r="Q228" s="17" t="s">
        <v>16</v>
      </c>
      <c r="R228" s="38" t="s">
        <v>711</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333</v>
      </c>
      <c r="D229" s="16" t="s">
        <v>334</v>
      </c>
      <c r="E229" s="16">
        <v>2</v>
      </c>
      <c r="F229" s="15">
        <v>12.21</v>
      </c>
      <c r="G229" s="15">
        <v>11.03</v>
      </c>
      <c r="H229" s="15">
        <v>9.85</v>
      </c>
      <c r="I229" s="14"/>
      <c r="J229" s="15">
        <v>12.5</v>
      </c>
      <c r="K229" s="15">
        <v>14.85</v>
      </c>
      <c r="L229" s="15">
        <v>18.66</v>
      </c>
      <c r="M229" s="54"/>
      <c r="N229" s="15">
        <v>41.158131613999998</v>
      </c>
      <c r="O229" s="15">
        <v>5.6070410476000001</v>
      </c>
      <c r="P229" s="15" t="s">
        <v>13</v>
      </c>
      <c r="Q229" s="16" t="s">
        <v>13</v>
      </c>
      <c r="R229" s="37" t="s">
        <v>712</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335</v>
      </c>
      <c r="D230" s="17" t="s">
        <v>336</v>
      </c>
      <c r="E230" s="17">
        <v>2</v>
      </c>
      <c r="F230" s="14">
        <v>21.5</v>
      </c>
      <c r="G230" s="14">
        <v>18.79</v>
      </c>
      <c r="H230" s="14">
        <v>16.09</v>
      </c>
      <c r="I230" s="14"/>
      <c r="J230" s="14">
        <v>22.11</v>
      </c>
      <c r="K230" s="14">
        <v>27.51</v>
      </c>
      <c r="L230" s="14">
        <v>36.26</v>
      </c>
      <c r="M230" s="54"/>
      <c r="N230" s="14">
        <v>46.509466437</v>
      </c>
      <c r="O230" s="31">
        <v>56.657046285999996</v>
      </c>
      <c r="P230" s="31" t="s">
        <v>13</v>
      </c>
      <c r="Q230" s="17" t="s">
        <v>13</v>
      </c>
      <c r="R230" s="38" t="s">
        <v>713</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481</v>
      </c>
      <c r="D231" s="16" t="s">
        <v>714</v>
      </c>
      <c r="E231" s="16">
        <v>5</v>
      </c>
      <c r="F231" s="15">
        <v>0.63</v>
      </c>
      <c r="G231" s="15">
        <v>0.22</v>
      </c>
      <c r="H231" s="15">
        <v>-0.17</v>
      </c>
      <c r="I231" s="14"/>
      <c r="J231" s="15">
        <v>1.86</v>
      </c>
      <c r="K231" s="15">
        <v>2.66</v>
      </c>
      <c r="L231" s="15">
        <v>3.96</v>
      </c>
      <c r="M231" s="54"/>
      <c r="N231" s="15">
        <v>47.163870987999999</v>
      </c>
      <c r="O231" s="15">
        <v>1.9510503333</v>
      </c>
      <c r="P231" s="15" t="s">
        <v>13</v>
      </c>
      <c r="Q231" s="16" t="s">
        <v>16</v>
      </c>
      <c r="R231" s="37" t="s">
        <v>715</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337</v>
      </c>
      <c r="D232" s="17" t="s">
        <v>338</v>
      </c>
      <c r="E232" s="17">
        <v>2</v>
      </c>
      <c r="F232" s="14">
        <v>13.84</v>
      </c>
      <c r="G232" s="14">
        <v>12.5</v>
      </c>
      <c r="H232" s="14">
        <v>11.16</v>
      </c>
      <c r="I232" s="14"/>
      <c r="J232" s="14">
        <v>14.21</v>
      </c>
      <c r="K232" s="14">
        <v>16.88</v>
      </c>
      <c r="L232" s="14">
        <v>21.21</v>
      </c>
      <c r="M232" s="54"/>
      <c r="N232" s="14">
        <v>43.505054739000002</v>
      </c>
      <c r="O232" s="31">
        <v>13.692131857</v>
      </c>
      <c r="P232" s="31" t="s">
        <v>13</v>
      </c>
      <c r="Q232" s="17" t="s">
        <v>13</v>
      </c>
      <c r="R232" s="38" t="s">
        <v>716</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470</v>
      </c>
      <c r="D233" s="16" t="s">
        <v>471</v>
      </c>
      <c r="E233" s="16">
        <v>3</v>
      </c>
      <c r="F233" s="15">
        <v>34.65</v>
      </c>
      <c r="G233" s="15">
        <v>31.96</v>
      </c>
      <c r="H233" s="15">
        <v>29.28</v>
      </c>
      <c r="I233" s="14"/>
      <c r="J233" s="15">
        <v>35.83</v>
      </c>
      <c r="K233" s="15">
        <v>41.19</v>
      </c>
      <c r="L233" s="15">
        <v>49.87</v>
      </c>
      <c r="M233" s="54"/>
      <c r="N233" s="15">
        <v>47.517146183999998</v>
      </c>
      <c r="O233" s="15">
        <v>1.2080989471000001</v>
      </c>
      <c r="P233" s="15" t="s">
        <v>13</v>
      </c>
      <c r="Q233" s="16" t="s">
        <v>13</v>
      </c>
      <c r="R233" s="37" t="s">
        <v>717</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472</v>
      </c>
      <c r="D234" s="17" t="s">
        <v>473</v>
      </c>
      <c r="E234" s="17">
        <v>6</v>
      </c>
      <c r="F234" s="14">
        <v>32.32</v>
      </c>
      <c r="G234" s="14">
        <v>30.86</v>
      </c>
      <c r="H234" s="14">
        <v>29.4</v>
      </c>
      <c r="I234" s="14"/>
      <c r="J234" s="14">
        <v>36.07</v>
      </c>
      <c r="K234" s="14">
        <v>38.979999999999997</v>
      </c>
      <c r="L234" s="14">
        <v>43.71</v>
      </c>
      <c r="M234" s="54"/>
      <c r="N234" s="14">
        <v>53.317593473000002</v>
      </c>
      <c r="O234" s="31">
        <v>1.2086202895</v>
      </c>
      <c r="P234" s="31" t="s">
        <v>13</v>
      </c>
      <c r="Q234" s="17" t="s">
        <v>16</v>
      </c>
      <c r="R234" s="38" t="s">
        <v>718</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339</v>
      </c>
      <c r="D235" s="16" t="s">
        <v>340</v>
      </c>
      <c r="E235" s="16">
        <v>10</v>
      </c>
      <c r="F235" s="15">
        <v>45.47</v>
      </c>
      <c r="G235" s="15">
        <v>41.75</v>
      </c>
      <c r="H235" s="15">
        <v>38.04</v>
      </c>
      <c r="I235" s="14"/>
      <c r="J235" s="15">
        <v>53.21</v>
      </c>
      <c r="K235" s="15">
        <v>60.63</v>
      </c>
      <c r="L235" s="15">
        <v>72.66</v>
      </c>
      <c r="M235" s="54"/>
      <c r="N235" s="15">
        <v>59.626443053000003</v>
      </c>
      <c r="O235" s="15">
        <v>360.66495137999999</v>
      </c>
      <c r="P235" s="15" t="s">
        <v>16</v>
      </c>
      <c r="Q235" s="16" t="s">
        <v>16</v>
      </c>
      <c r="R235" s="37" t="s">
        <v>719</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446</v>
      </c>
      <c r="D236" s="17" t="s">
        <v>447</v>
      </c>
      <c r="E236" s="17">
        <v>3</v>
      </c>
      <c r="F236" s="14">
        <v>2418.5100000000002</v>
      </c>
      <c r="G236" s="14">
        <v>1551.69</v>
      </c>
      <c r="H236" s="14">
        <v>684.88</v>
      </c>
      <c r="I236" s="14"/>
      <c r="J236" s="14">
        <v>2722.3</v>
      </c>
      <c r="K236" s="14">
        <v>4455.92</v>
      </c>
      <c r="L236" s="14">
        <v>7261.15</v>
      </c>
      <c r="M236" s="54"/>
      <c r="N236" s="14">
        <v>40.938420682999997</v>
      </c>
      <c r="O236" s="31">
        <v>5.5754424652000001</v>
      </c>
      <c r="P236" s="31" t="s">
        <v>16</v>
      </c>
      <c r="Q236" s="17" t="s">
        <v>13</v>
      </c>
      <c r="R236" s="38" t="s">
        <v>720</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341</v>
      </c>
      <c r="D237" s="16" t="s">
        <v>342</v>
      </c>
      <c r="E237" s="16">
        <v>1</v>
      </c>
      <c r="F237" s="15">
        <v>8.18</v>
      </c>
      <c r="G237" s="15">
        <v>7.55</v>
      </c>
      <c r="H237" s="15">
        <v>6.92</v>
      </c>
      <c r="I237" s="14"/>
      <c r="J237" s="15">
        <v>8.33</v>
      </c>
      <c r="K237" s="15">
        <v>9.58</v>
      </c>
      <c r="L237" s="15">
        <v>11.62</v>
      </c>
      <c r="M237" s="54"/>
      <c r="N237" s="15">
        <v>45.052281671000003</v>
      </c>
      <c r="O237" s="15">
        <v>1.8964065238000001</v>
      </c>
      <c r="P237" s="15" t="s">
        <v>13</v>
      </c>
      <c r="Q237" s="16" t="s">
        <v>13</v>
      </c>
      <c r="R237" s="37" t="s">
        <v>721</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343</v>
      </c>
      <c r="D238" s="17" t="s">
        <v>344</v>
      </c>
      <c r="E238" s="17">
        <v>4</v>
      </c>
      <c r="F238" s="14" t="s">
        <v>29</v>
      </c>
      <c r="G238" s="14" t="s">
        <v>29</v>
      </c>
      <c r="H238" s="14" t="s">
        <v>29</v>
      </c>
      <c r="I238" s="14"/>
      <c r="J238" s="14" t="s">
        <v>29</v>
      </c>
      <c r="K238" s="14" t="s">
        <v>29</v>
      </c>
      <c r="L238" s="14" t="s">
        <v>29</v>
      </c>
      <c r="M238" s="54"/>
      <c r="N238" s="14" t="s">
        <v>29</v>
      </c>
      <c r="O238" s="31" t="s">
        <v>29</v>
      </c>
      <c r="P238" s="31" t="s">
        <v>29</v>
      </c>
      <c r="Q238" s="17" t="s">
        <v>29</v>
      </c>
      <c r="R238" s="38" t="s">
        <v>30</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345</v>
      </c>
      <c r="D239" s="16" t="s">
        <v>346</v>
      </c>
      <c r="E239" s="16">
        <v>2</v>
      </c>
      <c r="F239" s="15">
        <v>7.79</v>
      </c>
      <c r="G239" s="15">
        <v>6.16</v>
      </c>
      <c r="H239" s="15">
        <v>4.53</v>
      </c>
      <c r="I239" s="14"/>
      <c r="J239" s="15">
        <v>8.0299999999999994</v>
      </c>
      <c r="K239" s="15">
        <v>11.28</v>
      </c>
      <c r="L239" s="15">
        <v>16.54</v>
      </c>
      <c r="M239" s="54"/>
      <c r="N239" s="15">
        <v>38.944086587999998</v>
      </c>
      <c r="O239" s="15">
        <v>28.362406905</v>
      </c>
      <c r="P239" s="15" t="s">
        <v>13</v>
      </c>
      <c r="Q239" s="16" t="s">
        <v>13</v>
      </c>
      <c r="R239" s="37" t="s">
        <v>722</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482</v>
      </c>
      <c r="D240" s="17" t="s">
        <v>723</v>
      </c>
      <c r="E240" s="17">
        <v>10</v>
      </c>
      <c r="F240" s="14">
        <v>91.48</v>
      </c>
      <c r="G240" s="14">
        <v>86.28</v>
      </c>
      <c r="H240" s="14">
        <v>81.09</v>
      </c>
      <c r="I240" s="14"/>
      <c r="J240" s="14">
        <v>104.8</v>
      </c>
      <c r="K240" s="14">
        <v>115.18</v>
      </c>
      <c r="L240" s="14">
        <v>131.97999999999999</v>
      </c>
      <c r="M240" s="54"/>
      <c r="N240" s="14">
        <v>55.466481899999998</v>
      </c>
      <c r="O240" s="31">
        <v>13.351582299</v>
      </c>
      <c r="P240" s="31" t="s">
        <v>16</v>
      </c>
      <c r="Q240" s="17" t="s">
        <v>16</v>
      </c>
      <c r="R240" s="38" t="s">
        <v>724</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483</v>
      </c>
      <c r="D241" s="16" t="s">
        <v>725</v>
      </c>
      <c r="E241" s="16">
        <v>5</v>
      </c>
      <c r="F241" s="15">
        <v>105.01</v>
      </c>
      <c r="G241" s="15">
        <v>100.93</v>
      </c>
      <c r="H241" s="15">
        <v>96.85</v>
      </c>
      <c r="I241" s="14"/>
      <c r="J241" s="15">
        <v>105.99</v>
      </c>
      <c r="K241" s="15">
        <v>114.14</v>
      </c>
      <c r="L241" s="15">
        <v>127.32</v>
      </c>
      <c r="M241" s="54"/>
      <c r="N241" s="15">
        <v>43.999048917000003</v>
      </c>
      <c r="O241" s="15">
        <v>1.4149722995</v>
      </c>
      <c r="P241" s="15" t="s">
        <v>16</v>
      </c>
      <c r="Q241" s="16" t="s">
        <v>13</v>
      </c>
      <c r="R241" s="37" t="s">
        <v>726</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388</v>
      </c>
      <c r="D242" s="17" t="s">
        <v>389</v>
      </c>
      <c r="E242" s="17">
        <v>6</v>
      </c>
      <c r="F242" s="14">
        <v>91.1</v>
      </c>
      <c r="G242" s="14">
        <v>85.75</v>
      </c>
      <c r="H242" s="14">
        <v>80.400000000000006</v>
      </c>
      <c r="I242" s="14"/>
      <c r="J242" s="14">
        <v>93.1</v>
      </c>
      <c r="K242" s="14">
        <v>103.79</v>
      </c>
      <c r="L242" s="14">
        <v>121.08</v>
      </c>
      <c r="M242" s="54"/>
      <c r="N242" s="14">
        <v>33.769641077000003</v>
      </c>
      <c r="O242" s="31">
        <v>1.5719501329000001</v>
      </c>
      <c r="P242" s="31" t="s">
        <v>16</v>
      </c>
      <c r="Q242" s="17" t="s">
        <v>13</v>
      </c>
      <c r="R242" s="38" t="s">
        <v>727</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484</v>
      </c>
      <c r="D243" s="16" t="s">
        <v>728</v>
      </c>
      <c r="E243" s="16">
        <v>4</v>
      </c>
      <c r="F243" s="15">
        <v>39</v>
      </c>
      <c r="G243" s="15">
        <v>35.840000000000003</v>
      </c>
      <c r="H243" s="15">
        <v>32.69</v>
      </c>
      <c r="I243" s="14"/>
      <c r="J243" s="15">
        <v>46.82</v>
      </c>
      <c r="K243" s="15">
        <v>53.12</v>
      </c>
      <c r="L243" s="15">
        <v>63.31</v>
      </c>
      <c r="M243" s="54"/>
      <c r="N243" s="15">
        <v>48.034047123999997</v>
      </c>
      <c r="O243" s="15">
        <v>1.4846893462000001</v>
      </c>
      <c r="P243" s="15" t="s">
        <v>13</v>
      </c>
      <c r="Q243" s="16" t="s">
        <v>16</v>
      </c>
      <c r="R243" s="37" t="s">
        <v>729</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371</v>
      </c>
      <c r="D244" s="17" t="s">
        <v>347</v>
      </c>
      <c r="E244" s="17">
        <v>5</v>
      </c>
      <c r="F244" s="14">
        <v>74.010000000000005</v>
      </c>
      <c r="G244" s="14">
        <v>66.430000000000007</v>
      </c>
      <c r="H244" s="14">
        <v>58.86</v>
      </c>
      <c r="I244" s="14"/>
      <c r="J244" s="14">
        <v>92.35</v>
      </c>
      <c r="K244" s="14">
        <v>107.49</v>
      </c>
      <c r="L244" s="14">
        <v>131.99</v>
      </c>
      <c r="M244" s="54"/>
      <c r="N244" s="14">
        <v>53.048349344000002</v>
      </c>
      <c r="O244" s="31">
        <v>7.0536719037999998</v>
      </c>
      <c r="P244" s="31" t="s">
        <v>13</v>
      </c>
      <c r="Q244" s="17" t="s">
        <v>16</v>
      </c>
      <c r="R244" s="38" t="s">
        <v>730</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372</v>
      </c>
      <c r="D245" s="16" t="s">
        <v>348</v>
      </c>
      <c r="E245" s="16">
        <v>7</v>
      </c>
      <c r="F245" s="15">
        <v>28.3</v>
      </c>
      <c r="G245" s="15">
        <v>24.36</v>
      </c>
      <c r="H245" s="15">
        <v>20.420000000000002</v>
      </c>
      <c r="I245" s="14"/>
      <c r="J245" s="15">
        <v>35.56</v>
      </c>
      <c r="K245" s="15">
        <v>43.43</v>
      </c>
      <c r="L245" s="15">
        <v>56.17</v>
      </c>
      <c r="M245" s="54"/>
      <c r="N245" s="15">
        <v>69.013096961000002</v>
      </c>
      <c r="O245" s="15">
        <v>5.2855400480999997</v>
      </c>
      <c r="P245" s="15" t="s">
        <v>13</v>
      </c>
      <c r="Q245" s="16" t="s">
        <v>16</v>
      </c>
      <c r="R245" s="37" t="s">
        <v>731</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373</v>
      </c>
      <c r="D246" s="17" t="s">
        <v>374</v>
      </c>
      <c r="E246" s="17">
        <v>5</v>
      </c>
      <c r="F246" s="14">
        <v>42.74</v>
      </c>
      <c r="G246" s="14">
        <v>38.35</v>
      </c>
      <c r="H246" s="14">
        <v>33.96</v>
      </c>
      <c r="I246" s="14"/>
      <c r="J246" s="14">
        <v>53</v>
      </c>
      <c r="K246" s="14">
        <v>61.77</v>
      </c>
      <c r="L246" s="14">
        <v>75.97</v>
      </c>
      <c r="M246" s="54"/>
      <c r="N246" s="14">
        <v>55.419126439999999</v>
      </c>
      <c r="O246" s="31">
        <v>10.872338927000001</v>
      </c>
      <c r="P246" s="31" t="s">
        <v>13</v>
      </c>
      <c r="Q246" s="17" t="s">
        <v>16</v>
      </c>
      <c r="R246" s="38" t="s">
        <v>732</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448</v>
      </c>
      <c r="D247" s="16" t="s">
        <v>449</v>
      </c>
      <c r="E247" s="16">
        <v>3</v>
      </c>
      <c r="F247" s="15">
        <v>33.630000000000003</v>
      </c>
      <c r="G247" s="15">
        <v>27.34</v>
      </c>
      <c r="H247" s="15">
        <v>21.05</v>
      </c>
      <c r="I247" s="14"/>
      <c r="J247" s="15">
        <v>35.89</v>
      </c>
      <c r="K247" s="15">
        <v>48.46</v>
      </c>
      <c r="L247" s="15">
        <v>68.8</v>
      </c>
      <c r="M247" s="54"/>
      <c r="N247" s="15">
        <v>33.407679487999999</v>
      </c>
      <c r="O247" s="15">
        <v>3.2777707037999999</v>
      </c>
      <c r="P247" s="15" t="s">
        <v>16</v>
      </c>
      <c r="Q247" s="16" t="s">
        <v>13</v>
      </c>
      <c r="R247" s="37" t="s">
        <v>733</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349</v>
      </c>
      <c r="D248" s="17" t="s">
        <v>350</v>
      </c>
      <c r="E248" s="17">
        <v>5</v>
      </c>
      <c r="F248" s="14">
        <v>141.88</v>
      </c>
      <c r="G248" s="14">
        <v>135.16</v>
      </c>
      <c r="H248" s="14">
        <v>128.44999999999999</v>
      </c>
      <c r="I248" s="14"/>
      <c r="J248" s="14">
        <v>143.22</v>
      </c>
      <c r="K248" s="14">
        <v>156.63999999999999</v>
      </c>
      <c r="L248" s="14">
        <v>178.36</v>
      </c>
      <c r="M248" s="54"/>
      <c r="N248" s="14">
        <v>42.324035432999999</v>
      </c>
      <c r="O248" s="31">
        <v>4.9927162881000005</v>
      </c>
      <c r="P248" s="31" t="s">
        <v>16</v>
      </c>
      <c r="Q248" s="17" t="s">
        <v>13</v>
      </c>
      <c r="R248" s="38" t="s">
        <v>734</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485</v>
      </c>
      <c r="D249" s="16" t="s">
        <v>735</v>
      </c>
      <c r="E249" s="16">
        <v>6</v>
      </c>
      <c r="F249" s="15">
        <v>108.82</v>
      </c>
      <c r="G249" s="15">
        <v>103.04</v>
      </c>
      <c r="H249" s="15">
        <v>97.27</v>
      </c>
      <c r="I249" s="14"/>
      <c r="J249" s="15">
        <v>110.12</v>
      </c>
      <c r="K249" s="15">
        <v>121.66</v>
      </c>
      <c r="L249" s="15">
        <v>140.34</v>
      </c>
      <c r="M249" s="54"/>
      <c r="N249" s="15">
        <v>44.276933806000002</v>
      </c>
      <c r="O249" s="15">
        <v>1.0321932371</v>
      </c>
      <c r="P249" s="15" t="s">
        <v>16</v>
      </c>
      <c r="Q249" s="16" t="s">
        <v>13</v>
      </c>
      <c r="R249" s="37" t="s">
        <v>736</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375</v>
      </c>
      <c r="D250" s="17" t="s">
        <v>351</v>
      </c>
      <c r="E250" s="17">
        <v>8</v>
      </c>
      <c r="F250" s="14">
        <v>171.09</v>
      </c>
      <c r="G250" s="14">
        <v>161.47</v>
      </c>
      <c r="H250" s="14">
        <v>151.85</v>
      </c>
      <c r="I250" s="14"/>
      <c r="J250" s="14">
        <v>195.73</v>
      </c>
      <c r="K250" s="14">
        <v>214.96</v>
      </c>
      <c r="L250" s="14">
        <v>246.08</v>
      </c>
      <c r="M250" s="54"/>
      <c r="N250" s="14">
        <v>54.902540387999998</v>
      </c>
      <c r="O250" s="31">
        <v>425.90726192</v>
      </c>
      <c r="P250" s="31" t="s">
        <v>16</v>
      </c>
      <c r="Q250" s="17" t="s">
        <v>16</v>
      </c>
      <c r="R250" s="38" t="s">
        <v>737</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486</v>
      </c>
      <c r="D251" s="16" t="s">
        <v>738</v>
      </c>
      <c r="E251" s="16">
        <v>6</v>
      </c>
      <c r="F251" s="15">
        <v>53.5</v>
      </c>
      <c r="G251" s="15">
        <v>48.87</v>
      </c>
      <c r="H251" s="15">
        <v>44.25</v>
      </c>
      <c r="I251" s="14"/>
      <c r="J251" s="15">
        <v>54.6</v>
      </c>
      <c r="K251" s="15">
        <v>63.84</v>
      </c>
      <c r="L251" s="15">
        <v>78.8</v>
      </c>
      <c r="M251" s="54"/>
      <c r="N251" s="15">
        <v>42.089244847000003</v>
      </c>
      <c r="O251" s="15">
        <v>1.1565485348</v>
      </c>
      <c r="P251" s="15" t="s">
        <v>16</v>
      </c>
      <c r="Q251" s="16" t="s">
        <v>13</v>
      </c>
      <c r="R251" s="37" t="s">
        <v>739</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400</v>
      </c>
      <c r="D252" s="17" t="s">
        <v>401</v>
      </c>
      <c r="E252" s="17">
        <v>6</v>
      </c>
      <c r="F252" s="14">
        <v>425.2</v>
      </c>
      <c r="G252" s="14">
        <v>404.16</v>
      </c>
      <c r="H252" s="14">
        <v>383.12</v>
      </c>
      <c r="I252" s="14"/>
      <c r="J252" s="14">
        <v>430.35</v>
      </c>
      <c r="K252" s="14">
        <v>472.42</v>
      </c>
      <c r="L252" s="14">
        <v>540.51</v>
      </c>
      <c r="M252" s="54"/>
      <c r="N252" s="14">
        <v>39.707838240999997</v>
      </c>
      <c r="O252" s="31">
        <v>50.048465496999995</v>
      </c>
      <c r="P252" s="31" t="s">
        <v>16</v>
      </c>
      <c r="Q252" s="17" t="s">
        <v>13</v>
      </c>
      <c r="R252" s="38" t="s">
        <v>740</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474</v>
      </c>
      <c r="D253" s="16" t="s">
        <v>475</v>
      </c>
      <c r="E253" s="16">
        <v>3</v>
      </c>
      <c r="F253" s="15">
        <v>63.98</v>
      </c>
      <c r="G253" s="15">
        <v>49.77</v>
      </c>
      <c r="H253" s="15">
        <v>35.57</v>
      </c>
      <c r="I253" s="14"/>
      <c r="J253" s="15">
        <v>68.510000000000005</v>
      </c>
      <c r="K253" s="15">
        <v>96.91</v>
      </c>
      <c r="L253" s="15">
        <v>142.87</v>
      </c>
      <c r="M253" s="54"/>
      <c r="N253" s="15">
        <v>35.153553928000001</v>
      </c>
      <c r="O253" s="15">
        <v>1.6102544686000002</v>
      </c>
      <c r="P253" s="15" t="s">
        <v>16</v>
      </c>
      <c r="Q253" s="16" t="s">
        <v>13</v>
      </c>
      <c r="R253" s="37" t="s">
        <v>741</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487</v>
      </c>
      <c r="D254" s="17" t="s">
        <v>742</v>
      </c>
      <c r="E254" s="17">
        <v>2</v>
      </c>
      <c r="F254" s="14">
        <v>89.5</v>
      </c>
      <c r="G254" s="14">
        <v>74.680000000000007</v>
      </c>
      <c r="H254" s="14">
        <v>59.87</v>
      </c>
      <c r="I254" s="14"/>
      <c r="J254" s="14">
        <v>90.55</v>
      </c>
      <c r="K254" s="14">
        <v>120.17</v>
      </c>
      <c r="L254" s="14">
        <v>168.1</v>
      </c>
      <c r="M254" s="54"/>
      <c r="N254" s="14">
        <v>47.390654556999998</v>
      </c>
      <c r="O254" s="31">
        <v>3.1966804</v>
      </c>
      <c r="P254" s="31" t="s">
        <v>13</v>
      </c>
      <c r="Q254" s="17" t="s">
        <v>13</v>
      </c>
      <c r="R254" s="38" t="s">
        <v>743</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402</v>
      </c>
      <c r="D255" s="16" t="s">
        <v>403</v>
      </c>
      <c r="E255" s="16">
        <v>2</v>
      </c>
      <c r="F255" s="15">
        <v>105.6</v>
      </c>
      <c r="G255" s="15">
        <v>98.59</v>
      </c>
      <c r="H255" s="15">
        <v>91.59</v>
      </c>
      <c r="I255" s="14"/>
      <c r="J255" s="15">
        <v>107.24</v>
      </c>
      <c r="K255" s="15">
        <v>121.24</v>
      </c>
      <c r="L255" s="15">
        <v>143.9</v>
      </c>
      <c r="M255" s="54"/>
      <c r="N255" s="15">
        <v>46.915962346000001</v>
      </c>
      <c r="O255" s="15">
        <v>155.08890335000001</v>
      </c>
      <c r="P255" s="15" t="s">
        <v>13</v>
      </c>
      <c r="Q255" s="16" t="s">
        <v>13</v>
      </c>
      <c r="R255" s="37" t="s">
        <v>744</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404</v>
      </c>
      <c r="D256" s="17" t="s">
        <v>405</v>
      </c>
      <c r="E256" s="17">
        <v>8</v>
      </c>
      <c r="F256" s="14">
        <v>179.65</v>
      </c>
      <c r="G256" s="14">
        <v>169.61</v>
      </c>
      <c r="H256" s="14">
        <v>159.57</v>
      </c>
      <c r="I256" s="14"/>
      <c r="J256" s="14">
        <v>205.42</v>
      </c>
      <c r="K256" s="14">
        <v>225.49</v>
      </c>
      <c r="L256" s="14">
        <v>257.97000000000003</v>
      </c>
      <c r="M256" s="54"/>
      <c r="N256" s="14">
        <v>53.436154211999998</v>
      </c>
      <c r="O256" s="31">
        <v>70.875854256000011</v>
      </c>
      <c r="P256" s="31" t="s">
        <v>16</v>
      </c>
      <c r="Q256" s="17" t="s">
        <v>16</v>
      </c>
      <c r="R256" s="38" t="s">
        <v>745</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406</v>
      </c>
      <c r="D257" s="16" t="s">
        <v>407</v>
      </c>
      <c r="E257" s="16">
        <v>8</v>
      </c>
      <c r="F257" s="15">
        <v>126.45</v>
      </c>
      <c r="G257" s="15">
        <v>119.48</v>
      </c>
      <c r="H257" s="15">
        <v>112.52</v>
      </c>
      <c r="I257" s="14"/>
      <c r="J257" s="15">
        <v>142.37</v>
      </c>
      <c r="K257" s="15">
        <v>156.29</v>
      </c>
      <c r="L257" s="15">
        <v>178.82</v>
      </c>
      <c r="M257" s="54"/>
      <c r="N257" s="15">
        <v>52.008296909999999</v>
      </c>
      <c r="O257" s="15">
        <v>18.624084445000001</v>
      </c>
      <c r="P257" s="15" t="s">
        <v>16</v>
      </c>
      <c r="Q257" s="16" t="s">
        <v>16</v>
      </c>
      <c r="R257" s="37" t="s">
        <v>746</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488</v>
      </c>
      <c r="D258" s="17" t="s">
        <v>747</v>
      </c>
      <c r="E258" s="17">
        <v>9</v>
      </c>
      <c r="F258" s="14">
        <v>179.62</v>
      </c>
      <c r="G258" s="14">
        <v>166.92</v>
      </c>
      <c r="H258" s="14">
        <v>154.22999999999999</v>
      </c>
      <c r="I258" s="14"/>
      <c r="J258" s="14">
        <v>205.98</v>
      </c>
      <c r="K258" s="14">
        <v>231.36</v>
      </c>
      <c r="L258" s="14">
        <v>272.43</v>
      </c>
      <c r="M258" s="54"/>
      <c r="N258" s="14">
        <v>57.887933236000002</v>
      </c>
      <c r="O258" s="31">
        <v>3.6501539004999999</v>
      </c>
      <c r="P258" s="31" t="s">
        <v>16</v>
      </c>
      <c r="Q258" s="17" t="s">
        <v>16</v>
      </c>
      <c r="R258" s="38" t="s">
        <v>748</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489</v>
      </c>
      <c r="D259" s="16" t="s">
        <v>749</v>
      </c>
      <c r="E259" s="16">
        <v>10</v>
      </c>
      <c r="F259" s="15">
        <v>61.85</v>
      </c>
      <c r="G259" s="15">
        <v>59.21</v>
      </c>
      <c r="H259" s="15">
        <v>56.57</v>
      </c>
      <c r="I259" s="14"/>
      <c r="J259" s="15">
        <v>65.459999999999994</v>
      </c>
      <c r="K259" s="15">
        <v>70.73</v>
      </c>
      <c r="L259" s="15">
        <v>79.27</v>
      </c>
      <c r="M259" s="54"/>
      <c r="N259" s="15">
        <v>69.937225307000006</v>
      </c>
      <c r="O259" s="15">
        <v>1.1969444928999999</v>
      </c>
      <c r="P259" s="15" t="s">
        <v>16</v>
      </c>
      <c r="Q259" s="16" t="s">
        <v>16</v>
      </c>
      <c r="R259" s="37" t="s">
        <v>750</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408</v>
      </c>
      <c r="D260" s="17" t="s">
        <v>409</v>
      </c>
      <c r="E260" s="17">
        <v>5</v>
      </c>
      <c r="F260" s="14">
        <v>71.680000000000007</v>
      </c>
      <c r="G260" s="14">
        <v>67.25</v>
      </c>
      <c r="H260" s="14">
        <v>62.83</v>
      </c>
      <c r="I260" s="14"/>
      <c r="J260" s="14">
        <v>72.69</v>
      </c>
      <c r="K260" s="14">
        <v>81.53</v>
      </c>
      <c r="L260" s="14">
        <v>95.85</v>
      </c>
      <c r="M260" s="54"/>
      <c r="N260" s="14">
        <v>44.945876531000003</v>
      </c>
      <c r="O260" s="31">
        <v>23.982990771000001</v>
      </c>
      <c r="P260" s="31" t="s">
        <v>16</v>
      </c>
      <c r="Q260" s="17" t="s">
        <v>13</v>
      </c>
      <c r="R260" s="38" t="s">
        <v>751</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410</v>
      </c>
      <c r="D261" s="16" t="s">
        <v>411</v>
      </c>
      <c r="E261" s="16">
        <v>6</v>
      </c>
      <c r="F261" s="15">
        <v>51.78</v>
      </c>
      <c r="G261" s="15">
        <v>49.18</v>
      </c>
      <c r="H261" s="15">
        <v>46.58</v>
      </c>
      <c r="I261" s="14"/>
      <c r="J261" s="15">
        <v>52.38</v>
      </c>
      <c r="K261" s="15">
        <v>57.57</v>
      </c>
      <c r="L261" s="15">
        <v>65.98</v>
      </c>
      <c r="M261" s="54"/>
      <c r="N261" s="15">
        <v>46.784060574000002</v>
      </c>
      <c r="O261" s="15">
        <v>8.3450489928999989</v>
      </c>
      <c r="P261" s="15" t="s">
        <v>16</v>
      </c>
      <c r="Q261" s="16" t="s">
        <v>13</v>
      </c>
      <c r="R261" s="37" t="s">
        <v>752</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412</v>
      </c>
      <c r="D262" s="17" t="s">
        <v>413</v>
      </c>
      <c r="E262" s="17">
        <v>6</v>
      </c>
      <c r="F262" s="14">
        <v>111.17</v>
      </c>
      <c r="G262" s="14">
        <v>101.1</v>
      </c>
      <c r="H262" s="14">
        <v>91.04</v>
      </c>
      <c r="I262" s="14"/>
      <c r="J262" s="14">
        <v>113.15</v>
      </c>
      <c r="K262" s="14">
        <v>133.27000000000001</v>
      </c>
      <c r="L262" s="14">
        <v>165.83</v>
      </c>
      <c r="M262" s="54"/>
      <c r="N262" s="14">
        <v>37.589233088</v>
      </c>
      <c r="O262" s="31">
        <v>7.1166457966999994</v>
      </c>
      <c r="P262" s="31" t="s">
        <v>16</v>
      </c>
      <c r="Q262" s="17" t="s">
        <v>13</v>
      </c>
      <c r="R262" s="38" t="s">
        <v>753</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490</v>
      </c>
      <c r="D263" s="16" t="s">
        <v>754</v>
      </c>
      <c r="E263" s="16">
        <v>10</v>
      </c>
      <c r="F263" s="15">
        <v>310.55</v>
      </c>
      <c r="G263" s="15">
        <v>292.58</v>
      </c>
      <c r="H263" s="15">
        <v>274.61</v>
      </c>
      <c r="I263" s="14"/>
      <c r="J263" s="15">
        <v>357.48</v>
      </c>
      <c r="K263" s="15">
        <v>393.41</v>
      </c>
      <c r="L263" s="15">
        <v>451.56</v>
      </c>
      <c r="M263" s="54"/>
      <c r="N263" s="15">
        <v>55.166818446999997</v>
      </c>
      <c r="O263" s="15">
        <v>1.365455871</v>
      </c>
      <c r="P263" s="15" t="s">
        <v>16</v>
      </c>
      <c r="Q263" s="16" t="s">
        <v>16</v>
      </c>
      <c r="R263" s="37" t="s">
        <v>755</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414</v>
      </c>
      <c r="D264" s="17" t="s">
        <v>415</v>
      </c>
      <c r="E264" s="17">
        <v>5</v>
      </c>
      <c r="F264" s="14">
        <v>19.88</v>
      </c>
      <c r="G264" s="14">
        <v>17.87</v>
      </c>
      <c r="H264" s="14">
        <v>15.86</v>
      </c>
      <c r="I264" s="14"/>
      <c r="J264" s="14">
        <v>24.77</v>
      </c>
      <c r="K264" s="14">
        <v>28.78</v>
      </c>
      <c r="L264" s="14">
        <v>35.270000000000003</v>
      </c>
      <c r="M264" s="54"/>
      <c r="N264" s="14">
        <v>52.660785097999998</v>
      </c>
      <c r="O264" s="31">
        <v>2.4570258167000003</v>
      </c>
      <c r="P264" s="31" t="s">
        <v>13</v>
      </c>
      <c r="Q264" s="17" t="s">
        <v>16</v>
      </c>
      <c r="R264" s="38" t="s">
        <v>756</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450</v>
      </c>
      <c r="D265" s="16" t="s">
        <v>451</v>
      </c>
      <c r="E265" s="16">
        <v>3</v>
      </c>
      <c r="F265" s="15">
        <v>16.11</v>
      </c>
      <c r="G265" s="15">
        <v>15.29</v>
      </c>
      <c r="H265" s="15">
        <v>14.47</v>
      </c>
      <c r="I265" s="14"/>
      <c r="J265" s="15">
        <v>16.29</v>
      </c>
      <c r="K265" s="15">
        <v>17.920000000000002</v>
      </c>
      <c r="L265" s="15">
        <v>20.56</v>
      </c>
      <c r="M265" s="54"/>
      <c r="N265" s="15">
        <v>35.498293769</v>
      </c>
      <c r="O265" s="15">
        <v>12.993203235000001</v>
      </c>
      <c r="P265" s="15" t="s">
        <v>16</v>
      </c>
      <c r="Q265" s="16" t="s">
        <v>13</v>
      </c>
      <c r="R265" s="37" t="s">
        <v>757</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491</v>
      </c>
      <c r="D266" s="17" t="s">
        <v>758</v>
      </c>
      <c r="E266" s="17">
        <v>7</v>
      </c>
      <c r="F266" s="14" t="s">
        <v>29</v>
      </c>
      <c r="G266" s="14" t="s">
        <v>29</v>
      </c>
      <c r="H266" s="14" t="s">
        <v>29</v>
      </c>
      <c r="I266" s="14"/>
      <c r="J266" s="14" t="s">
        <v>29</v>
      </c>
      <c r="K266" s="14" t="s">
        <v>29</v>
      </c>
      <c r="L266" s="14" t="s">
        <v>29</v>
      </c>
      <c r="M266" s="54"/>
      <c r="N266" s="14" t="s">
        <v>29</v>
      </c>
      <c r="O266" s="31" t="s">
        <v>29</v>
      </c>
      <c r="P266" s="31" t="s">
        <v>29</v>
      </c>
      <c r="Q266" s="17" t="s">
        <v>29</v>
      </c>
      <c r="R266" s="38" t="s">
        <v>30</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492</v>
      </c>
      <c r="D267" s="16" t="s">
        <v>759</v>
      </c>
      <c r="E267" s="16">
        <v>8</v>
      </c>
      <c r="F267" s="15">
        <v>17.850000000000001</v>
      </c>
      <c r="G267" s="15">
        <v>16.829999999999998</v>
      </c>
      <c r="H267" s="15">
        <v>15.81</v>
      </c>
      <c r="I267" s="14"/>
      <c r="J267" s="15">
        <v>20.48</v>
      </c>
      <c r="K267" s="15">
        <v>22.51</v>
      </c>
      <c r="L267" s="15">
        <v>25.8</v>
      </c>
      <c r="M267" s="54"/>
      <c r="N267" s="15">
        <v>55.748220812</v>
      </c>
      <c r="O267" s="15">
        <v>13.716445295</v>
      </c>
      <c r="P267" s="15" t="s">
        <v>16</v>
      </c>
      <c r="Q267" s="16" t="s">
        <v>16</v>
      </c>
      <c r="R267" s="37" t="s">
        <v>760</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493</v>
      </c>
      <c r="D268" s="17" t="s">
        <v>761</v>
      </c>
      <c r="E268" s="17">
        <v>5</v>
      </c>
      <c r="F268" s="14">
        <v>19.760000000000002</v>
      </c>
      <c r="G268" s="14">
        <v>18.12</v>
      </c>
      <c r="H268" s="14">
        <v>16.48</v>
      </c>
      <c r="I268" s="14"/>
      <c r="J268" s="14">
        <v>20.22</v>
      </c>
      <c r="K268" s="14">
        <v>23.49</v>
      </c>
      <c r="L268" s="14">
        <v>28.79</v>
      </c>
      <c r="M268" s="54"/>
      <c r="N268" s="14">
        <v>27.599039961999999</v>
      </c>
      <c r="O268" s="31">
        <v>15.285224671</v>
      </c>
      <c r="P268" s="31" t="s">
        <v>16</v>
      </c>
      <c r="Q268" s="17" t="s">
        <v>13</v>
      </c>
      <c r="R268" s="38" t="s">
        <v>762</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494</v>
      </c>
      <c r="D269" s="16" t="s">
        <v>763</v>
      </c>
      <c r="E269" s="16">
        <v>5</v>
      </c>
      <c r="F269" s="15">
        <v>21.54</v>
      </c>
      <c r="G269" s="15">
        <v>20.079999999999998</v>
      </c>
      <c r="H269" s="15">
        <v>18.62</v>
      </c>
      <c r="I269" s="14"/>
      <c r="J269" s="15">
        <v>25.72</v>
      </c>
      <c r="K269" s="15">
        <v>28.63</v>
      </c>
      <c r="L269" s="15">
        <v>33.340000000000003</v>
      </c>
      <c r="M269" s="54"/>
      <c r="N269" s="15">
        <v>53.042160783999996</v>
      </c>
      <c r="O269" s="15">
        <v>31.849656842000002</v>
      </c>
      <c r="P269" s="15" t="s">
        <v>13</v>
      </c>
      <c r="Q269" s="16" t="s">
        <v>16</v>
      </c>
      <c r="R269" s="37" t="s">
        <v>764</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495</v>
      </c>
      <c r="D270" s="17" t="s">
        <v>765</v>
      </c>
      <c r="E270" s="17">
        <v>5</v>
      </c>
      <c r="F270" s="14">
        <v>48.12</v>
      </c>
      <c r="G270" s="14">
        <v>44.73</v>
      </c>
      <c r="H270" s="14">
        <v>41.35</v>
      </c>
      <c r="I270" s="14"/>
      <c r="J270" s="14">
        <v>56.95</v>
      </c>
      <c r="K270" s="14">
        <v>63.71</v>
      </c>
      <c r="L270" s="14">
        <v>74.66</v>
      </c>
      <c r="M270" s="54"/>
      <c r="N270" s="14">
        <v>51.664521804000003</v>
      </c>
      <c r="O270" s="31">
        <v>15.840542150999999</v>
      </c>
      <c r="P270" s="31" t="s">
        <v>13</v>
      </c>
      <c r="Q270" s="17" t="s">
        <v>16</v>
      </c>
      <c r="R270" s="38" t="s">
        <v>766</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496</v>
      </c>
      <c r="D271" s="16" t="s">
        <v>767</v>
      </c>
      <c r="E271" s="16">
        <v>3</v>
      </c>
      <c r="F271" s="15">
        <v>26.98</v>
      </c>
      <c r="G271" s="15">
        <v>24.01</v>
      </c>
      <c r="H271" s="15">
        <v>21.05</v>
      </c>
      <c r="I271" s="14"/>
      <c r="J271" s="15">
        <v>27.63</v>
      </c>
      <c r="K271" s="15">
        <v>33.549999999999997</v>
      </c>
      <c r="L271" s="15">
        <v>43.13</v>
      </c>
      <c r="M271" s="54"/>
      <c r="N271" s="15">
        <v>35.831178618999999</v>
      </c>
      <c r="O271" s="15">
        <v>2.0080232038000001</v>
      </c>
      <c r="P271" s="15" t="s">
        <v>16</v>
      </c>
      <c r="Q271" s="16" t="s">
        <v>13</v>
      </c>
      <c r="R271" s="37" t="s">
        <v>768</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c r="D272" s="17"/>
      <c r="E272" s="17"/>
      <c r="F272" s="14"/>
      <c r="G272" s="14"/>
      <c r="H272" s="14"/>
      <c r="I272" s="14"/>
      <c r="J272" s="14"/>
      <c r="K272" s="14"/>
      <c r="L272" s="14"/>
      <c r="M272" s="54"/>
      <c r="N272" s="14"/>
      <c r="O272" s="31"/>
      <c r="P272" s="31"/>
      <c r="Q272" s="17"/>
      <c r="R272" s="38"/>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c r="D273" s="16"/>
      <c r="E273" s="16"/>
      <c r="F273" s="15"/>
      <c r="G273" s="15"/>
      <c r="H273" s="15"/>
      <c r="I273" s="14"/>
      <c r="J273" s="15"/>
      <c r="K273" s="15"/>
      <c r="L273" s="15"/>
      <c r="M273" s="54"/>
      <c r="N273" s="15"/>
      <c r="O273" s="15"/>
      <c r="P273" s="15"/>
      <c r="Q273" s="16"/>
      <c r="R273" s="37"/>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c r="D274" s="17"/>
      <c r="E274" s="17"/>
      <c r="F274" s="14"/>
      <c r="G274" s="14"/>
      <c r="H274" s="14"/>
      <c r="I274" s="14"/>
      <c r="J274" s="14"/>
      <c r="K274" s="14"/>
      <c r="L274" s="14"/>
      <c r="M274" s="54"/>
      <c r="N274" s="14"/>
      <c r="O274" s="31"/>
      <c r="P274" s="31"/>
      <c r="Q274" s="17"/>
      <c r="R274" s="38"/>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c r="D275" s="16"/>
      <c r="E275" s="16"/>
      <c r="F275" s="15"/>
      <c r="G275" s="15"/>
      <c r="H275" s="15"/>
      <c r="I275" s="14"/>
      <c r="J275" s="15"/>
      <c r="K275" s="15"/>
      <c r="L275" s="15"/>
      <c r="M275" s="54"/>
      <c r="N275" s="15"/>
      <c r="O275" s="15"/>
      <c r="P275" s="15"/>
      <c r="Q275" s="16"/>
      <c r="R275" s="37"/>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c r="D276" s="17"/>
      <c r="E276" s="17"/>
      <c r="F276" s="14"/>
      <c r="G276" s="14"/>
      <c r="H276" s="14"/>
      <c r="I276" s="14"/>
      <c r="J276" s="14"/>
      <c r="K276" s="14"/>
      <c r="L276" s="14"/>
      <c r="M276" s="54"/>
      <c r="N276" s="14"/>
      <c r="O276" s="31"/>
      <c r="P276" s="31"/>
      <c r="Q276" s="17"/>
      <c r="R276" s="38"/>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c r="D277" s="16"/>
      <c r="E277" s="16"/>
      <c r="F277" s="15"/>
      <c r="G277" s="15"/>
      <c r="H277" s="15"/>
      <c r="I277" s="14"/>
      <c r="J277" s="15"/>
      <c r="K277" s="15"/>
      <c r="L277" s="15"/>
      <c r="M277" s="54"/>
      <c r="N277" s="15"/>
      <c r="O277" s="15"/>
      <c r="P277" s="15"/>
      <c r="Q277" s="16"/>
      <c r="R277" s="37"/>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c r="D278" s="17"/>
      <c r="E278" s="17"/>
      <c r="F278" s="14"/>
      <c r="G278" s="14"/>
      <c r="H278" s="14"/>
      <c r="I278" s="14"/>
      <c r="J278" s="14"/>
      <c r="K278" s="14"/>
      <c r="L278" s="14"/>
      <c r="M278" s="54"/>
      <c r="N278" s="14"/>
      <c r="O278" s="31"/>
      <c r="P278" s="31"/>
      <c r="Q278" s="17"/>
      <c r="R278" s="38"/>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c r="D279" s="16"/>
      <c r="E279" s="16"/>
      <c r="F279" s="15"/>
      <c r="G279" s="15"/>
      <c r="H279" s="15"/>
      <c r="I279" s="14"/>
      <c r="J279" s="15"/>
      <c r="K279" s="15"/>
      <c r="L279" s="15"/>
      <c r="M279" s="54"/>
      <c r="N279" s="15"/>
      <c r="O279" s="15"/>
      <c r="P279" s="15"/>
      <c r="Q279" s="16"/>
      <c r="R279" s="37"/>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c r="D280" s="17"/>
      <c r="E280" s="17"/>
      <c r="F280" s="14"/>
      <c r="G280" s="14"/>
      <c r="H280" s="14"/>
      <c r="I280" s="14"/>
      <c r="J280" s="14"/>
      <c r="K280" s="14"/>
      <c r="L280" s="14"/>
      <c r="M280" s="54"/>
      <c r="N280" s="14"/>
      <c r="O280" s="31"/>
      <c r="P280" s="31"/>
      <c r="Q280" s="17"/>
      <c r="R280" s="38"/>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c r="D281" s="16"/>
      <c r="E281" s="16"/>
      <c r="F281" s="15"/>
      <c r="G281" s="15"/>
      <c r="H281" s="15"/>
      <c r="I281" s="14"/>
      <c r="J281" s="15"/>
      <c r="K281" s="15"/>
      <c r="L281" s="15"/>
      <c r="M281" s="54"/>
      <c r="N281" s="15"/>
      <c r="O281" s="15"/>
      <c r="P281" s="15"/>
      <c r="Q281" s="16"/>
      <c r="R281" s="37"/>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c r="D282" s="17"/>
      <c r="E282" s="17"/>
      <c r="F282" s="14"/>
      <c r="G282" s="14"/>
      <c r="H282" s="14"/>
      <c r="I282" s="14"/>
      <c r="J282" s="14"/>
      <c r="K282" s="14"/>
      <c r="L282" s="14"/>
      <c r="M282" s="54"/>
      <c r="N282" s="14"/>
      <c r="O282" s="31"/>
      <c r="P282" s="31"/>
      <c r="Q282" s="17"/>
      <c r="R282" s="38"/>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c r="D283" s="16"/>
      <c r="E283" s="16"/>
      <c r="F283" s="15"/>
      <c r="G283" s="15"/>
      <c r="H283" s="15"/>
      <c r="I283" s="14"/>
      <c r="J283" s="15"/>
      <c r="K283" s="15"/>
      <c r="L283" s="15"/>
      <c r="M283" s="54"/>
      <c r="N283" s="15"/>
      <c r="O283" s="15"/>
      <c r="P283" s="15"/>
      <c r="Q283" s="16"/>
      <c r="R283" s="37"/>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c r="D284" s="17"/>
      <c r="E284" s="17"/>
      <c r="F284" s="14"/>
      <c r="G284" s="14"/>
      <c r="H284" s="14"/>
      <c r="I284" s="14"/>
      <c r="J284" s="14"/>
      <c r="K284" s="14"/>
      <c r="L284" s="14"/>
      <c r="M284" s="54"/>
      <c r="N284" s="14"/>
      <c r="O284" s="31"/>
      <c r="P284" s="31"/>
      <c r="Q284" s="17"/>
      <c r="R284" s="38"/>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c r="D285" s="16"/>
      <c r="E285" s="16"/>
      <c r="F285" s="15"/>
      <c r="G285" s="15"/>
      <c r="H285" s="15"/>
      <c r="I285" s="14"/>
      <c r="J285" s="15"/>
      <c r="K285" s="15"/>
      <c r="L285" s="15"/>
      <c r="M285" s="54"/>
      <c r="N285" s="15"/>
      <c r="O285" s="15"/>
      <c r="P285" s="15"/>
      <c r="Q285" s="16"/>
      <c r="R285" s="37"/>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c r="D286" s="17"/>
      <c r="E286" s="17"/>
      <c r="F286" s="14"/>
      <c r="G286" s="14"/>
      <c r="H286" s="14"/>
      <c r="I286" s="14"/>
      <c r="J286" s="14"/>
      <c r="K286" s="14"/>
      <c r="L286" s="14"/>
      <c r="M286" s="54"/>
      <c r="N286" s="14"/>
      <c r="O286" s="31"/>
      <c r="P286" s="31"/>
      <c r="Q286" s="17"/>
      <c r="R286" s="38"/>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c r="D287" s="16"/>
      <c r="E287" s="16"/>
      <c r="F287" s="15"/>
      <c r="G287" s="15"/>
      <c r="H287" s="15"/>
      <c r="I287" s="14"/>
      <c r="J287" s="15"/>
      <c r="K287" s="15"/>
      <c r="L287" s="15"/>
      <c r="M287" s="54"/>
      <c r="N287" s="15"/>
      <c r="O287" s="15"/>
      <c r="P287" s="15"/>
      <c r="Q287" s="16"/>
      <c r="R287" s="37"/>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c r="D288" s="17"/>
      <c r="E288" s="17"/>
      <c r="F288" s="14"/>
      <c r="G288" s="14"/>
      <c r="H288" s="14"/>
      <c r="I288" s="14"/>
      <c r="J288" s="14"/>
      <c r="K288" s="14"/>
      <c r="L288" s="14"/>
      <c r="M288" s="54"/>
      <c r="N288" s="14"/>
      <c r="O288" s="31"/>
      <c r="P288" s="31"/>
      <c r="Q288" s="17"/>
      <c r="R288" s="38"/>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c r="D289" s="16"/>
      <c r="E289" s="16"/>
      <c r="F289" s="15"/>
      <c r="G289" s="15"/>
      <c r="H289" s="15"/>
      <c r="I289" s="14"/>
      <c r="J289" s="15"/>
      <c r="K289" s="15"/>
      <c r="L289" s="15"/>
      <c r="M289" s="54"/>
      <c r="N289" s="15"/>
      <c r="O289" s="15"/>
      <c r="P289" s="15"/>
      <c r="Q289" s="16"/>
      <c r="R289" s="37"/>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c r="D290" s="17"/>
      <c r="E290" s="17"/>
      <c r="F290" s="14"/>
      <c r="G290" s="14"/>
      <c r="H290" s="14"/>
      <c r="I290" s="14"/>
      <c r="J290" s="14"/>
      <c r="K290" s="14"/>
      <c r="L290" s="14"/>
      <c r="M290" s="54"/>
      <c r="N290" s="14"/>
      <c r="O290" s="31"/>
      <c r="P290" s="31"/>
      <c r="Q290" s="17"/>
      <c r="R290" s="38"/>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c r="D291" s="16"/>
      <c r="E291" s="16"/>
      <c r="F291" s="15"/>
      <c r="G291" s="15"/>
      <c r="H291" s="15"/>
      <c r="I291" s="14"/>
      <c r="J291" s="15"/>
      <c r="K291" s="15"/>
      <c r="L291" s="15"/>
      <c r="M291" s="54"/>
      <c r="N291" s="15"/>
      <c r="O291" s="15"/>
      <c r="P291" s="15"/>
      <c r="Q291" s="16"/>
      <c r="R291" s="37"/>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c r="D292" s="17"/>
      <c r="E292" s="17"/>
      <c r="F292" s="14"/>
      <c r="G292" s="14"/>
      <c r="H292" s="14"/>
      <c r="I292" s="14"/>
      <c r="J292" s="14"/>
      <c r="K292" s="14"/>
      <c r="L292" s="14"/>
      <c r="M292" s="54"/>
      <c r="N292" s="14"/>
      <c r="O292" s="31"/>
      <c r="P292" s="31"/>
      <c r="Q292" s="17"/>
      <c r="R292" s="38"/>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c r="D293" s="16"/>
      <c r="E293" s="16"/>
      <c r="F293" s="15"/>
      <c r="G293" s="15"/>
      <c r="H293" s="15"/>
      <c r="I293" s="14"/>
      <c r="J293" s="15"/>
      <c r="K293" s="15"/>
      <c r="L293" s="15"/>
      <c r="M293" s="54"/>
      <c r="N293" s="15"/>
      <c r="O293" s="15"/>
      <c r="P293" s="15"/>
      <c r="Q293" s="16"/>
      <c r="R293" s="37"/>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c r="D294" s="17"/>
      <c r="E294" s="17"/>
      <c r="F294" s="14"/>
      <c r="G294" s="14"/>
      <c r="H294" s="14"/>
      <c r="I294" s="14"/>
      <c r="J294" s="14"/>
      <c r="K294" s="14"/>
      <c r="L294" s="14"/>
      <c r="M294" s="54"/>
      <c r="N294" s="14"/>
      <c r="O294" s="31"/>
      <c r="P294" s="31"/>
      <c r="Q294" s="17"/>
      <c r="R294" s="38"/>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c r="D295" s="16"/>
      <c r="E295" s="16"/>
      <c r="F295" s="15"/>
      <c r="G295" s="15"/>
      <c r="H295" s="15"/>
      <c r="I295" s="14"/>
      <c r="J295" s="15"/>
      <c r="K295" s="15"/>
      <c r="L295" s="15"/>
      <c r="M295" s="54"/>
      <c r="N295" s="15"/>
      <c r="O295" s="15"/>
      <c r="P295" s="15"/>
      <c r="Q295" s="16"/>
      <c r="R295" s="37"/>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c r="D296" s="17"/>
      <c r="E296" s="17"/>
      <c r="F296" s="14"/>
      <c r="G296" s="14"/>
      <c r="H296" s="14"/>
      <c r="I296" s="14"/>
      <c r="J296" s="14"/>
      <c r="K296" s="14"/>
      <c r="L296" s="14"/>
      <c r="M296" s="54"/>
      <c r="N296" s="14"/>
      <c r="O296" s="31"/>
      <c r="P296" s="31"/>
      <c r="Q296" s="17"/>
      <c r="R296" s="38"/>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c r="D297" s="16"/>
      <c r="E297" s="16"/>
      <c r="F297" s="15"/>
      <c r="G297" s="15"/>
      <c r="H297" s="15"/>
      <c r="I297" s="14"/>
      <c r="J297" s="15"/>
      <c r="K297" s="15"/>
      <c r="L297" s="15"/>
      <c r="M297" s="54"/>
      <c r="N297" s="15"/>
      <c r="O297" s="15"/>
      <c r="P297" s="15"/>
      <c r="Q297" s="16"/>
      <c r="R297" s="37"/>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c r="D298" s="17"/>
      <c r="E298" s="17"/>
      <c r="F298" s="14"/>
      <c r="G298" s="14"/>
      <c r="H298" s="14"/>
      <c r="I298" s="14"/>
      <c r="J298" s="14"/>
      <c r="K298" s="14"/>
      <c r="L298" s="14"/>
      <c r="M298" s="54"/>
      <c r="N298" s="14"/>
      <c r="O298" s="31"/>
      <c r="P298" s="31"/>
      <c r="Q298" s="17"/>
      <c r="R298" s="38"/>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452</v>
      </c>
      <c r="E5" s="59" t="s">
        <v>456</v>
      </c>
    </row>
    <row r="6" spans="4:6" x14ac:dyDescent="0.25">
      <c r="F6" t="s">
        <v>420</v>
      </c>
    </row>
    <row r="7" spans="4:6" ht="123.75" customHeight="1" x14ac:dyDescent="0.25">
      <c r="D7" s="56" t="s">
        <v>453</v>
      </c>
      <c r="E7" s="58" t="str">
        <f>_xlfn.XLOOKUP($E5,Tendencias!$D$17:$D$352,Tendencias!$R$17:$R$352)</f>
        <v>VALE3 apesar de estar em tendência de baixa no longo prazo pela média de 200 dias, no curto prazo está com sinal de recuperação favorecendo repiques de alta. Acima dos 75,72 pode seguir repique altista na direção resistências nos 79,32 ou 84,1. Caso perca os 74,24 teria sinal de baixa projetando de 71,57 a 69,17.</v>
      </c>
      <c r="F7" s="57">
        <f>_xlfn.XLOOKUP($E5,Tendencias!$D$17:$D$352,Tendencias!$E$17:$E$352)</f>
        <v>6</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2026-07-27T22:56:10Z</cp:lastPrinted>
  <dcterms:created xsi:type="dcterms:W3CDTF">2020-05-21T15:06:06Z</dcterms:created>
  <dcterms:modified xsi:type="dcterms:W3CDTF">2026-07-27T22:56:30Z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