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3" documentId="8_{2B52576D-B5F2-4F08-9F22-735CAEADF33E}" xr6:coauthVersionLast="47" xr6:coauthVersionMax="47" xr10:uidLastSave="{E521A99C-493D-4F5D-8F54-DDEEE49A7DFF}"/>
  <bookViews>
    <workbookView xWindow="-108" yWindow="-108" windowWidth="23256" windowHeight="13176"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<sst xmlns="http://schemas.openxmlformats.org/spreadsheetml/2006/main" count="1397" uniqueCount="805">
  <si>
    <t>Ativos</t>
  </si>
  <si>
    <t>Suportes</t>
  </si>
  <si>
    <t>Suportes e Resistências</t>
  </si>
  <si>
    <t>Atualizado em 08junho2020</t>
  </si>
  <si>
    <t>Resistências</t>
  </si>
  <si>
    <t>IFR</t>
  </si>
  <si>
    <t>Vol$m</t>
  </si>
  <si>
    <t xml:space="preserve">Disclaimer: </t>
  </si>
  <si>
    <t>Análise do Ativo</t>
  </si>
  <si>
    <t>Altas</t>
  </si>
  <si>
    <t>Baixas</t>
  </si>
  <si>
    <t>Brasil</t>
  </si>
  <si>
    <t>MBRF3</t>
  </si>
  <si>
    <t>Nota media</t>
  </si>
  <si>
    <t>NotaBDR</t>
  </si>
  <si>
    <t>ativo</t>
  </si>
  <si>
    <t>BDRs</t>
  </si>
  <si>
    <t>MM21</t>
  </si>
  <si>
    <t>MM200</t>
  </si>
  <si>
    <t>Nota</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</si>
  <si>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</si>
  <si>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</si>
  <si>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</si>
  <si>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 xml:space="preserve">Gilberto Pereira Coelho Jr. (CNPI-T 5854) </t>
  </si>
  <si>
    <t>Analista Técnico</t>
  </si>
  <si>
    <t>klbn4</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</si>
  <si>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</si>
  <si>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</si>
  <si>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</si>
  <si>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</si>
  <si>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</si>
  <si>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</si>
  <si>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</si>
  <si>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</si>
  <si>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</si>
  <si>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</si>
  <si>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</si>
  <si>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</si>
  <si>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</si>
  <si>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</si>
  <si>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</si>
  <si>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</si>
  <si>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</si>
  <si>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</si>
  <si>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</si>
  <si>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</si>
  <si>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</si>
  <si>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</si>
  <si>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Americanas</t>
  </si>
  <si>
    <t>AMER3</t>
  </si>
  <si>
    <t>Anima</t>
  </si>
  <si>
    <t>ANIM3</t>
  </si>
  <si>
    <t>Apple Inc</t>
  </si>
  <si>
    <t>AAPL34</t>
  </si>
  <si>
    <t>Applied Materials Inc</t>
  </si>
  <si>
    <t>A1MT34</t>
  </si>
  <si>
    <t>Armac</t>
  </si>
  <si>
    <t>ARML3</t>
  </si>
  <si>
    <t>Assai</t>
  </si>
  <si>
    <t>ASAI3</t>
  </si>
  <si>
    <t>Aura 360</t>
  </si>
  <si>
    <t>AURA33</t>
  </si>
  <si>
    <t>Auren</t>
  </si>
  <si>
    <t>AURE3</t>
  </si>
  <si>
    <t>Axia Energia</t>
  </si>
  <si>
    <t>AXIA3</t>
  </si>
  <si>
    <t>AXIA7</t>
  </si>
  <si>
    <t>Azevedo</t>
  </si>
  <si>
    <t>AZEV4</t>
  </si>
  <si>
    <t>Azul</t>
  </si>
  <si>
    <t>AZUL3</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</si>
  <si>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</si>
  <si>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</si>
  <si>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</si>
  <si>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</si>
  <si>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</si>
  <si>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</si>
  <si>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</si>
  <si>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</si>
  <si>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</si>
  <si>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</si>
  <si>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</si>
  <si>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</si>
  <si>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</si>
  <si>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</si>
  <si>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</si>
  <si>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</si>
  <si>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</si>
  <si>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</si>
  <si>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</si>
  <si>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</si>
  <si>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</si>
  <si>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</si>
  <si>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</si>
  <si>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</si>
  <si>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</si>
  <si>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Bradsaude</t>
  </si>
  <si>
    <t>SAUD3</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</si>
  <si>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</si>
  <si>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</si>
  <si>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</si>
  <si>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</si>
  <si>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</si>
  <si>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</si>
  <si>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</si>
  <si>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</si>
  <si>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</si>
  <si>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</si>
  <si>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</si>
  <si>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</si>
  <si>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</si>
  <si>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</si>
  <si>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</si>
  <si>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</si>
  <si>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</si>
  <si>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</si>
  <si>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</si>
  <si>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</si>
  <si>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</si>
  <si>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</si>
  <si>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</si>
  <si>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</si>
  <si>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</si>
  <si>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Compass Gas</t>
  </si>
  <si>
    <t>PASS3</t>
  </si>
  <si>
    <t/>
  </si>
  <si>
    <t>Restrita</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</si>
  <si>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</si>
  <si>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</si>
  <si>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</si>
  <si>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</si>
  <si>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</si>
  <si>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</si>
  <si>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</si>
  <si>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</si>
  <si>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</si>
  <si>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</si>
  <si>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</si>
  <si>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</si>
  <si>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</si>
  <si>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</si>
  <si>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</si>
  <si>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</si>
  <si>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</si>
  <si>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</si>
  <si>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</si>
  <si>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DASA3 está em tendência de baixa pela média de 200 dias, a parece ter completado movimento de repique de alta de curto prazo e pode estar retomando o movimento baixista. Abaixo dos 2,85 pode seguir em queda na direção dos suportes 2,41 ou 2,24. Teria sinal de repique altista fechando acima dos 2,96 mirando resistências em 3,29 ou 3,84.</t>
  </si>
  <si>
    <t>Datadog, Inc</t>
  </si>
  <si>
    <t>D1DG34</t>
  </si>
  <si>
    <t>Dell Inc</t>
  </si>
  <si>
    <t>D1EL34</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</si>
  <si>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</si>
  <si>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</si>
  <si>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</si>
  <si>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</si>
  <si>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</si>
  <si>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</si>
  <si>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</si>
  <si>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</si>
  <si>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</si>
  <si>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</si>
  <si>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</si>
  <si>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</si>
  <si>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</si>
  <si>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</si>
  <si>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</si>
  <si>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</si>
  <si>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</si>
  <si>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</si>
  <si>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</si>
  <si>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</si>
  <si>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</si>
  <si>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</si>
  <si>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</si>
  <si>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</si>
  <si>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</si>
  <si>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</si>
  <si>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</si>
  <si>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</si>
  <si>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</si>
  <si>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</si>
  <si>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</si>
  <si>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</si>
  <si>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</si>
  <si>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</si>
  <si>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</si>
  <si>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</si>
  <si>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</si>
  <si>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</si>
  <si>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</si>
  <si>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</si>
  <si>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</si>
  <si>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</si>
  <si>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</si>
  <si>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</si>
  <si>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</si>
  <si>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</si>
  <si>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</si>
  <si>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</si>
  <si>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</si>
  <si>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</si>
  <si>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</si>
  <si>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</si>
  <si>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</si>
  <si>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</si>
  <si>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</si>
  <si>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</si>
  <si>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</si>
  <si>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</si>
  <si>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</si>
  <si>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</si>
  <si>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</si>
  <si>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</si>
  <si>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</si>
  <si>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</si>
  <si>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</si>
  <si>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</si>
  <si>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</si>
  <si>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</si>
  <si>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</si>
  <si>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</si>
  <si>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</si>
  <si>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</si>
  <si>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</si>
  <si>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</si>
  <si>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</si>
  <si>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</si>
  <si>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</si>
  <si>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</si>
  <si>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</si>
  <si>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</si>
  <si>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</si>
  <si>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</si>
  <si>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</si>
  <si>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</si>
  <si>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</si>
  <si>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</si>
  <si>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</si>
  <si>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</si>
  <si>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</si>
  <si>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</si>
  <si>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</si>
  <si>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</si>
  <si>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</si>
  <si>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</si>
  <si>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</si>
  <si>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</si>
  <si>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</si>
  <si>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</si>
  <si>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</si>
  <si>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</si>
  <si>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</si>
  <si>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</si>
  <si>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</si>
  <si>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</si>
  <si>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</si>
  <si>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</si>
  <si>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</si>
  <si>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</si>
  <si>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</si>
  <si>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</si>
  <si>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</si>
  <si>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</si>
  <si>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</si>
  <si>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</si>
  <si>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</si>
  <si>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</si>
  <si>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Marvell Technology Group Ltd</t>
  </si>
  <si>
    <t>M2RV34</t>
  </si>
  <si>
    <t>Mater Dei</t>
  </si>
  <si>
    <t>MATD3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</si>
  <si>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</si>
  <si>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</si>
  <si>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</si>
  <si>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</si>
  <si>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</si>
  <si>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</si>
  <si>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</si>
  <si>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</si>
  <si>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</si>
  <si>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</si>
  <si>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</si>
  <si>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</si>
  <si>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</si>
  <si>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</si>
  <si>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</si>
  <si>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</si>
  <si>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</si>
  <si>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</si>
  <si>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</si>
  <si>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</si>
  <si>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</si>
  <si>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</si>
  <si>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</si>
  <si>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</si>
  <si>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</si>
  <si>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</si>
  <si>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</si>
  <si>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</si>
  <si>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</si>
  <si>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</si>
  <si>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Multilaser</t>
  </si>
  <si>
    <t>MLAS3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</si>
  <si>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</si>
  <si>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</si>
  <si>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</si>
  <si>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</si>
  <si>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</si>
  <si>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</si>
  <si>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</si>
  <si>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</si>
  <si>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</si>
  <si>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</si>
  <si>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</si>
  <si>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</si>
  <si>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</si>
  <si>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</si>
  <si>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</si>
  <si>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</si>
  <si>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</si>
  <si>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</si>
  <si>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</si>
  <si>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</si>
  <si>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</si>
  <si>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</si>
  <si>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</si>
  <si>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</si>
  <si>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Paranapanema</t>
  </si>
  <si>
    <t>PMAM3</t>
  </si>
  <si>
    <t>Petrobras</t>
  </si>
  <si>
    <t>PETR3</t>
  </si>
  <si>
    <t>PETR4</t>
  </si>
  <si>
    <t>Petrorecsa</t>
  </si>
  <si>
    <t>RECV3</t>
  </si>
  <si>
    <t>Petrorio</t>
  </si>
  <si>
    <t>PRIO3</t>
  </si>
  <si>
    <t>Petzcobasi</t>
  </si>
  <si>
    <t>AUAU3</t>
  </si>
  <si>
    <t>Pine</t>
  </si>
  <si>
    <t>PINE4</t>
  </si>
  <si>
    <t>Planoeplano</t>
  </si>
  <si>
    <t>PLPL3</t>
  </si>
  <si>
    <t>Porto Seguro</t>
  </si>
  <si>
    <t>PSSA3</t>
  </si>
  <si>
    <t>Positivo Tec</t>
  </si>
  <si>
    <t>POSI3</t>
  </si>
  <si>
    <t>Paypal</t>
  </si>
  <si>
    <t>PRNR3</t>
  </si>
  <si>
    <t>Qualicorp</t>
  </si>
  <si>
    <t>QUAL3</t>
  </si>
  <si>
    <t>Quero-Quero</t>
  </si>
  <si>
    <t>LJQQ3</t>
  </si>
  <si>
    <t>RaiaDrogasil</t>
  </si>
  <si>
    <t>RADL3</t>
  </si>
  <si>
    <t>Raizen</t>
  </si>
  <si>
    <t>RAIZ4</t>
  </si>
  <si>
    <t>RAIZ4 está em clara tendência de baixa pelas médias de 21 e 200 dias e segue em movimento de baixa. Abaixo dos 0,27 pode buscar suportes 0,21 ou 0,16. Teria sinal de repique altista fechando acima dos 0,28 mirando resistências em 0,44 ou 0,54. O IFR sobrevendido alerta para recuperações se superar 0,28</t>
  </si>
  <si>
    <t>Randon Part</t>
  </si>
  <si>
    <t>RAPT4</t>
  </si>
  <si>
    <t>Recrusul</t>
  </si>
  <si>
    <t>RCSL4</t>
  </si>
  <si>
    <t>Rede D Or</t>
  </si>
  <si>
    <t>RDOR3</t>
  </si>
  <si>
    <t>Riachuelo</t>
  </si>
  <si>
    <t>RIAA3</t>
  </si>
  <si>
    <t>RAIL3</t>
  </si>
  <si>
    <t>Sabesp</t>
  </si>
  <si>
    <t>SBSP3</t>
  </si>
  <si>
    <t>Sanepar</t>
  </si>
  <si>
    <t>SAPR4</t>
  </si>
  <si>
    <t>SAPR11</t>
  </si>
  <si>
    <t>Santander BR</t>
  </si>
  <si>
    <t>SANB3</t>
  </si>
  <si>
    <t>SANB4</t>
  </si>
  <si>
    <t>SANB11</t>
  </si>
  <si>
    <t>Sao Martinho</t>
  </si>
  <si>
    <t>SMTO3</t>
  </si>
  <si>
    <t>Schulz</t>
  </si>
  <si>
    <t>SHUL4</t>
  </si>
  <si>
    <t>Ser Educa</t>
  </si>
  <si>
    <t>SEER3</t>
  </si>
  <si>
    <t>Sid Nacional</t>
  </si>
  <si>
    <t>CSNA3</t>
  </si>
  <si>
    <t>Simpar</t>
  </si>
  <si>
    <t>SIMH3</t>
  </si>
  <si>
    <t>SLC Agricola</t>
  </si>
  <si>
    <t>SLCE3</t>
  </si>
  <si>
    <t>Smart Fit</t>
  </si>
  <si>
    <t>SMFT3</t>
  </si>
  <si>
    <t>Space Exploration Technologies Corp</t>
  </si>
  <si>
    <t>SPCX34</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</si>
  <si>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</si>
  <si>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</si>
  <si>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</si>
  <si>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</si>
  <si>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</si>
  <si>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</si>
  <si>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</si>
  <si>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</si>
  <si>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</si>
  <si>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</si>
  <si>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</si>
  <si>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</si>
  <si>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</si>
  <si>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</si>
  <si>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</si>
  <si>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</si>
  <si>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</si>
  <si>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</si>
  <si>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</si>
  <si>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</si>
  <si>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</si>
  <si>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</si>
  <si>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</si>
  <si>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</si>
  <si>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</si>
  <si>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</si>
  <si>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</si>
  <si>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</si>
  <si>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</si>
  <si>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</si>
  <si>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</si>
  <si>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</si>
  <si>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</si>
  <si>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</si>
  <si>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</si>
  <si>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</si>
  <si>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</si>
  <si>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</si>
  <si>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</si>
  <si>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</si>
  <si>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</si>
  <si>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</si>
  <si>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</si>
  <si>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</si>
  <si>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</si>
  <si>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</si>
  <si>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</si>
  <si>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</si>
  <si>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</si>
  <si>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</si>
  <si>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Walmart Inc</t>
  </si>
  <si>
    <t>WALM34</t>
  </si>
  <si>
    <t>Weg</t>
  </si>
  <si>
    <t>WEGE3</t>
  </si>
  <si>
    <t>Western Digital Corp</t>
  </si>
  <si>
    <t>W1DC34</t>
  </si>
  <si>
    <t>Wiz Co</t>
  </si>
  <si>
    <t>WIZC3</t>
  </si>
  <si>
    <t>Xp Inc.</t>
  </si>
  <si>
    <t>XPBR31</t>
  </si>
  <si>
    <t>Yduqs Part</t>
  </si>
  <si>
    <t>YDUQ3</t>
  </si>
  <si>
    <t>BB Etf Dolar</t>
  </si>
  <si>
    <t>DOLA11</t>
  </si>
  <si>
    <t>Etf BV Coin</t>
  </si>
  <si>
    <t>COIN11</t>
  </si>
  <si>
    <t>Fundo Buena Vista II Fundo de Índice</t>
  </si>
  <si>
    <t>QQQI11</t>
  </si>
  <si>
    <t>Global X Copper Miners</t>
  </si>
  <si>
    <t>BCPX39</t>
  </si>
  <si>
    <t>Hashdex Btcn</t>
  </si>
  <si>
    <t>BITH11</t>
  </si>
  <si>
    <t>Hashdex Eth</t>
  </si>
  <si>
    <t>ETHE11</t>
  </si>
  <si>
    <t>Hashdex Nci</t>
  </si>
  <si>
    <t>HASH11</t>
  </si>
  <si>
    <t>Investo Chip</t>
  </si>
  <si>
    <t>CHIP11</t>
  </si>
  <si>
    <t>Investo Wrld</t>
  </si>
  <si>
    <t>WRLD11</t>
  </si>
  <si>
    <t>Ishares Bova Ci</t>
  </si>
  <si>
    <t>BOVA11</t>
  </si>
  <si>
    <t>iShares MSCI South Korea Capped ETF</t>
  </si>
  <si>
    <t>BEWY39</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</si>
  <si>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</si>
  <si>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</si>
  <si>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</si>
  <si>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</si>
  <si>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</si>
  <si>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</si>
  <si>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</si>
  <si>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</si>
  <si>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</si>
  <si>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</si>
  <si>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</si>
  <si>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</si>
  <si>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</si>
  <si>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</si>
  <si>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Spxi</t>
  </si>
  <si>
    <t>SPXI11</t>
  </si>
  <si>
    <t>It Now Teck</t>
  </si>
  <si>
    <t>TECK11</t>
  </si>
  <si>
    <t>Trd Spx Usd Ci</t>
  </si>
  <si>
    <t>SPXU11</t>
  </si>
  <si>
    <t>Trend Acwi</t>
  </si>
  <si>
    <t>ACWI11</t>
  </si>
  <si>
    <t>Trend Europa</t>
  </si>
  <si>
    <t>EURP11</t>
  </si>
  <si>
    <t>Trend Ibovx</t>
  </si>
  <si>
    <t>BOVX11</t>
  </si>
  <si>
    <t>Trend Nasdaq</t>
  </si>
  <si>
    <t>NASD11</t>
  </si>
  <si>
    <t>Trend Ouro</t>
  </si>
  <si>
    <t>GOLD11</t>
  </si>
  <si>
    <t>Trend Ouro H</t>
  </si>
  <si>
    <t>GOLX11</t>
  </si>
  <si>
    <t>Trend SP Brl</t>
  </si>
  <si>
    <t>SPXH11</t>
  </si>
  <si>
    <t>Trend Us Tec</t>
  </si>
  <si>
    <t>UTEC11</t>
  </si>
  <si>
    <t>TTEN3 apesar de estar em tendência de baixa no longo prazo pela média de 200 dias, no curto prazo está com sinal de recuperação favorecendo repiques de alta. Acima dos 15,3 pode seguir repique altista na direção resistências nos 15,91 ou 16,72. Caso perca os 14,59 teria sinal de baixa projetando de 14,18 a 13,77.</t>
  </si>
  <si>
    <t>ABCB4 está em tendência de alta pelas médias de 21 e 200 dias e vai mantendo sinal de força altista. Acima dos 24,09 pode buscar projeções nos 25,05 ou 26,6. Teria sinal de realização na perda dos 23,53 mirando os 22,53 ou 21,75.</t>
  </si>
  <si>
    <t>A1MD34 está em tendência de alta pelas médias de 21 e 200 dias e vai mantendo sinal de força altista. Acima dos 354,36 pode buscar projeções nos 377,73 ou 428,51. Teria sinal de realização na perda dos 333 mirando os 295,55 ou 270,15.</t>
  </si>
  <si>
    <t>BABA34 está em tendência de baixa pela média de 200 dias, a parece ter completado movimento de repique de alta de curto prazo e pode estar retomando o movimento baixista. Abaixo dos 20,87 pode seguir em queda na direção dos suportes 16,99 ou 15,39. Teria sinal de repique altista fechando acima dos 21,18 mirando resistências em 22,14 ou 25,32.</t>
  </si>
  <si>
    <t>ALOS3 está em tendência de baixa pelas médias de 21 e 200 dias, mas começa a dar sinais de repiques de alta. Acima dos 27,65 teria sinal de repique altista mirando resistências nos 28,82 ou 30,21. Já uma perda dos 26,57 traria de volta o sinal de baixa projetando de 25,87 a 25,17.</t>
  </si>
  <si>
    <t>ALPA4 está em clara tendência de baixa pelas médias de 21 e 200 dias e segue em movimento de baixa. Abaixo dos 11,29 pode buscar suportes 10,64 ou 9,99. Teria sinal de repique altista fechando acima dos 11,96 mirando resistências em 13,39 ou 14,68.</t>
  </si>
  <si>
    <t>GOGL34 apesar de estar em tendência de alta no longo prazo pela média de 200 dias, no curto prazo está em realização. Abaixo dos 142,83 pode seguir em baixa no curto prazo mirando suportes em 137,56 ou 132,3. Teria sinal de retomada altista fechando acima dos 147,26 mirando resistências em 159,86 ou 170,38.</t>
  </si>
  <si>
    <t>ALUP11 está em tendência de alta pelas médias de 21 e 200 dias e vai mantendo sinal de força altista. Acima dos 34,27 pode buscar projeções nos 35,74 ou 38,12. Teria sinal de realização na perda dos 33,34 mirando os 31,89 ou 31,15.</t>
  </si>
  <si>
    <t>AMZO34 apesar de estar em tendência de alta no longo prazo pela média de 200 dias, no curto prazo está em realização. Abaixo dos 61,38 pode seguir em baixa no curto prazo mirando suportes em 58,49 ou 56,26. Teria sinal de retomada altista fechando acima dos 63,05 mirando resistências em 65,68 ou 70,12.</t>
  </si>
  <si>
    <t>ABEV3 está em tendência de alta pelas médias de 21 e 200 dias e vai mantendo sinal de força altista. Acima dos 16,14 pode buscar projeções nos 16,85 ou 17,77. Teria sinal de realização na perda dos 15,74 mirando os 15,35 ou 14,88. O padrão de volume favorece a alta.</t>
  </si>
  <si>
    <t>AMER3 apesar de estar em tendência de baixa no longo prazo pela média de 200 dias, no curto prazo está com sinal de recuperação favorecendo repiques de alta. Acima dos 4,02 pode seguir repique altista na direção resistências nos 4,34 ou 4,93. Caso perca os 3,82 teria sinal de baixa projetando de 3,37 a 3,07.</t>
  </si>
  <si>
    <t>ANIM3 está em tendência de baixa pelas médias de 21 e 200 dias, mas começa a dar sinais de repiques de alta. Acima dos 2,16 teria sinal de repique altista mirando resistências nos 2,92 ou 3,53. Já uma perda dos 1,92 traria de volta o sinal de baixa projetando de 1,61 a 1,3.</t>
  </si>
  <si>
    <t>AAPL34 está em tendência de alta pelas médias de 21 e 200 dias, mas começa a dar sinal de possível realização. Abaixo dos 81,8 poderia realizar na direção dos suportes 70,87 ou 66,21. Caso supere os 83,3 retomaria sinal de alta com projeções nos 85,94 ou 95,25.</t>
  </si>
  <si>
    <t>A1MT34 apesar de estar em tendência de alta no longo prazo pela média de 200 dias, no curto prazo está em realização. Abaixo dos 264,18 pode seguir em baixa no curto prazo mirando suportes em 227,56 ou 190,95. Teria sinal de retomada altista fechando acima dos 284,3 mirando resistências em 382,67 ou 455,89.</t>
  </si>
  <si>
    <t>ARML3 apesar de estar em tendência de baixa no longo prazo pela média de 200 dias, no curto prazo está com sinal de recuperação favorecendo repiques de alta. Acima dos 3,25 pode seguir repique altista na direção resistências nos 3,56 ou 4,08. Caso perca os 3,1 teria sinal de baixa projetando de 2,71 a 2,44.</t>
  </si>
  <si>
    <t>ASAI3 está em tendência de baixa pelas médias de 21 e 200 dias, mas começa a dar sinais de repiques de alta. Acima dos 8,51 teria sinal de repique altista mirando resistências nos 9,08 ou 9,82. Já uma perda dos 8,26 traria de volta o sinal de baixa projetando de 7,88 a 7,5.</t>
  </si>
  <si>
    <t>AURA33 está em tendência de baixa pelas médias de 21 e 200 dias, mas começa a dar sinais de repiques de alta. Acima dos 97,8 teria sinal de repique altista mirando resistências nos 116,96 ou 138,22. Já uma perda dos 93,16 traria de volta o sinal de baixa projetando de 82,55 a 71,91.</t>
  </si>
  <si>
    <t>AURE3 está em tendência de baixa pelas médias de 21 e 200 dias, mas começa a dar sinais de repiques de alta. Acima dos 11,64 teria sinal de repique altista mirando resistências nos 13,03 ou 14,18. Já uma perda dos 11,16 traria de volta o sinal de baixa projetando de 10,58 a 10.</t>
  </si>
  <si>
    <t>AXIA3 está em tendência de baixa pelas médias de 21 e 200 dias, mas começa a dar sinais de repiques de alta. Acima dos 51,96 teria sinal de repique altista mirando resistências nos 55,94 ou 60,06. Já uma perda dos 49,27 traria de volta o sinal de baixa projetando de 47,2 a 45,14.</t>
  </si>
  <si>
    <t>AXIA7 está em tendência de baixa pelas médias de 21 e 200 dias, mas começa a dar sinais de repiques de alta. Acima dos 50,96 teria sinal de repique altista mirando resistências nos 54,68 ou 58,78. Já uma perda dos 48,04 traria de volta o sinal de baixa projetando de 45,98 a 43,93.</t>
  </si>
  <si>
    <t>AZEV4 está em clara tendência de baixa pelas médias de 21 e 200 dias e segue em movimento de baixa. Abaixo dos 1,15 pode buscar suportes 0,77 ou 0,39. Teria sinal de repique altista fechando acima dos 1,23 mirando resistências em 2,37 ou 3,12. O IFR sobrevendido alerta para recuperações se superar 1,23</t>
  </si>
  <si>
    <t>AZUL3 está em tendência de baixa pelas médias de 21 e 200 dias, mas começa a dar sinais de repiques de alta. Acima dos 22,19 teria sinal de repique altista mirando resistências nos 25,75 ou 28,31. Já uma perda dos 21,6 traria de volta o sinal de baixa projetando de 20,31 a 19,03.</t>
  </si>
  <si>
    <t>AZZA3 está em tendência de baixa pelas médias de 21 e 200 dias, mas começa a dar sinais de repiques de alta. Acima dos 17,81 teria sinal de repique altista mirando resistências nos 20,16 ou 22,28. Já uma perda dos 16,72 traria de volta o sinal de baixa projetando de 15,65 a 14,59.</t>
  </si>
  <si>
    <t>B3SA3 está em tendência de alta pelas médias de 21 e 200 dias e vai mantendo sinal de força altista. Acima dos 15,92 pode buscar projeções nos 17,03 ou 18,83. Teria sinal de realização na perda dos 15,21 mirando os 14,12 ou 13,56. O padrão de volume favorece a alta.</t>
  </si>
  <si>
    <t>BMGB4 está em tendência de alta pelas médias de 21 e 200 dias e vai mantendo sinal de força altista. Acima dos 5,42 pode buscar projeções nos 5,59 ou 5,88. Teria sinal de realização na perda dos 5,13 mirando os 5,04 ou 4,95.</t>
  </si>
  <si>
    <t>BRSR6 apesar de estar em tendência de baixa no longo prazo pela média de 200 dias, no curto prazo está com sinal de recuperação favorecendo repiques de alta. Acima dos 14,69 pode seguir repique altista na direção resistências nos 15,64 ou 17,18. Caso perca os 14,15 teria sinal de baixa projetando de 13,15 a 12,67.</t>
  </si>
  <si>
    <t>BBSE3 está em tendência de alta pelas médias de 21 e 200 dias e vai mantendo sinal de força altista. Acima dos 42,84 pode buscar projeções nos 46,24 ou 51,75. Teria sinal de realização na perda dos 41,31 mirando os 37,33 ou 35,62. O padrão de volume favorece a alta. O IFR sobrecomprado alerta realizações se perder 41,31.</t>
  </si>
  <si>
    <t>BMOB3 apesar de estar em tendência de baixa no longo prazo pela média de 200 dias, no curto prazo está com sinal de recuperação favorecendo repiques de alta. Acima dos 23,61 pode seguir repique altista na direção resistências nos 24,47 ou 25,61. Caso perca os 23,26 teria sinal de baixa projetando de 22,62 a 22,04.</t>
  </si>
  <si>
    <t>BERK34 está em clara tendência de baixa pelas médias de 21 e 200 dias e segue em movimento de baixa. Abaixo dos 123,11 pode buscar suportes 120,31 ou 117,52. Teria sinal de repique altista fechando acima dos 125,24 mirando resistências em 132,14 ou 137,72.</t>
  </si>
  <si>
    <t>BLAU3 está em clara tendência de baixa pelas médias de 21 e 200 dias e segue em movimento de baixa. Abaixo dos 8,99 pode buscar suportes 8,48 ou 7,97. Teria sinal de repique altista fechando acima dos 9,39 mirando resistências em 10,63 ou 11,64. O IFR sobrevendido alerta para recuperações se superar 9,39</t>
  </si>
  <si>
    <t>SOJA3 está em tendência de baixa pelas médias de 21 e 200 dias, mas começa a dar sinais de repiques de alta. Acima dos 6 teria sinal de repique altista mirando resistências nos 6,25 ou 6,58. Já uma perda dos 5,71 traria de volta o sinal de baixa projetando de 5,54 a 5,37.</t>
  </si>
  <si>
    <t>BRBI11 apesar de estar em tendência de baixa no longo prazo pela média de 200 dias, no curto prazo está com sinal de recuperação favorecendo repiques de alta. Acima dos 14,86 pode seguir repique altista na direção resistências nos 15,57 ou 16,47. Caso perca os 14,5 teria sinal de baixa projetando de 14,1 a 13,64. O padrão de volume favorece a alta.</t>
  </si>
  <si>
    <t>BBDC3 está em tendência de alta pelas médias de 21 e 200 dias e vai mantendo sinal de força altista. Acima dos 16,64 pode buscar projeções nos 17,69 ou 19,39. Teria sinal de realização na perda dos 16,13 mirando os 14,94 ou 14,41. O IFR sobrecomprado alerta realizações se perder 16,13.</t>
  </si>
  <si>
    <t>BBDC4 está em tendência de alta pelas médias de 21 e 200 dias e vai mantendo sinal de força altista. Acima dos 19 pode buscar projeções nos 20,16 ou 22,04. Teria sinal de realização na perda dos 18,5 mirando os 17,12 ou 16,53. O padrão de volume favorece a alta. O IFR sobrecomprado alerta realizações se perder 18,5.</t>
  </si>
  <si>
    <t>BRAP4 está em tendência de alta no longo prazo, teve uma correção no curto prazo, mas pode estar retomando sinal de altas. Acima dos 21,7 pode buscar 22,76 ou 24,08. Abaixo dos 20,61 retomaria sinal de realização mirando suportes em 19,94 ou 19,28.</t>
  </si>
  <si>
    <t>SAUD3 está em tendência de alta pelas médias de 21 e 200 dias e vai mantendo sinal de força altista. Acima dos 15,58 pode buscar projeções nos 16,8 ou 18,79. Teria sinal de realização na perda dos 14,7 mirando os 13,59 ou 12,97. O padrão de volume favorece a alta.</t>
  </si>
  <si>
    <t>BBAS3 apesar de estar em tendência de baixa no longo prazo pela média de 200 dias, no curto prazo está com sinal de recuperação favorecendo repiques de alta. Acima dos 21,13 pode seguir repique altista na direção resistências nos 22,19 ou 23,91. Caso perca os 20,72 teria sinal de baixa projetando de 19,41 a 18,87. O padrão de volume favorece a alta.</t>
  </si>
  <si>
    <t>AGRO3 apesar de estar em tendência de baixa no longo prazo pela média de 200 dias, no curto prazo está com sinal de recuperação favorecendo repiques de alta. Acima dos 19,72 pode seguir repique altista na direção resistências nos 20,86 ou 22,72. Caso perca os 19,01 teria sinal de baixa projetando de 17,86 a 17,28.</t>
  </si>
  <si>
    <t>BRKM5 está em tendência de baixa pelas médias de 21 e 200 dias, mas começa a dar sinais de repiques de alta. Acima dos 6,21 teria sinal de repique altista mirando resistências nos 7,77 ou 9,04. Já uma perda dos 5,7 traria de volta o sinal de baixa projetando de 5,06 a 4,42.</t>
  </si>
  <si>
    <t>BRAV3 está em tendência de alta pelas médias de 21 e 200 dias e vai mantendo sinal de força altista. Acima dos 20,64 pode buscar projeções nos 22,61 ou 25,8. Teria sinal de realização na perda dos 20,19 mirando os 17,45 ou 16,46. O padrão de volume favorece a alta.</t>
  </si>
  <si>
    <t>AVGO34 está em tendência de alta pelas médias de 21 e 200 dias e vai mantendo sinal de força altista. Acima dos 28,76 pode buscar projeções nos 29,8 ou 31,98. Teria sinal de realização na perda dos 27,49 mirando os 26,26 ou 25,16.</t>
  </si>
  <si>
    <t>BPAC11 está em tendência de alta pelas médias de 21 e 200 dias e vai mantendo sinal de força altista. Acima dos 57,47 pode buscar projeções nos 59,1 ou 63,4. Teria sinal de realização na perda dos 55,43 mirando os 52,14 ou 49,98.</t>
  </si>
  <si>
    <t>CXSE3 está em tendência de alta pelas médias de 21 e 200 dias e vai mantendo sinal de força altista. Acima dos 22,54 pode buscar projeções nos 24,54 ou 27,78. Teria sinal de realização na perda dos 21,35 mirando os 19,3 ou 18,29. O padrão de volume favorece a alta. O IFR sobrecomprado alerta realizações se perder 21,35.</t>
  </si>
  <si>
    <t>CAML3 está em tendência de baixa pelas médias de 21 e 200 dias, mas começa a dar sinais de repiques de alta. Acima dos 4,56 teria sinal de repique altista mirando resistências nos 5,48 ou 6,33. Já uma perda dos 4,1 traria de volta o sinal de baixa projetando de 3,67 a 3,24.</t>
  </si>
  <si>
    <t>BHIA3 está em clara tendência de baixa pelas médias de 21 e 200 dias e segue em movimento de baixa. Abaixo dos 0,81 pode buscar suportes 0,68 ou 0,56. Teria sinal de repique altista fechando acima dos 0,94 mirando resistências em 1,2 ou 1,44. O IFR sobrevendido alerta para recuperações se superar 0,94</t>
  </si>
  <si>
    <t>CBAV3 está em tendência de alta pelas médias de 21 e 200 dias e vai mantendo sinal de força altista. Acima dos 10,87 pode buscar projeções nos 10,98 ou 11,16. Teria sinal de realização na perda dos 10,82 mirando os 10,69 ou 10,63. O padrão de volume favorece a alta.</t>
  </si>
  <si>
    <t>CEAB3 está em tendência de baixa pelas médias de 21 e 200 dias, mas começa a dar sinais de repiques de alta. Acima dos 9,7 teria sinal de repique altista mirando resistências nos 11,24 ou 12,45. Já uma perda dos 9,27 traria de volta o sinal de baixa projetando de 8,66 a 8,05.</t>
  </si>
  <si>
    <t>CMIG3</t>
  </si>
  <si>
    <t>CMIG3 está em tendência de alta pelas médias de 21 e 200 dias e vai mantendo sinal de força altista. Acima dos 17,05 pode buscar projeções nos 18,19 ou 20,04. Teria sinal de realização na perda dos 16,05 mirando os 15,2 ou 14,62. O padrão de volume favorece a alta.</t>
  </si>
  <si>
    <t>CMIG4 está em tendência de alta pelas médias de 21 e 200 dias e vai mantendo sinal de força altista. Acima dos 11,39 pode buscar projeções nos 11,85 ou 12,6. Teria sinal de realização na perda dos 10,96 mirando os 10,64 ou 10,4.</t>
  </si>
  <si>
    <t>COGN3 está em tendência de baixa pelas médias de 21 e 200 dias, mas começa a dar sinais de repiques de alta. Acima dos 2,18 teria sinal de repique altista mirando resistências nos 2,44 ou 2,65. Já uma perda dos 2,1 traria de volta o sinal de baixa projetando de 1,99 a 1,88.</t>
  </si>
  <si>
    <t>CSMG3 está em tendência de alta pelas médias de 21 e 200 dias e vai mantendo sinal de força altista. Acima dos 64,41 pode buscar projeções nos 67,82 ou 74,28. Teria sinal de realização na perda dos 62,82 mirando os 57,36 ou 54,12.</t>
  </si>
  <si>
    <t>CPLE3 está em tendência de alta no longo prazo, teve uma correção no curto prazo, mas pode estar retomando sinal de altas. Acima dos 14,96 pode buscar 15,53 ou 16,35. Abaixo dos 14,19 retomaria sinal de realização mirando suportes em 13,77 ou 13,36.</t>
  </si>
  <si>
    <t>CSAN3 apesar de estar em tendência de baixa no longo prazo pela média de 200 dias, no curto prazo está com sinal de recuperação favorecendo repiques de alta. Acima dos 3,95 pode seguir repique altista na direção resistências nos 4,1 ou 4,45. Caso perca os 3,79 teria sinal de baixa projetando de 3,52 a 3,34.</t>
  </si>
  <si>
    <t>CPFE3 está em tendência de alta pelas médias de 21 e 200 dias e vai mantendo sinal de força altista. Acima dos 46,89 pode buscar projeções nos 47,88 ou 50,35. Teria sinal de realização na perda dos 45,84 mirando os 43,88 ou 42,64. O padrão de volume favorece a alta.</t>
  </si>
  <si>
    <t>CMIN3 está em tendência de alta pelas médias de 21 e 200 dias e vai mantendo sinal de força altista. Acima dos 5,92 pode buscar projeções nos 7,05 ou 8,89. Teria sinal de realização na perda dos 5,58 mirando os 4,08 ou 3,51. O padrão de volume favorece a alta. O IFR sobrecomprado alerta realizações se perder 5,58.</t>
  </si>
  <si>
    <t>CURY3 está em tendência de baixa pelas médias de 21 e 200 dias, mas começa a dar sinais de repiques de alta. Acima dos 30,56 teria sinal de repique altista mirando resistências nos 35,92 ou 39,91. Já uma perda dos 29,46 traria de volta o sinal de baixa projetando de 27,46 a 25,46.</t>
  </si>
  <si>
    <t>CVCB3 está em tendência de baixa pelas médias de 21 e 200 dias, mas começa a dar sinais de repiques de alta. Acima dos 1,29 teria sinal de repique altista mirando resistências nos 1,47 ou 1,72. Já uma perda dos 1,06 traria de volta o sinal de baixa projetando de 0,93 a 0,8.</t>
  </si>
  <si>
    <t>CYRE3 está em tendência de baixa pelas médias de 21 e 200 dias, mas começa a dar sinais de repiques de alta. Acima dos 21,69 teria sinal de repique altista mirando resistências nos 23,7 ou 25,47. Já uma perda dos 20,83 traria de volta o sinal de baixa projetando de 19,94 a 19,05.</t>
  </si>
  <si>
    <t>CYRE4 está em tendência de baixa pelas médias de 21 e 200 dias, mas começa a dar sinais de repiques de alta. Acima dos 20,45 teria sinal de repique altista mirando resistências nos 22,02 ou 23,49. Já uma perda dos 19,63 traria de volta o sinal de baixa projetando de 18,89 a 18,15.</t>
  </si>
  <si>
    <t>D1DG34 apesar de estar em tendência de alta no longo prazo pela média de 200 dias, no curto prazo está em realização. Abaixo dos 123,77 pode seguir em baixa no curto prazo mirando suportes em 111,68 ou 102,79. Teria sinal de retomada altista fechando acima dos 129,66 mirando resistências em 140,45 ou 158,22.</t>
  </si>
  <si>
    <t>D1EL34 está em tendência de alta pelas médias de 21 e 200 dias e vai mantendo sinal de força altista. Acima dos 2349,59 pode buscar projeções nos 2636,96 ou 3101,96. Teria sinal de realização na perda dos 2090,52 mirando os 1884,59 ou 1740,9.</t>
  </si>
  <si>
    <t>DESK3 está em tendência de alta pelas médias de 21 e 200 dias e vai mantendo sinal de força altista. Acima dos 18,26 pode buscar projeções nos 18,79 ou 19,66. Teria sinal de realização na perda dos 18 mirando os 17,39 ou 17,12. O padrão de volume favorece a alta. O IFR sobrecomprado alerta realizações se perder 18.</t>
  </si>
  <si>
    <t>DXCO3 apesar de estar em tendência de baixa no longo prazo pela média de 200 dias, no curto prazo está com sinal de recuperação favorecendo repiques de alta. Acima dos 5,03 pode seguir repique altista na direção resistências nos 5,25 ou 5,57. Caso perca os 4,92 teria sinal de baixa projetando de 4,72 a 4,55.</t>
  </si>
  <si>
    <t>PNVL3 apesar de estar em tendência de baixa no longo prazo pela média de 200 dias, no curto prazo está com sinal de recuperação favorecendo repiques de alta. Acima dos 11,78 pode seguir repique altista na direção resistências nos 12,61 ou 13,96. Caso perca os 11,05 teria sinal de baixa projetando de 10,43 a 10,01. O padrão de volume favorece a alta.</t>
  </si>
  <si>
    <t>DIRR3 está em tendência de baixa pelas médias de 21 e 200 dias, mas começa a dar sinais de repiques de alta. Acima dos 11,8 teria sinal de repique altista mirando resistências nos 14,42 ou 16,28. Já uma perda dos 11,41 traria de volta o sinal de baixa projetando de 10,47 a 9,54. O IFR sobrevendido alerta para recuperações se superar 11,8</t>
  </si>
  <si>
    <t>ECOR3 está em tendência de baixa pelas médias de 21 e 200 dias, mas começa a dar sinais de repiques de alta. Acima dos 7,06 teria sinal de repique altista mirando resistências nos 7,86 ou 8,56. Já uma perda dos 6,72 traria de volta o sinal de baixa projetando de 6,36 a 6,01.</t>
  </si>
  <si>
    <t>LILY34 apesar de estar em tendência de alta no longo prazo pela média de 200 dias, no curto prazo está em realização. Abaixo dos 191 pode seguir em baixa no curto prazo mirando suportes em 183,74 ou 176,49. Teria sinal de retomada altista fechando acima dos 200,44 mirando resistências em 214,47 ou 228,97.</t>
  </si>
  <si>
    <t>EMBJ3 está em tendência de alta pelas médias de 21 e 200 dias e vai mantendo sinal de força altista. Acima dos 86,8 pode buscar projeções nos 92,23 ou 101,02. Teria sinal de realização na perda dos 82,3 mirando os 78,01 ou 75,29.</t>
  </si>
  <si>
    <t>ENGI11 está em tendência de alta pelas médias de 21 e 200 dias e vai mantendo sinal de força altista. Acima dos 50,35 pode buscar projeções nos 52,3 ou 56,4. Teria sinal de realização na perda dos 48,62 mirando os 45,66 ou 43,6.</t>
  </si>
  <si>
    <t>ENEV3 está em tendência de alta no longo prazo, teve uma correção no curto prazo, mas pode estar retomando sinal de altas. Acima dos 26,08 pode buscar 27,95 ou 29,79. Abaixo dos 24,97 retomaria sinal de realização mirando suportes em 24,04 ou 23,12.</t>
  </si>
  <si>
    <t>EGIE3 está em clara tendência de baixa pelas médias de 21 e 200 dias e segue em movimento de baixa. Abaixo dos 29,63 pode buscar suportes 28 ou 26,38. Teria sinal de repique altista fechando acima dos 30,55 mirando resistências em 34,88 ou 38,12.</t>
  </si>
  <si>
    <t>EQTL3 está em tendência de baixa pelas médias de 21 e 200 dias, mas começa a dar sinais de repiques de alta. Acima dos 39,63 teria sinal de repique altista mirando resistências nos 41,09 ou 43,31. Já uma perda dos 38,52 traria de volta o sinal de baixa projetando de 37,49 a 36,37.</t>
  </si>
  <si>
    <t>EVEN3 está em tendência de baixa pelas médias de 21 e 200 dias, mas começa a dar sinais de repiques de alta. Acima dos 5,19 teria sinal de repique altista mirando resistências nos 5,82 ou 6,38. Já uma perda dos 4,9 traria de volta o sinal de baixa projetando de 4,61 a 4,33.</t>
  </si>
  <si>
    <t>EZTC3 está em tendência de baixa pelas médias de 21 e 200 dias, mas começa a dar sinais de repiques de alta. Acima dos 11,83 teria sinal de repique altista mirando resistências nos 13,75 ou 15,1. Já uma perda dos 11,56 traria de volta o sinal de baixa projetando de 10,88 a 10,2. O IFR sobrevendido alerta para recuperações se superar 11,83</t>
  </si>
  <si>
    <t>FESA4 apesar de estar em tendência de baixa no longo prazo pela média de 200 dias, no curto prazo está com sinal de recuperação favorecendo repiques de alta. Acima dos 6,16 pode seguir repique altista na direção resistências nos 6,45 ou 6,92. Caso perca os 5,95 teria sinal de baixa projetando de 5,69 a 5,54. O padrão de volume favorece a alta.</t>
  </si>
  <si>
    <t>FLRY3 está em tendência de alta pelas médias de 21 e 200 dias e vai mantendo sinal de força altista. Acima dos 16,83 pode buscar projeções nos 18 ou 19,9. Teria sinal de realização na perda dos 16,43 mirando os 14,93 ou 14,34. O padrão de volume favorece a alta. O IFR sobrecomprado alerta realizações se perder 16,43.</t>
  </si>
  <si>
    <t>FRAS3 apesar de estar em tendência de baixa no longo prazo pela média de 200 dias, no curto prazo está com sinal de recuperação favorecendo repiques de alta. Acima dos 21,4 pode seguir repique altista na direção resistências nos 22,96 ou 25,49. Caso perca os 21,01 teria sinal de baixa projetando de 18,87 a 18,08.</t>
  </si>
  <si>
    <t>FCXO34 está em tendência de alta pelas médias de 21 e 200 dias e vai mantendo sinal de força altista. Acima dos 112,36 pode buscar projeções nos 122,21 ou 138,15. Teria sinal de realização na perda dos 105,4 mirando os 96,42 ou 91,49.</t>
  </si>
  <si>
    <t>GFSA3 está em tendência de baixa pelas médias de 21 e 200 dias, mas começa a dar sinais de repiques de alta. Acima dos 0,39 teria sinal de repique altista mirando resistências nos 1,38 ou 2,02. Já uma perda dos 0,33 traria de volta o sinal de baixa projetando de 0 a -0,31. O IFR sobrevendido alerta para recuperações se superar 0,39</t>
  </si>
  <si>
    <t>GGBR4 está em tendência de alta pelas médias de 21 e 200 dias e vai mantendo sinal de força altista. Acima dos 24,42 pode buscar projeções nos 26,84 ou 30,77. Teria sinal de realização na perda dos 23,45 mirando os 20,49 ou 19,27.</t>
  </si>
  <si>
    <t>GOAU4 está em tendência de alta pelas médias de 21 e 200 dias e vai mantendo sinal de força altista. Acima dos 10,57 pode buscar projeções nos 11,51 ou 13,04. Teria sinal de realização na perda dos 10,22 mirando os 9,04 ou 8,56. O padrão de volume favorece a alta.</t>
  </si>
  <si>
    <t>GGPS3 está em tendência de baixa pelas médias de 21 e 200 dias, mas começa a dar sinais de repiques de alta. Acima dos 12,04 teria sinal de repique altista mirando resistências nos 13,28 ou 14,46. Já uma perda dos 11,37 traria de volta o sinal de baixa projetando de 10,77 a 10,18.</t>
  </si>
  <si>
    <t>GRND3 está em tendência de baixa pelas médias de 21 e 200 dias, mas começa a dar sinais de repiques de alta. Acima dos 3,83 teria sinal de repique altista mirando resistências nos 3,99 ou 4,18. Já uma perda dos 3,77 traria de volta o sinal de baixa projetando de 3,68 a 3,58.</t>
  </si>
  <si>
    <t>GMAT3 apesar de estar em tendência de baixa no longo prazo pela média de 200 dias, no curto prazo está com sinal de recuperação favorecendo repiques de alta. Acima dos 3,93 pode seguir repique altista na direção resistências nos 4,07 ou 4,46. Caso perca os 3,83 teria sinal de baixa projetando de 3,43 a 3,23. O padrão de volume favorece a alta.</t>
  </si>
  <si>
    <t>SBFG3 está em tendência de baixa pelas médias de 21 e 200 dias, mas começa a dar sinais de repiques de alta. Acima dos 9,59 teria sinal de repique altista mirando resistências nos 10,87 ou 11,82. Já uma perda dos 9,32 traria de volta o sinal de baixa projetando de 8,84 a 8,36.</t>
  </si>
  <si>
    <t>Hbr Realty</t>
  </si>
  <si>
    <t>HBRE3</t>
  </si>
  <si>
    <t>HBRE3 está em tendência de baixa pelas médias de 21 e 200 dias, mas começa a dar sinais de repiques de alta. Acima dos 2,19 teria sinal de repique altista mirando resistências nos 2,84 ou 3,38. Já uma perda dos 2,1 traria de volta o sinal de baixa projetando de 1,96 a 1,68.</t>
  </si>
  <si>
    <t>HBOR3 está em tendência de baixa pelas médias de 21 e 200 dias, mas começa a dar sinais de repiques de alta. Acima dos 2,05 teria sinal de repique altista mirando resistências nos 2,41 ou 2,87. Já uma perda dos 1,91 traria de volta o sinal de baixa projetando de 1,65 a 1,41.</t>
  </si>
  <si>
    <t>HBSA3 está em tendência de baixa pelas médias de 21 e 200 dias, mas começa a dar sinais de repiques de alta. Acima dos 3,49 teria sinal de repique altista mirando resistências nos 3,72 ou 3,99. Já uma perda dos 3,27 traria de volta o sinal de baixa projetando de 3,13 a 2,99.</t>
  </si>
  <si>
    <t>HYPE3 está em tendência de baixa pelas médias de 21 e 200 dias, mas começa a dar sinais de repiques de alta. Acima dos 20,53 teria sinal de repique altista mirando resistências nos 21,82 ou 23,04. Já uma perda dos 19,84 traria de volta o sinal de baixa projetando de 19,22 a 18,61.</t>
  </si>
  <si>
    <t>IGTI11 está em tendência de baixa pelas médias de 21 e 200 dias, mas começa a dar sinais de repiques de alta. Acima dos 25,2 teria sinal de repique altista mirando resistências nos 26,63 ou 28,34. Já uma perda dos 24,6 traria de volta o sinal de baixa projetando de 23,85 a 22,99.</t>
  </si>
  <si>
    <t>ITLC34 apesar de estar em tendência de alta no longo prazo pela média de 200 dias, no curto prazo está em realização. Abaixo dos 85,56 pode seguir em baixa no curto prazo mirando suportes em 76,7 ou 62,51. Teria sinal de retomada altista fechando acima dos 90,03 mirando resistências em 122,62 ou 150,99.</t>
  </si>
  <si>
    <t>INTB3 está em tendência de alta pelas médias de 21 e 200 dias e vai mantendo sinal de força altista. Acima dos 14,25 pode buscar projeções nos 15,22 ou 16,8. Teria sinal de realização na perda dos 13,33 mirando os 12,67 ou 12,18. O padrão de volume favorece a alta.</t>
  </si>
  <si>
    <t>INBR32 apesar de estar em tendência de baixa no longo prazo pela média de 200 dias, no curto prazo está com sinal de recuperação favorecendo repiques de alta. Acima dos 28,75 pode seguir repique altista na direção resistências nos 30,22 ou 32,32. Caso perca os 26,81 teria sinal de baixa projetando de 25,75 a 24,7.</t>
  </si>
  <si>
    <t>MYPK3 está em tendência de baixa pela média de 200 dias, a parece ter completado movimento de repique de alta de curto prazo e pode estar retomando o movimento baixista. Abaixo dos 9,22 pode seguir em queda na direção dos suportes 8,76 ou 8,54. Teria sinal de repique altista fechando acima dos 9,47 mirando resistências em 9,9 ou 10,61.</t>
  </si>
  <si>
    <t>RANI3 apesar de estar em tendência de baixa no longo prazo pela média de 200 dias, no curto prazo está com sinal de recuperação favorecendo repiques de alta. Acima dos 8,13 pode seguir repique altista na direção resistências nos 8,46 ou 9,01. Caso perca os 7,89 teria sinal de baixa projetando de 7,58 a 7,41.</t>
  </si>
  <si>
    <t>IRBR3 está em tendência de alta pelas médias de 21 e 200 dias e vai mantendo sinal de força altista. Acima dos 58,02 pode buscar projeções nos 60,85 ou 65,44. Teria sinal de realização na perda dos 55,24 mirando os 53,43 ou 52,01.</t>
  </si>
  <si>
    <t>ISAE4 está em tendência de alta pelas médias de 21 e 200 dias e vai mantendo sinal de força altista. Acima dos 28,84 pode buscar projeções nos 30,29 ou 32,15. Teria sinal de realização na perda dos 27,27 mirando os 26,33 ou 25,4. O padrão de volume favorece a alta.</t>
  </si>
  <si>
    <t>ITSA3</t>
  </si>
  <si>
    <t>ITSA3 está em tendência de alta pelas médias de 21 e 200 dias e vai mantendo sinal de força altista. Acima dos 13,92 pode buscar projeções nos 14,24 ou 14,99. Teria sinal de realização na perda dos 13,7 mirando os 13,02 ou 12,64. O padrão de volume favorece a alta.</t>
  </si>
  <si>
    <t>ITSA4 está em tendência de alta pelas médias de 21 e 200 dias e vai mantendo sinal de força altista. Acima dos 13,82 pode buscar projeções nos 14,22 ou 15,02. Teria sinal de realização na perda dos 13,58 mirando os 12,92 ou 12,51. O padrão de volume favorece a alta.</t>
  </si>
  <si>
    <t>ITUB3 está em tendência de alta pelas médias de 21 e 200 dias e vai mantendo sinal de força altista. Acima dos 45,76 pode buscar projeções nos 46,84 ou 49,29. Teria sinal de realização na perda dos 45,07 mirando os 42,86 ou 41,63.</t>
  </si>
  <si>
    <t>ITUB4 está em tendência de alta pelas médias de 21 e 200 dias e vai mantendo sinal de força altista. Acima dos 42,98 pode buscar projeções nos 44,64 ou 47,01. Teria sinal de realização na perda dos 42,27 mirando os 40,79 ou 39,6. O padrão de volume favorece a alta.</t>
  </si>
  <si>
    <t>JALL3 está em tendência de baixa pelas médias de 21 e 200 dias, mas começa a dar sinais de repiques de alta. Acima dos 2,11 teria sinal de repique altista mirando resistências nos 2,27 ou 2,46. Já uma perda dos 1,96 traria de volta o sinal de baixa projetando de 1,86 a 1,76.</t>
  </si>
  <si>
    <t>JBSS32 apesar de estar em tendência de baixa no longo prazo pela média de 200 dias, no curto prazo está com sinal de recuperação favorecendo repiques de alta. Acima dos 62,3 pode seguir repique altista na direção resistências nos 64,41 ou 67,59. Caso perca os 59,26 teria sinal de baixa projetando de 57,66 a 56,07.</t>
  </si>
  <si>
    <t>JHSF3 está em tendência de alta pelas médias de 21 e 200 dias e vai mantendo sinal de força altista. Acima dos 11,45 pode buscar projeções nos 12,21 ou 13,44. Teria sinal de realização na perda dos 11,04 mirando os 10,22 ou 9,83. O padrão de volume favorece a alta.</t>
  </si>
  <si>
    <t>JPMC34 está em tendência de alta pelas médias de 21 e 200 dias e vai mantendo sinal de força altista. Acima dos 178 pode buscar projeções nos 185,53 ou 197,73. Teria sinal de realização na perda dos 174,46 mirando os 165,8 ou 162,03.</t>
  </si>
  <si>
    <t>JSLG3 está em tendência de baixa pela média de 200 dias, a parece ter completado movimento de repique de alta de curto prazo e pode estar retomando o movimento baixista. Abaixo dos 5,6 pode seguir em queda na direção dos suportes 5,31 ou 5,1. Teria sinal de repique altista fechando acima dos 5,76 mirando resistências em 5,97 ou 6,37.</t>
  </si>
  <si>
    <t>KEPL3 está em tendência de baixa pelas médias de 21 e 200 dias, mas começa a dar sinais de repiques de alta. Acima dos 6,5 teria sinal de repique altista mirando resistências nos 6,75 ou 7,04. Já uma perda dos 6,27 traria de volta o sinal de baixa projetando de 6,12 a 5,97.</t>
  </si>
  <si>
    <t>KLBN3 apesar de estar em tendência de baixa no longo prazo pela média de 200 dias, no curto prazo está com sinal de recuperação favorecendo repiques de alta. Acima dos 3,61 pode seguir repique altista na direção resistências nos 3,77 ou 4,04. Caso perca os 3,52 teria sinal de baixa projetando de 3,34 a 3,25. O IFR sobrecomprado alerta realizações se perder 3,52.</t>
  </si>
  <si>
    <t>KLBN4 apesar de estar em tendência de baixa no longo prazo pela média de 200 dias, no curto prazo está com sinal de recuperação favorecendo repiques de alta. Acima dos 3,59 pode seguir repique altista na direção resistências nos 3,75 ou 4,01. Caso perca os 3,52 teria sinal de baixa projetando de 3,33 a 3,24. O IFR sobrecomprado alerta realizações se perder 3,52.</t>
  </si>
  <si>
    <t>KLBN11 está em tendência de alta pelas médias de 21 e 200 dias e vai mantendo sinal de força altista. Acima dos 18 pode buscar projeções nos 18,85 ou 20,24. Teria sinal de realização na perda dos 17,64 mirando os 16,61 ou 16,18. O padrão de volume favorece a alta. O IFR sobrecomprado alerta realizações se perder 17,64.</t>
  </si>
  <si>
    <t>LAVV3 está em tendência de baixa pelas médias de 21 e 200 dias, mas começa a dar sinais de repiques de alta. Acima dos 10,45 teria sinal de repique altista mirando resistências nos 11,94 ou 13,08. Já uma perda dos 10,08 traria de volta o sinal de baixa projetando de 9,5 a 8,93.</t>
  </si>
  <si>
    <t>LIGT3 está em clara tendência de baixa pelas médias de 21 e 200 dias e segue em movimento de baixa. Abaixo dos 3,01 pode buscar suportes 2,79 ou 2,54. Teria sinal de repique altista fechando acima dos 3,16 mirando resistências em 3,58 ou 4,06.</t>
  </si>
  <si>
    <t>RENT3 está em tendência de baixa pelas médias de 21 e 200 dias, mas começa a dar sinais de repiques de alta. Acima dos 37,57 teria sinal de repique altista mirando resistências nos 42,95 ou 46,98. Já uma perda dos 36,42 traria de volta o sinal de baixa projetando de 34,4 a 32,38.</t>
  </si>
  <si>
    <t>RENT4 está em tendência de baixa pelas médias de 21 e 200 dias, mas começa a dar sinais de repiques de alta. Acima dos 36,38 teria sinal de repique altista mirando resistências nos 41,29 ou 45,09. Já uma perda dos 35,14 traria de volta o sinal de baixa projetando de 33,23 a 31,33.</t>
  </si>
  <si>
    <t>LOGG3 está em tendência de alta no longo prazo, teve uma correção no curto prazo, mas pode estar retomando sinal de altas. Acima dos 26,58 pode buscar 28,7 ou 30,57. Abaixo dos 25,66 retomaria sinal de realização mirando suportes em 24,72 ou 23,78.</t>
  </si>
  <si>
    <t>LREN3 está em tendência de baixa pelas médias de 21 e 200 dias, mas começa a dar sinais de repiques de alta. Acima dos 13,59 teria sinal de repique altista mirando resistências nos 15,22 ou 16,51. Já uma perda dos 13,12 traria de volta o sinal de baixa projetando de 12,47 a 11,82.</t>
  </si>
  <si>
    <t>LWSA3 está em tendência de baixa pelas médias de 21 e 200 dias, mas começa a dar sinais de repiques de alta. Acima dos 3,84 teria sinal de repique altista mirando resistências nos 4,21 ou 4,54. Já uma perda dos 3,67 traria de volta o sinal de baixa projetando de 3,5 a 3,33.</t>
  </si>
  <si>
    <t>MDIA3 está em tendência de baixa pelas médias de 21 e 200 dias, mas começa a dar sinais de repiques de alta. Acima dos 17,82 teria sinal de repique altista mirando resistências nos 18,25 ou 18,89. Já uma perda dos 17,2 traria de volta o sinal de baixa projetando de 16,87 a 16,55.</t>
  </si>
  <si>
    <t>MGLU3 apesar de estar em tendência de baixa no longo prazo pela média de 200 dias, no curto prazo está com sinal de recuperação favorecendo repiques de alta. Acima dos 4,98 pode seguir repique altista na direção resistências nos 5,3 ou 6,08. Caso perca os 4,74 teria sinal de baixa projetando de 4,03 a 3,63.</t>
  </si>
  <si>
    <t>POMO3 está em tendência de baixa pelas médias de 21 e 200 dias, mas começa a dar sinais de repiques de alta. Acima dos 4,9 teria sinal de repique altista mirando resistências nos 5,69 ou 6,36. Já uma perda dos 4,6 traria de volta o sinal de baixa projetando de 4,26 a 3,92.</t>
  </si>
  <si>
    <t>POMO4 está em tendência de baixa pelas médias de 21 e 200 dias, mas começa a dar sinais de repiques de alta. Acima dos 5,31 teria sinal de repique altista mirando resistências nos 6,06 ou 6,71. Já uma perda dos 5 traria de volta o sinal de baixa projetando de 4,67 a 4,34.</t>
  </si>
  <si>
    <t>MBRF3 está em tendência de baixa pelas médias de 21 e 200 dias, mas começa a dar sinais de repiques de alta. Acima dos 16,4 teria sinal de repique altista mirando resistências nos 18,4 ou 20,81. Já uma perda dos 14,49 traria de volta o sinal de baixa projetando de 13,28 a 12,07.</t>
  </si>
  <si>
    <t>M2RV34 está em tendência de alta no longo prazo, teve uma correção no curto prazo, mas pode estar retomando sinal de altas. Acima dos 108,93 pode buscar 154,83 ou 194,06. Abaixo dos 101,76 retomaria sinal de realização mirando suportes em 91,35 ou 71,73.</t>
  </si>
  <si>
    <t>MATD3 apesar de estar em tendência de baixa no longo prazo pela média de 200 dias, no curto prazo está com sinal de recuperação favorecendo repiques de alta. Acima dos 5 pode seguir repique altista na direção resistências nos 5,29 ou 5,76. Caso perca os 4,78 teria sinal de baixa projetando de 4,53 a 4,38. O padrão de volume favorece a alta.</t>
  </si>
  <si>
    <t>CASH3 está em tendência de alta pelas médias de 21 e 200 dias e vai mantendo sinal de força altista. Acima dos 4,57 pode buscar projeções nos 4,95 ou 5,62. Teria sinal de realização na perda dos 4,32 mirando os 3,85 ou 3,51. O padrão de volume favorece a alta.</t>
  </si>
  <si>
    <t>MELK3 está em tendência de baixa pelas médias de 21 e 200 dias, mas começa a dar sinais de repiques de alta. Acima dos 2,97 teria sinal de repique altista mirando resistências nos 3,26 ou 3,47. Já uma perda dos 2,91 traria de volta o sinal de baixa projetando de 2,8 a 2,69.</t>
  </si>
  <si>
    <t>MELI34 está em clara tendência de baixa pelas médias de 21 e 200 dias e segue em movimento de baixa. Abaixo dos 74,93 pode buscar suportes 68,49 ou 64,64. Teria sinal de repique altista fechando acima dos 77,33 mirando resistências em 80,92 ou 88,6.</t>
  </si>
  <si>
    <t>BMEB4 está em tendência de baixa pelas médias de 21 e 200 dias, mas começa a dar sinais de repiques de alta. Acima dos 60,07 teria sinal de repique altista mirando resistências nos 69,61 ou 78,36. Já uma perda dos 58,5 traria de volta o sinal de baixa projetando de 55,44 a 51,06.</t>
  </si>
  <si>
    <t>M1TA34 está em tendência de baixa pela média de 200 dias, a parece ter completado movimento de repique de alta de curto prazo e pode estar retomando o movimento baixista. Abaixo dos 112,68 pode seguir em queda na direção dos suportes 99,95 ou 92,36. Teria sinal de repique altista fechando acima dos 117,69 mirando resistências em 124,5 ou 139,67.</t>
  </si>
  <si>
    <t>LEVE3 está em tendência de baixa pelas médias de 21 e 200 dias, mas começa a dar sinais de repiques de alta. Acima dos 31,9 teria sinal de repique altista mirando resistências nos 33,6 ou 35,12. Já uma perda dos 31,14 traria de volta o sinal de baixa projetando de 30,37 a 29,61.</t>
  </si>
  <si>
    <t>MUTC34 apesar de estar em tendência de alta no longo prazo pela média de 200 dias, no curto prazo está em realização. Abaixo dos 786,69 pode seguir em baixa no curto prazo mirando suportes em 688,09 ou 566,07. Teria sinal de retomada altista fechando acima dos 827,49 mirando resistências em 1082,96 ou 1326,98.</t>
  </si>
  <si>
    <t>MSFT34 está em clara tendência de baixa pelas médias de 21 e 200 dias e segue em movimento de baixa. Abaixo dos 81,67 pode buscar suportes 75,4 ou 72,06. Teria sinal de repique altista fechando acima dos 86,2 mirando resistências em 92,87 ou 103,67.</t>
  </si>
  <si>
    <t>MILS3 está em tendência de alta no longo prazo, teve uma correção no curto prazo, mas pode estar retomando sinal de altas. Acima dos 15,44 pode buscar 15,65 ou 15,94. Abaixo dos 15,33 retomaria sinal de realização mirando suportes em 15,17 ou 15,02.</t>
  </si>
  <si>
    <t>BEEF3 apesar de estar em tendência de baixa no longo prazo pela média de 200 dias, no curto prazo está com sinal de recuperação favorecendo repiques de alta. Acima dos 3,62 pode seguir repique altista na direção resistências nos 3,78 ou 4. Caso perca os 3,54 teria sinal de baixa projetando de 3,42 a 3,3.</t>
  </si>
  <si>
    <t>MTRE3 está em tendência de baixa pelas médias de 21 e 200 dias, mas começa a dar sinais de repiques de alta. Acima dos 3 teria sinal de repique altista mirando resistências nos 3,38 ou 3,67. Já uma perda dos 2,91 traria de volta o sinal de baixa projetando de 2,76 a 2,61.</t>
  </si>
  <si>
    <t>MOTV3 apesar de estar em tendência de baixa no longo prazo pela média de 200 dias, no curto prazo está com sinal de recuperação favorecendo repiques de alta. Acima dos 14,78 pode seguir repique altista na direção resistências nos 15,21 ou 15,9. Caso perca os 14,42 teria sinal de baixa projetando de 14,09 a 13,74.</t>
  </si>
  <si>
    <t>MDNE3 está em tendência de baixa pelas médias de 21 e 200 dias, mas começa a dar sinais de repiques de alta. Acima dos 25,52 teria sinal de repique altista mirando resistências nos 30,98 ou 35,13. Já uma perda dos 24,25 traria de volta o sinal de baixa projetando de 22,17 a 20,09.</t>
  </si>
  <si>
    <t>MOVI3 está em tendência de baixa pelas médias de 21 e 200 dias, mas começa a dar sinais de repiques de alta. Acima dos 8,13 teria sinal de repique altista mirando resistências nos 10,14 ou 11,54. Já uma perda dos 7,87 traria de volta o sinal de baixa projetando de 7,16 a 6,46. O IFR sobrevendido alerta para recuperações se superar 8,13</t>
  </si>
  <si>
    <t>MRVE3 está em tendência de baixa pelas médias de 21 e 200 dias, mas começa a dar sinais de repiques de alta. Acima dos 4,62 teria sinal de repique altista mirando resistências nos 5,5 ou 6,16. Já uma perda dos 4,43 traria de volta o sinal de baixa projetando de 4,09 a 3,76.</t>
  </si>
  <si>
    <t>MLAS3 está em tendência de alta pelas médias de 21 e 200 dias e vai mantendo sinal de força altista. Acima dos 1,81 pode buscar projeções nos 1,97 ou 2,23. Teria sinal de realização na perda dos 1,68 mirando os 1,55 ou 1,46. O padrão de volume favorece a alta.</t>
  </si>
  <si>
    <t>MULT3 está em tendência de baixa pelas médias de 21 e 200 dias, mas começa a dar sinais de repiques de alta. Acima dos 29,05 teria sinal de repique altista mirando resistências nos 30,5 ou 32,13. Já uma perda dos 27,85 traria de volta o sinal de baixa projetando de 27,03 a 26,21.</t>
  </si>
  <si>
    <t>NATU3 está em tendência de baixa pela média de 200 dias, a parece ter completado movimento de repique de alta de curto prazo e pode estar retomando o movimento baixista. Abaixo dos 8,68 pode seguir em queda na direção dos suportes 7,58 ou 7,15. Teria sinal de repique altista fechando acima dos 8,97 mirando resistências em 9,82 ou 11,21.</t>
  </si>
  <si>
    <t>NFLX34 está em clara tendência de baixa pelas médias de 21 e 200 dias e segue em movimento de baixa. Abaixo dos 6,68 pode buscar suportes 6,21 ou 5,75. Teria sinal de repique altista fechando acima dos 7,15 mirando resistências em 8,18 ou 9,1. O IFR sobrevendido alerta para recuperações se superar 7,15</t>
  </si>
  <si>
    <t>ROXO34 apesar de estar em tendência de baixa no longo prazo pela média de 200 dias, no curto prazo está com sinal de recuperação favorecendo repiques de alta. Acima dos 12,29 pode seguir repique altista na direção resistências nos 13,31 ou 14,97. Caso perca os 11,71 teria sinal de baixa projetando de 10,63 a 10,11.</t>
  </si>
  <si>
    <t>NVDC34 está em tendência de alta pelas médias de 21 e 200 dias e vai mantendo sinal de força altista. Acima dos 22,59 pode buscar projeções nos 23,88 ou 25,98. Teria sinal de realização na perda dos 21,62 mirando os 20,49 ou 19,84. O padrão de volume favorece a alta.</t>
  </si>
  <si>
    <t>OPCT3 está em tendência de alta pelas médias de 21 e 200 dias e vai mantendo sinal de força altista. Acima dos 11,46 pode buscar projeções nos 12,36 ou 13,82. Teria sinal de realização na perda dos 10,96 mirando os 10 ou 9,54.</t>
  </si>
  <si>
    <t>ONCO3 está em clara tendência de baixa pelas médias de 21 e 200 dias e segue em movimento de baixa. Abaixo dos 0,59 pode buscar suportes 0,3 ou 0,01. Teria sinal de repique altista fechando acima dos 0,72 mirando resistências em 1,52 ou 2,09. O IFR sobrevendido alerta para recuperações se superar 0,72</t>
  </si>
  <si>
    <t>ORCL34 está em clara tendência de baixa pelas médias de 21 e 200 dias e segue em movimento de baixa. Abaixo dos 102 pode buscar suportes 89,22 ou 76,45. Teria sinal de repique altista fechando acima dos 108,46 mirando resistências em 143,33 ou 168,87.</t>
  </si>
  <si>
    <t>ORVR3 está em tendência de alta no longo prazo, teve uma correção no curto prazo, mas pode estar retomando sinal de altas. Acima dos 72,13 pode buscar 80,95 ou 87,46. Abaixo dos 70,4 retomaria sinal de realização mirando suportes em 67,14 ou 63,88.</t>
  </si>
  <si>
    <t>PCAR3 apesar de estar em tendência de baixa no longo prazo pela média de 200 dias, no curto prazo está com sinal de recuperação favorecendo repiques de alta. Acima dos 2,84 pode seguir repique altista na direção resistências nos 3,33 ou 4,13. Caso perca os 2,67 teria sinal de baixa projetando de 2,04 a 1,79.</t>
  </si>
  <si>
    <t>PGMN3 está em tendência de baixa pelas médias de 21 e 200 dias, mas começa a dar sinais de repiques de alta. Acima dos 3,5 teria sinal de repique altista mirando resistências nos 3,85 ou 4,15. Já uma perda dos 3,35 traria de volta o sinal de baixa projetando de 3,19 a 3,04.</t>
  </si>
  <si>
    <t>P2LT34 está em clara tendência de baixa pelas médias de 21 e 200 dias e segue em movimento de baixa. Abaixo dos 207 pode buscar suportes 184 ou 167,31. Teria sinal de repique altista fechando acima dos 224,52 mirando resistências em 238 ou 271,37.</t>
  </si>
  <si>
    <t>PMAM3 está em tendência de baixa pela média de 200 dias, a parece ter completado movimento de repique de alta de curto prazo e pode estar retomando o movimento baixista. Abaixo dos 0,29 pode seguir em queda na direção dos suportes 0,21 ou 0,14. Teria sinal de repique altista fechando acima dos 0,33 mirando resistências em 0,41 ou 0,53.</t>
  </si>
  <si>
    <t>PETR3 está em tendência de alta pelas médias de 21 e 200 dias e vai mantendo sinal de força altista. Acima dos 48,25 pode buscar projeções nos 52,53 ou 59,46. Teria sinal de realização na perda dos 47,26 mirando os 41,32 ou 39,17. O IFR sobrecomprado alerta realizações se perder 47,26.</t>
  </si>
  <si>
    <t>PETR4 está em tendência de alta pelas médias de 21 e 200 dias e vai mantendo sinal de força altista. Acima dos 42,74 pode buscar projeções nos 46,04 ou 51,38. Teria sinal de realização na perda dos 41,97 mirando os 37,4 ou 35,74. O padrão de volume favorece a alta. O IFR sobrecomprado alerta realizações se perder 41,97.</t>
  </si>
  <si>
    <t>RECV3 apesar de estar em tendência de baixa no longo prazo pela média de 200 dias, no curto prazo está com sinal de recuperação favorecendo repiques de alta. Acima dos 10,8 pode seguir repique altista na direção resistências nos 11,67 ou 13,08. Caso perca os 10,39 teria sinal de baixa projetando de 9,39 a 8,95.</t>
  </si>
  <si>
    <t>PRIO3 está em tendência de alta pelas médias de 21 e 200 dias e vai mantendo sinal de força altista. Acima dos 59,99 pode buscar projeções nos 65,32 ou 73,95. Teria sinal de realização na perda dos 58,66 mirando os 51,36 ou 48,69. O IFR sobrecomprado alerta realizações se perder 58,66.</t>
  </si>
  <si>
    <t>AUAU3 apesar de estar em tendência de baixa no longo prazo pela média de 200 dias, no curto prazo está com sinal de recuperação favorecendo repiques de alta. Acima dos 3,31 pode seguir repique altista na direção resistências nos 3,46 ou 3,71. Caso perca os 3,06 teria sinal de baixa projetando de 2,98 a 2,9. O padrão de volume favorece a alta.</t>
  </si>
  <si>
    <t>PINE4 está em tendência de alta pelas médias de 21 e 200 dias e vai mantendo sinal de força altista. Acima dos 12,42 pode buscar projeções nos 13,07 ou 14,44. Teria sinal de realização na perda dos 11,6 mirando os 10,85 ou 10,16. O padrão de volume favorece a alta.</t>
  </si>
  <si>
    <t>PLPL3 está em tendência de baixa pelas médias de 21 e 200 dias, mas começa a dar sinais de repiques de alta. Acima dos 7,72 teria sinal de repique altista mirando resistências nos 8,85 ou 9,83. Já uma perda dos 7,26 traria de volta o sinal de baixa projetando de 6,76 a 6,27.</t>
  </si>
  <si>
    <t>PSSA3 está em tendência de alta pelas médias de 21 e 200 dias e vai mantendo sinal de força altista. Acima dos 55,55 pode buscar projeções nos 58,16 ou 62,39. Teria sinal de realização na perda dos 53,51 mirando os 51,32 ou 50,01. O padrão de volume favorece a alta.</t>
  </si>
  <si>
    <t>POSI3 está em tendência de baixa pelas médias de 21 e 200 dias, mas começa a dar sinais de repiques de alta. Acima dos 3,77 teria sinal de repique altista mirando resistências nos 4,17 ou 4,49. Já uma perda dos 3,64 traria de volta o sinal de baixa projetando de 3,47 a 3,31.</t>
  </si>
  <si>
    <t>Priner</t>
  </si>
  <si>
    <t>PRNR3 está em tendência de alta pelas médias de 21 e 200 dias e vai mantendo sinal de força altista. Acima dos 18,7 pode buscar projeções nos 19,4 ou 20,8. Teria sinal de realização na perda dos 18,21 mirando os 17,12 ou 16,41.</t>
  </si>
  <si>
    <t>QUAL3 está em tendência de baixa pelas médias de 21 e 200 dias, mas começa a dar sinais de repiques de alta. Acima dos 1,56 teria sinal de repique altista mirando resistências nos 1,93 ou 2,22. Já uma perda dos 1,45 traria de volta o sinal de baixa projetando de 1,3 a 1,15.</t>
  </si>
  <si>
    <t>LJQQ3 está em clara tendência de baixa pelas médias de 21 e 200 dias e segue em movimento de baixa. Abaixo dos 1,12 pode buscar suportes 1,03 ou 0,94. Teria sinal de repique altista fechando acima dos 1,17 mirando resistências em 1,41 ou 1,58.</t>
  </si>
  <si>
    <t>RADL3 apesar de estar em tendência de baixa no longo prazo pela média de 200 dias, no curto prazo está com sinal de recuperação favorecendo repiques de alta. Acima dos 19 pode seguir repique altista na direção resistências nos 20,71 ou 23,49. Caso perca os 17,98 teria sinal de baixa projetando de 16,22 a 15,36.</t>
  </si>
  <si>
    <t>RAPT4 apesar de estar em tendência de baixa no longo prazo pela média de 200 dias, no curto prazo está com sinal de recuperação favorecendo repiques de alta. Acima dos 4,89 pode seguir repique altista na direção resistências nos 5,32 ou 6,03. Caso perca os 4,64 teria sinal de baixa projetando de 4,18 a 3,96.</t>
  </si>
  <si>
    <t>RCSL4 apesar de estar em tendência de baixa no longo prazo pela média de 200 dias, no curto prazo está com sinal de recuperação favorecendo repiques de alta. Acima dos 0,55 pode seguir repique altista na direção resistências nos 0,71 ou 0,89. Caso perca os 0,51 teria sinal de baixa projetando de 0,41 a 0,31. O IFR sobrecomprado alerta realizações se perder 0,51.</t>
  </si>
  <si>
    <t>RDOR3 está em tendência de baixa pelas médias de 21 e 200 dias, mas começa a dar sinais de repiques de alta. Acima dos 34,65 teria sinal de repique altista mirando resistências nos 36,5 ou 38,53. Já uma perda dos 33,2 traria de volta o sinal de baixa projetando de 32,18 a 31,16.</t>
  </si>
  <si>
    <t>RIAA3 está em tendência de baixa pelas médias de 21 e 200 dias, mas começa a dar sinais de repiques de alta. Acima dos 8,14 teria sinal de repique altista mirando resistências nos 9,38 ou 10,41. Já uma perda dos 7,71 traria de volta o sinal de baixa projetando de 7,19 a 6,67.</t>
  </si>
  <si>
    <t>RAIL3 apesar de estar em tendência de baixa no longo prazo pela média de 200 dias, no curto prazo está com sinal de recuperação favorecendo repiques de alta. Acima dos 13,75 pode seguir repique altista na direção resistências nos 14,42 ou 15,47. Caso perca os 13,21 teria sinal de baixa projetando de 12,72 a 12,19. O padrão de volume favorece a alta.</t>
  </si>
  <si>
    <t>SBSP3 está em tendência de alta no longo prazo, teve uma correção no curto prazo, mas pode estar retomando sinal de altas. Acima dos 29,47 pode buscar 31,18 ou 33,11. Abaixo dos 28,05 retomaria sinal de realização mirando suportes em 27,08 ou 26,11.</t>
  </si>
  <si>
    <t>SAPR4 apesar de estar em tendência de baixa no longo prazo pela média de 200 dias, no curto prazo está com sinal de recuperação favorecendo repiques de alta. Acima dos 7,22 pode seguir repique altista na direção resistências nos 7,44 ou 7,74. Caso perca os 6,95 teria sinal de baixa projetando de 6,79 a 6,64.</t>
  </si>
  <si>
    <t>SAPR11 está em tendência de baixa pelas médias de 21 e 200 dias, mas começa a dar sinais de repiques de alta. Acima dos 37,25 teria sinal de repique altista mirando resistências nos 38,42 ou 40,05. Já uma perda dos 35,77 traria de volta o sinal de baixa projetando de 34,95 a 34,13.</t>
  </si>
  <si>
    <t>SANB3 apesar de estar em tendência de baixa no longo prazo pela média de 200 dias, no curto prazo está com sinal de recuperação favorecendo repiques de alta. Acima dos 13,25 pode seguir repique altista na direção resistências nos 14,02 ou 15,27. Caso perca os 12,99 teria sinal de baixa projetando de 12 a 11,61. O padrão de volume favorece a alta.</t>
  </si>
  <si>
    <t>SANB4 apesar de estar em tendência de baixa no longo prazo pela média de 200 dias, no curto prazo está com sinal de recuperação favorecendo repiques de alta. Acima dos 14,11 pode seguir repique altista na direção resistências nos 14,8 ou 15,92. Caso perca os 13,46 teria sinal de baixa projetando de 12,99 a 12,64. O padrão de volume favorece a alta.</t>
  </si>
  <si>
    <t>SANB11 apesar de estar em tendência de baixa no longo prazo pela média de 200 dias, no curto prazo está com sinal de recuperação favorecendo repiques de alta. Acima dos 27,33 pode seguir repique altista na direção resistências nos 28,79 ou 31,16. Caso perca os 26,44 teria sinal de baixa projetando de 24,96 a 24,22. O padrão de volume favorece a alta.</t>
  </si>
  <si>
    <t>SMTO3 está em tendência de alta pelas médias de 21 e 200 dias e vai mantendo sinal de força altista. Acima dos 16,13 pode buscar projeções nos 16,85 ou 18,37. Teria sinal de realização na perda dos 15,64 mirando os 14,39 ou 13,62.</t>
  </si>
  <si>
    <t>SHUL4 está em tendência de baixa pelas médias de 21 e 200 dias, mas começa a dar sinais de repiques de alta. Acima dos 4,59 teria sinal de repique altista mirando resistências nos 4,83 ou 5,07. Já uma perda dos 4,43 traria de volta o sinal de baixa projetando de 4,3 a 4,18.</t>
  </si>
  <si>
    <t>SEER3 está em tendência de alta pelas médias de 21 e 200 dias e vai mantendo sinal de força altista. Acima dos 11,79 pode buscar projeções nos 12,45 ou 13,46. Teria sinal de realização na perda dos 11,48 mirando os 10,8 ou 10,29.</t>
  </si>
  <si>
    <t>CSNA3 apesar de estar em tendência de baixa no longo prazo pela média de 200 dias, no curto prazo está com sinal de recuperação favorecendo repiques de alta. Acima dos 5,43 pode seguir repique altista na direção resistências nos 6,01 ou 6,95. Caso perca os 5,09 teria sinal de baixa projetando de 4,49 a 4,19. O padrão de volume favorece a alta.</t>
  </si>
  <si>
    <t>SIMH3 está em tendência de baixa pelas médias de 21 e 200 dias, mas começa a dar sinais de repiques de alta. Acima dos 7,45 teria sinal de repique altista mirando resistências nos 8,42 ou 9,18. Já uma perda dos 7,19 traria de volta o sinal de baixa projetando de 6,8 a 6,42.</t>
  </si>
  <si>
    <t>SLCE3 apesar de estar em tendência de baixa no longo prazo pela média de 200 dias, no curto prazo está com sinal de recuperação favorecendo repiques de alta. Acima dos 14,25 pode seguir repique altista na direção resistências nos 15,28 ou 16,95. Caso perca os 13,71 teria sinal de baixa projetando de 12,58 a 12,06. O padrão de volume favorece a alta.</t>
  </si>
  <si>
    <t>SMFT3 apesar de estar em tendência de baixa no longo prazo pela média de 200 dias, no curto prazo está com sinal de recuperação favorecendo repiques de alta. Acima dos 20,82 pode seguir repique altista na direção resistências nos 21,45 ou 23,16. Caso perca os 19,97 teria sinal de baixa projetando de 18,68 a 17,82. O padrão de volume favorece a alta.</t>
  </si>
  <si>
    <t>SPCX34 está em clara tendência de baixa pelas médias de 21 e 200 dias e segue em movimento de baixa. Abaixo dos 38,75 pode buscar suportes 32,3 ou 25,85. Teria sinal de repique altista fechando acima dos 42,08 mirando resistências em 59,62 ou 72,51. O IFR sobrevendido alerta para recuperações se superar 42,08</t>
  </si>
  <si>
    <t>STOC34 está em tendência de baixa pela média de 200 dias, a parece ter completado movimento de repique de alta de curto prazo e pode estar retomando o movimento baixista. Abaixo dos 56,08 pode seguir em queda na direção dos suportes 52,44 ou 50,47. Teria sinal de repique altista fechando acima dos 58,8 mirando resistências em 62,73 ou 69,09.</t>
  </si>
  <si>
    <t>M2ST34 está em tendência de baixa pela média de 200 dias, a parece ter completado movimento de repique de alta de curto prazo e pode estar retomando o movimento baixista. Abaixo dos 7,1 pode seguir em queda na direção dos suportes 6,06 ou 5,53. Teria sinal de repique altista fechando acima dos 7,36 mirando resistências em 7,77 ou 8,82.</t>
  </si>
  <si>
    <t>SUZB3 apesar de estar em tendência de baixa no longo prazo pela média de 200 dias, no curto prazo está com sinal de recuperação favorecendo repiques de alta. Acima dos 42,69 pode seguir repique altista na direção resistências nos 44,86 ou 48,38. Caso perca os 41,65 teria sinal de baixa projetando de 39,17 a 38,08.</t>
  </si>
  <si>
    <t>TAEE4 está em tendência de alta pelas médias de 21 e 200 dias, mas começa a dar sinal de possível realização. Abaixo dos 13,74 poderia realizar na direção dos suportes 13,21 ou 12,94. Caso supere os 14,08 retomaria sinal de alta com projeções nos 14,61 ou 15,48.</t>
  </si>
  <si>
    <t>TAEE11 está em tendência de alta pelas médias de 21 e 200 dias e vai mantendo sinal de força altista. Acima dos 42,09 pode buscar projeções nos 43,79 ou 46,55. Teria sinal de realização na perda dos 40,99 mirando os 39,33 ou 38,47. O padrão de volume favorece a alta.</t>
  </si>
  <si>
    <t>TSMC34 apesar de estar em tendência de alta no longo prazo pela média de 200 dias, no curto prazo está em realização. Abaixo dos 262 pode seguir em baixa no curto prazo mirando suportes em 248,04 ou 229,5. Teria sinal de retomada altista fechando acima dos 268,82 mirando resistências em 308,03 ou 345,1.</t>
  </si>
  <si>
    <t>TGMA3 apesar de estar em tendência de baixa no longo prazo pela média de 200 dias, no curto prazo está com sinal de recuperação favorecendo repiques de alta. Acima dos 31,89 pode seguir repique altista na direção resistências nos 33,39 ou 35,82. Caso perca os 30,61 teria sinal de baixa projetando de 29,46 a 28,7.</t>
  </si>
  <si>
    <t>VIVT3 está em tendência de alta pelas médias de 21 e 200 dias, mas começa a dar sinal de possível realização. Abaixo dos 35,16 poderia realizar na direção dos suportes 33,47 ou 32,67. Caso supere os 36,05 retomaria sinal de alta com projeções nos 37,64 ou 40,22.</t>
  </si>
  <si>
    <t>TEND3 apesar de estar em tendência de alta no longo prazo pela média de 200 dias, no curto prazo está em realização. Abaixo dos 29,27 pode seguir em baixa no curto prazo mirando suportes em 26,59 ou 23,91. Teria sinal de retomada altista fechando acima dos 30,14 mirando resistências em 37,94 ou 43,29. O IFR sobrevendido alerta para recuperações se superar 30,14</t>
  </si>
  <si>
    <t>TSLA34 está em clara tendência de baixa pelas médias de 21 e 200 dias e segue em movimento de baixa. Abaixo dos 57,72 pode buscar suportes 53,79 ou 49,86. Teria sinal de repique altista fechando acima dos 60,07 mirando resistências em 70,43 ou 78,28.</t>
  </si>
  <si>
    <t>TIMS3 está em clara tendência de baixa pelas médias de 21 e 200 dias e segue em movimento de baixa. Abaixo dos 22,03 pode buscar suportes 21,52 ou 21,01. Teria sinal de repique altista fechando acima dos 23,17 mirando resistências em 24,18 ou 25,83.</t>
  </si>
  <si>
    <t>TOTS3 está em tendência de baixa pelas médias de 21 e 200 dias, mas começa a dar sinais de repiques de alta. Acima dos 29,03 teria sinal de repique altista mirando resistências nos 30,49 ou 32,64. Já uma perda dos 28,19 traria de volta o sinal de baixa projetando de 27,01 a 25,93.</t>
  </si>
  <si>
    <t>TFCO4 está em tendência de baixa pelas médias de 21 e 200 dias, mas começa a dar sinais de repiques de alta. Acima dos 14,25 teria sinal de repique altista mirando resistências nos 15,62 ou 16,79. Já uma perda dos 13,72 traria de volta o sinal de baixa projetando de 13,13 a 12,54.</t>
  </si>
  <si>
    <t>TUPY3 está em tendência de alta pelas médias de 21 e 200 dias e vai mantendo sinal de força altista. Acima dos 15,84 pode buscar projeções nos 16,5 ou 18,08. Teria sinal de realização na perda dos 15,42 mirando os 13,93 ou 13,13.</t>
  </si>
  <si>
    <t>UGPA3 está em tendência de alta pelas médias de 21 e 200 dias e vai mantendo sinal de força altista. Acima dos 32,88 pode buscar projeções nos 37,7 ou 45,5. Teria sinal de realização na perda dos 31,86 mirando os 25,08 ou 22,66. O IFR sobrecomprado alerta realizações se perder 31,86.</t>
  </si>
  <si>
    <t>FIQE3 está em tendência de alta no longo prazo, teve uma correção no curto prazo, mas pode estar retomando sinal de altas. Acima dos 5,72 pode buscar 6,07 ou 6,4. Abaixo dos 5,52 retomaria sinal de realização mirando suportes em 5,35 ou 5,18.</t>
  </si>
  <si>
    <t>UNIP6 está em tendência de alta pelas médias de 21 e 200 dias e vai mantendo sinal de força altista. Acima dos 63 pode buscar projeções nos 65,4 ou 69,29. Teria sinal de realização na perda dos 61,15 mirando os 59,11 ou 57,9. O padrão de volume favorece a alta.</t>
  </si>
  <si>
    <t>USIM3 está em tendência de alta pelas médias de 21 e 200 dias e vai mantendo sinal de força altista. Acima dos 8,04 pode buscar projeções nos 8,69 ou 9,75. Teria sinal de realização na perda dos 7,54 mirando os 6,98 ou 6,65. O padrão de volume favorece a alta.</t>
  </si>
  <si>
    <t>USIM5 está em tendência de alta pelas médias de 21 e 200 dias e vai mantendo sinal de força altista. Acima dos 8,89 pode buscar projeções nos 9,6 ou 10,76. Teria sinal de realização na perda dos 8,44 mirando os 7,73 ou 7,37.</t>
  </si>
  <si>
    <t>VALE3 está em tendência de baixa pelas médias de 21 e 200 dias, mas começa a dar sinais de repiques de alta. Acima dos 75,25 teria sinal de repique altista mirando resistências nos 79,32 ou 84,1. Já uma perda dos 73,34 traria de volta o sinal de baixa projetando de 71,57 a 69,17.</t>
  </si>
  <si>
    <t>VLID3 apesar de estar em tendência de baixa no longo prazo pela média de 200 dias, no curto prazo está com sinal de recuperação favorecendo repiques de alta. Acima dos 18,35 pode seguir repique altista na direção resistências nos 19,18 ou 20,53. Caso perca os 17,68 teria sinal de baixa projetando de 17 a 16,58. O padrão de volume favorece a alta.</t>
  </si>
  <si>
    <t>VAMO3 apesar de estar em tendência de baixa no longo prazo pela média de 200 dias, no curto prazo está com sinal de recuperação favorecendo repiques de alta. Acima dos 3,3 pode seguir repique altista na direção resistências nos 3,66 ou 4,25. Caso perca os 3,1 teria sinal de baixa projetando de 2,71 a 2,52. O padrão de volume favorece a alta.</t>
  </si>
  <si>
    <t>VBBR3 está em tendência de alta pelas médias de 21 e 200 dias e vai mantendo sinal de força altista. Acima dos 35,18 pode buscar projeções nos 39,01 ou 45,21. Teria sinal de realização na perda dos 33,99 mirando os 28,98 ou 27,06. O padrão de volume favorece a alta. O IFR sobrecomprado alerta realizações se perder 33,99.</t>
  </si>
  <si>
    <t>VTRU3 está em tendência de baixa pelas médias de 21 e 200 dias, mas começa a dar sinais de repiques de alta. Acima dos 12,2 teria sinal de repique altista mirando resistências nos 13,83 ou 15,11. Já uma perda dos 11,75 traria de volta o sinal de baixa projetando de 11,1 a 10,46. O IFR sobrevendido alerta para recuperações se superar 12,2</t>
  </si>
  <si>
    <t>VIVA3 está em tendência de baixa pelas médias de 21 e 200 dias, mas começa a dar sinais de repiques de alta. Acima dos 21,63 teria sinal de repique altista mirando resistências nos 23,94 ou 25,63. Já uma perda dos 21,2 traria de volta o sinal de baixa projetando de 20,35 a 19,5.</t>
  </si>
  <si>
    <t>Viveo</t>
  </si>
  <si>
    <t>VVEO3</t>
  </si>
  <si>
    <t>VVEO3 está em tendência de baixa pelas médias de 21 e 200 dias, mas começa a dar sinais de repiques de alta. Acima dos 0,69 teria sinal de repique altista mirando resistências nos 1,26 ou 1,69. Já uma perda dos 0,56 traria de volta o sinal de baixa projetando de 0,34 a 0,12.</t>
  </si>
  <si>
    <t>VULC3 apesar de estar em tendência de baixa no longo prazo pela média de 200 dias, no curto prazo está com sinal de recuperação favorecendo repiques de alta. Acima dos 14,55 pode seguir repique altista na direção resistências nos 14,9 ou 15,74. Caso perca os 14,28 teria sinal de baixa projetando de 13,54 a 13,11.</t>
  </si>
  <si>
    <t>WALM34 está em clara tendência de baixa pelas médias de 21 e 200 dias e segue em movimento de baixa. Abaixo dos 34,36 pode buscar suportes 32,89 ou 31,42. Teria sinal de repique altista fechando acima dos 35,2 mirando resistências em 39,11 ou 42,04.</t>
  </si>
  <si>
    <t>WEGE3 está em tendência de alta pelas médias de 21 e 200 dias e vai mantendo sinal de força altista. Acima dos 47,37 pode buscar projeções nos 50,4 ou 55,31. Teria sinal de realização na perda dos 44,8 mirando os 42,46 ou 40,94. O padrão de volume favorece a alta.</t>
  </si>
  <si>
    <t>W1DC34 está em tendência de alta no longo prazo, teve uma correção no curto prazo, mas pode estar retomando sinal de altas. Acima dos 2852,59 pode buscar 3810 ou 4798,8. Abaixo dos 2636,01 retomaria sinal de realização mirando suportes em 2210 ou 1715,6.</t>
  </si>
  <si>
    <t>WIZC3 apesar de estar em tendência de baixa no longo prazo pela média de 200 dias, no curto prazo está com sinal de recuperação favorecendo repiques de alta. Acima dos 8,37 pode seguir repique altista na direção resistências nos 8,59 ou 9,17. Caso perca os 8,17 teria sinal de baixa projetando de 7,64 a 7,34.</t>
  </si>
  <si>
    <t>YDUQ3 está em clara tendência de baixa pelas médias de 21 e 200 dias e segue em movimento de baixa. Abaixo dos 7,65 pode buscar suportes 7,17 ou 6,69. Teria sinal de repique altista fechando acima dos 8,01 mirando resistências em 9,19 ou 10,14. O IFR sobrevendido alerta para recuperações se superar 8,01</t>
  </si>
  <si>
    <t>DOLA11 está em clara tendência de baixa pelas médias de 21 e 200 dias e segue em movimento de baixa. Abaixo dos 9,93 pode buscar suportes 9,81 ou 9,7. Teria sinal de repique altista fechando acima dos 10,03 mirando resistências em 10,29 ou 10,51.</t>
  </si>
  <si>
    <t>BB Etf Ibov</t>
  </si>
  <si>
    <t>BBOV11</t>
  </si>
  <si>
    <t>BBOV11 está em tendência de alta pelas médias de 21 e 200 dias, mas começa a dar sinal de possível realização. Abaixo dos 91,17 poderia realizar na direção dos suportes 89 ou 87,6. Caso supere os 93,5 retomaria sinal de alta com projeções nos 96,28 ou 100,78.</t>
  </si>
  <si>
    <t>BTG Sphedge</t>
  </si>
  <si>
    <t>SPBZ11</t>
  </si>
  <si>
    <t>SPBZ11 apesar de estar em tendência de baixa no longo prazo pela média de 200 dias, no curto prazo está com sinal de recuperação favorecendo repiques de alta. Acima dos 120 pode seguir repique altista na direção resistências nos 124,32 ou 131,32. Caso perca os 117,95 teria sinal de baixa projetando de 113 a 110,83. O padrão de volume favorece a alta.</t>
  </si>
  <si>
    <t>Etf Brad Bov</t>
  </si>
  <si>
    <t>BOVB11</t>
  </si>
  <si>
    <t>BOVB11 está em tendência de alta pelas médias de 21 e 200 dias e vai mantendo sinal de força altista. Acima dos 182,35 pode buscar projeções nos 187,69 ou 196,34. Teria sinal de realização na perda dos 179 mirando os 173,7 ou 171,02.</t>
  </si>
  <si>
    <t>COIN11 está em tendência de baixa pela média de 200 dias, a parece ter completado movimento de repique de alta de curto prazo e pode estar retomando o movimento baixista. Abaixo dos 38,43 pode seguir em queda na direção dos suportes 35,56 ou 34,32. Teria sinal de repique altista fechando acima dos 38,97 mirando resistências em 39,57 ou 42,04.</t>
  </si>
  <si>
    <t>Etf BV Spyi</t>
  </si>
  <si>
    <t>SPYI11</t>
  </si>
  <si>
    <t>SPYI11 está em tendência de alta no longo prazo, teve uma correção no curto prazo, mas pode estar retomando sinal de altas. Acima dos 106,3 pode buscar 108,66 ou 110,91. Abaixo dos 105,01 retomaria sinal de realização mirando suportes em 103,88 ou 102,75.</t>
  </si>
  <si>
    <t>QQQI11 apesar de estar em tendência de alta no longo prazo pela média de 200 dias, no curto prazo está em realização. Abaixo dos 93,29 pode seguir em baixa no curto prazo mirando suportes em 91,25 ou 89,21. Teria sinal de retomada altista fechando acima dos 94,75 mirando resistências em 99,88 ou 103,95.</t>
  </si>
  <si>
    <t>BCPX39 está em tendência de alta pelas médias de 21 e 200 dias e vai mantendo sinal de força altista. Acima dos 40,78 pode buscar projeções nos 43,34 ou 47,49. Teria sinal de realização na perda dos 40 mirando os 36,63 ou 35,34. O padrão de volume favorece a alta.</t>
  </si>
  <si>
    <t>BITH11 está em tendência de baixa pela média de 200 dias, a parece ter completado movimento de repique de alta de curto prazo e pode estar retomando o movimento baixista. Abaixo dos 74,69 pode seguir em queda na direção dos suportes 67,85 ou 65,13. Teria sinal de repique altista fechando acima dos 76,63 mirando resistências em 82,05 ou 90,83.</t>
  </si>
  <si>
    <t>ETHE11 está em tendência de baixa pela média de 200 dias, a parece ter completado movimento de repique de alta de curto prazo e pode estar retomando o movimento baixista. Abaixo dos 27,82 pode seguir em queda na direção dos suportes 22,82 ou 21,01. Teria sinal de repique altista fechando acima dos 28,65 mirando resistências em 32,25 ou 38,08.</t>
  </si>
  <si>
    <t>HASH11 está em tendência de baixa pela média de 200 dias, a parece ter completado movimento de repique de alta de curto prazo e pode estar retomando o movimento baixista. Abaixo dos 43,03 pode seguir em queda na direção dos suportes 38,8 ou 37,18. Teria sinal de repique altista fechando acima dos 44,03 mirando resistências em 47,26 ou 52,49.</t>
  </si>
  <si>
    <t>CHIP11 está em tendência de alta no longo prazo, teve uma correção no curto prazo, mas pode estar retomando sinal de altas. Acima dos 36,92 pode buscar 42 ou 46,96. Abaixo dos 35,65 retomaria sinal de realização mirando suportes em 33,96 ou 31,47.</t>
  </si>
  <si>
    <t>WRLD11 apesar de estar em tendência de alta no longo prazo pela média de 200 dias, no curto prazo está em realização. Abaixo dos 141,97 pode seguir em baixa no curto prazo mirando suportes em 139,86 ou 137,76. Teria sinal de retomada altista fechando acima dos 143,29 mirando resistências em 148,78 ou 152,98.</t>
  </si>
  <si>
    <t>BOVA11 está em tendência de alta pelas médias de 21 e 200 dias e vai mantendo sinal de força altista. Acima dos 175,13 pode buscar projeções nos 180,37 ou 188,85. Teria sinal de realização na perda dos 171,23 mirando os 166,65 ou 164,02. O padrão de volume favorece a alta.</t>
  </si>
  <si>
    <t>iShares Core S&amp;P 500 Index</t>
  </si>
  <si>
    <t>BIVB39</t>
  </si>
  <si>
    <t>BIVB39 apesar de estar em tendência de alta no longo prazo pela média de 200 dias, no curto prazo está em realização. Abaixo dos 94,49 pode seguir em baixa no curto prazo mirando suportes em 93,31 ou 92,14. Teria sinal de retomada altista fechando acima dos 95,39 mirando resistências em 98,29 ou 100,63.</t>
  </si>
  <si>
    <t>iShares Gsci Commodity Dynamic Roll Strategy ETF</t>
  </si>
  <si>
    <t>BCOM39</t>
  </si>
  <si>
    <t>BCOM39 está em tendência de alta pelas médias de 21 e 200 dias e vai mantendo sinal de força altista. Acima dos 56 pode buscar projeções nos 58,78 ou 63,28. Teria sinal de realização na perda dos 55,26 mirando os 51,5 ou 50,1. O padrão de volume favorece a alta.</t>
  </si>
  <si>
    <t>Ishares Ibrx Indice Brasil</t>
  </si>
  <si>
    <t>BRAX11</t>
  </si>
  <si>
    <t>BRAX11 está em tendência de alta pelas médias de 21 e 200 dias e vai mantendo sinal de força altista. Acima dos 150 pode buscar projeções nos 154,9 ou 162,84. Teria sinal de realização na perda dos 145,69 mirando os 142,06 ou 139,6. O padrão de volume favorece a alta.</t>
  </si>
  <si>
    <t>iShares MSCI Acwi (All Country World Index)</t>
  </si>
  <si>
    <t>BACW39</t>
  </si>
  <si>
    <t>BACW39 apesar de estar em tendência de alta no longo prazo pela média de 200 dias, no curto prazo está em realização. Abaixo dos 78,2 pode seguir em baixa no curto prazo mirando suportes em 75,54 ou 72,89. Teria sinal de retomada altista fechando acima dos 79,36 mirando resistências em 86,79 ou 92,09.</t>
  </si>
  <si>
    <t>BEWY39 apesar de estar em tendência de alta no longo prazo pela média de 200 dias, no curto prazo está em realização. Abaixo dos 105,94 pode seguir em baixa no curto prazo mirando suportes em 99,02 ou 87,42. Teria sinal de retomada altista fechando acima dos 108,97 mirando resistências em 136,54 ou 159,72.</t>
  </si>
  <si>
    <t>IVVB11 apesar de estar em tendência de alta no longo prazo pela média de 200 dias, no curto prazo está em realização. Abaixo dos 425,94 pode seguir em baixa no curto prazo mirando suportes em 420,87 ou 415,8. Teria sinal de retomada altista fechando acima dos 429,64 mirando resistências em 442,34 ou 452,47.</t>
  </si>
  <si>
    <t>iShares Semiconductor ETF</t>
  </si>
  <si>
    <t>BSOX39</t>
  </si>
  <si>
    <t>BSOX39 está em tendência de alta no longo prazo, teve uma correção no curto prazo, mas pode estar retomando sinal de altas. Acima dos 71,12 pode buscar 86,51 ou 100,3. Abaixo dos 68,1 retomaria sinal de realização mirando suportes em 64,19 ou 57,29.</t>
  </si>
  <si>
    <t>BSLV39 está em tendência de baixa pelas médias de 21 e 200 dias, mas começa a dar sinais de repiques de alta. Acima dos 92,73 teria sinal de repique altista mirando resistências nos 96,91 ou 104,31. Já uma perda dos 90,41 traria de volta o sinal de baixa projetando de 84,92 a 81,21.</t>
  </si>
  <si>
    <t>SMAL11 está em tendência de baixa pelas médias de 21 e 200 dias, mas começa a dar sinais de repiques de alta. Acima dos 107,81 teria sinal de repique altista mirando resistências nos 111,89 ou 116,26. Já uma perda dos 104,81 traria de volta o sinal de baixa projetando de 102,62 a 100,43.</t>
  </si>
  <si>
    <t>BOVV11 está em tendência de alta pelas médias de 21 e 200 dias e vai mantendo sinal de força altista. Acima dos 183,78 pode buscar projeções nos 189,23 ou 198,06. Teria sinal de realização na perda dos 179,62 mirando os 174,95 ou 172,22.</t>
  </si>
  <si>
    <t>DIVO11 está em tendência de alta pelas médias de 21 e 200 dias e vai mantendo sinal de força altista. Acima dos 130,7 pode buscar projeções nos 135,45 ou 143,14. Teria sinal de realização na perda dos 127,6 mirando os 123,01 ou 120,63. O padrão de volume favorece a alta.</t>
  </si>
  <si>
    <t>FIND11 está em tendência de alta pelas médias de 21 e 200 dias, mas começa a dar sinal de possível realização. Abaixo dos 180,03 poderia realizar na direção dos suportes 168,28 ou 163,29. Caso supere os 184,4 retomaria sinal de alta com projeções nos 194,36 ou 210,48.</t>
  </si>
  <si>
    <t>It Now Imat</t>
  </si>
  <si>
    <t>MATB11</t>
  </si>
  <si>
    <t>MATB11 apesar de estar em tendência de baixa no longo prazo pela média de 200 dias, no curto prazo está com sinal de recuperação favorecendo repiques de alta. Acima dos 62,05 pode seguir repique altista na direção resistências nos 65,22 ou 70,35. Caso perca os 60,74 teria sinal de baixa projetando de 56,92 a 55,33. O padrão de volume favorece a alta.</t>
  </si>
  <si>
    <t>SPXR11 está em tendência de alta pelas médias de 21 e 200 dias, mas começa a dar sinal de possível realização. Abaixo dos 72,54 poderia realizar na direção dos suportes 70,35 ou 69,25. Caso supere os 73,01 retomaria sinal de alta com projeções nos 73,88 ou 76,06.</t>
  </si>
  <si>
    <t>SPXI11 está em tendência de alta no longo prazo, teve uma correção no curto prazo, mas pode estar retomando sinal de altas. Acima dos 52,44 pode buscar 53,86 ou 55,22. Abaixo dos 51,65 retomaria sinal de realização mirando suportes em 50,96 ou 50,28.</t>
  </si>
  <si>
    <t>TECK11 apesar de estar em tendência de alta no longo prazo pela média de 200 dias, no curto prazo está em realização. Abaixo dos 113,3 pode seguir em baixa no curto prazo mirando suportes em 107,8 ou 104,8. Teria sinal de retomada altista fechando acima dos 115,33 mirando resistências em 117,5 ou 123,49.</t>
  </si>
  <si>
    <t>Nu Rend Ibov</t>
  </si>
  <si>
    <t>NDIV11</t>
  </si>
  <si>
    <t>NDIV11 está em tendência de alta pelas médias de 21 e 200 dias e vai mantendo sinal de força altista. Acima dos 127,06 pode buscar projeções nos 131,38 ou 138,38. Teria sinal de realização na perda dos 123,58 mirando os 120,06 ou 117,89. O padrão de volume favorece a alta.</t>
  </si>
  <si>
    <t>Nuibovhighbt</t>
  </si>
  <si>
    <t>HIGH11</t>
  </si>
  <si>
    <t>HIGH11 está em tendência de baixa pelas médias de 21 e 200 dias, mas começa a dar sinais de repiques de alta. Acima dos 82,27 teria sinal de repique altista mirando resistências nos 85 ou 89,21. Já uma perda dos 78,18 traria de volta o sinal de baixa projetando de 76,07 a 73,96.</t>
  </si>
  <si>
    <t>Pibb Ind Brasil 50</t>
  </si>
  <si>
    <t>PIBB11</t>
  </si>
  <si>
    <t>PIBB11 está em tendência de alta pelas médias de 21 e 200 dias e vai mantendo sinal de força altista. Acima dos 316,63 pode buscar projeções nos 326,42 ou 342,27. Teria sinal de realização na perda dos 312,88 mirando os 300,78 ou 295,88. O padrão de volume favorece a alta.</t>
  </si>
  <si>
    <t>SPXU11 está em tendência de alta no longo prazo, teve uma correção no curto prazo, mas pode estar retomando sinal de altas. Acima dos 16,41 pode buscar 16,84 ou 17,26. Abaixo dos 16,16 retomaria sinal de realização mirando suportes em 15,94 ou 15,73.</t>
  </si>
  <si>
    <t>ACWI11 apesar de estar em tendência de alta no longo prazo pela média de 200 dias, no curto prazo está em realização. Abaixo dos 16,5 pode seguir em baixa no curto prazo mirando suportes em 16,24 ou 15,98. Teria sinal de retomada altista fechando acima dos 16,8 mirando resistências em 17,34 ou 17,85.</t>
  </si>
  <si>
    <t>BOVX11 está em tendência de alta pelas médias de 21 e 200 dias e vai mantendo sinal de força altista. Acima dos 18,33 pode buscar projeções nos 18,91 ou 19,85. Teria sinal de realização na perda dos 17,85 mirando os 17,39 ou 17,09. O padrão de volume favorece a alta.</t>
  </si>
  <si>
    <t>NASD11 apesar de estar em tendência de alta no longo prazo pela média de 200 dias, no curto prazo está em realização. Abaixo dos 20,15 pode seguir em baixa no curto prazo mirando suportes em 19,6 ou 19,06. Teria sinal de retomada altista fechando acima dos 20,57 mirando resistências em 21,9 ou 22,98.</t>
  </si>
  <si>
    <t>GOLD11 apesar de estar em tendência de baixa no longo prazo pela média de 200 dias, no curto prazo está com sinal de recuperação favorecendo repiques de alta. Acima dos 21,9 pode seguir repique altista na direção resistências nos 22,46 ou 23,35. Caso perca os 21,68 teria sinal de baixa projetando de 21,01 a 20,56.</t>
  </si>
  <si>
    <t>GOLX11 apesar de estar em tendência de baixa no longo prazo pela média de 200 dias, no curto prazo está com sinal de recuperação favorecendo repiques de alta. Acima dos 49,22 pode seguir repique altista na direção resistências nos 51,34 ou 54,64. Caso perca os 48,75 teria sinal de baixa projetando de 46 a 44,34.</t>
  </si>
  <si>
    <t>SPXH11 apesar de estar em tendência de baixa no longo prazo pela média de 200 dias, no curto prazo está com sinal de recuperação favorecendo repiques de alta. Acima dos 58 pode seguir repique altista na direção resistências nos 59,77 ou 62,64. Caso perca os 56,86 teria sinal de baixa projetando de 55,13 a 54,24.</t>
  </si>
  <si>
    <t>UTEC11 apesar de estar em tendência de alta no longo prazo pela média de 200 dias, no curto prazo está em realização. Abaixo dos 26,95 pode seguir em baixa no curto prazo mirando suportes em 26,09 ou 25,24. Teria sinal de retomada altista fechando acima dos 27,92 mirando resistências em 29,71 ou 31,41.</t>
  </si>
  <si>
    <t>Vaneck Gold Miners ETF</t>
  </si>
  <si>
    <t>GDXB39</t>
  </si>
  <si>
    <t>GDXB39 está em tendência de baixa pelas médias de 21 e 200 dias, mas começa a dar sinais de repiques de alta. Acima dos 131,25 teria sinal de repique altista mirando resistências nos 138,46 ou 149,99. Já uma perda dos 127,42 traria de volta o sinal de baixa projetando de 119,8 a 114,03.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</si>
</sst>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10" zoomScaleNormal="100" workbookViewId="0">
      <selection activeCell="C17" sqref="C17:R282"/>
    </sheetView>
  </sheetViews>
  <sheetFormatPr defaultColWidth="8.88671875" defaultRowHeight="15" customHeight="1" x14ac:dyDescent="0.3"/>
  <cols>
    <col min="2" max="2" width="1.44140625" style="1" customWidth="1"/>
    <col min="3" max="3" width="13.88671875" style="1" customWidth="1"/>
    <col min="4" max="4" width="11" style="1" customWidth="1"/>
    <col min="5" max="5" width="6.44140625" style="1" customWidth="1"/>
    <col min="6" max="6" width="6.33203125" style="1" customWidth="1"/>
    <col min="7" max="8" width="6.5546875" style="1" bestFit="1" customWidth="1"/>
    <col min="9" max="9" width="1.5546875" style="1" customWidth="1"/>
    <col min="10" max="10" width="6.6640625" style="1" customWidth="1"/>
    <col min="11" max="11" width="7.5546875" style="1" bestFit="1" customWidth="1"/>
    <col min="12" max="12" width="7.5546875" style="1" customWidth="1"/>
    <col min="13" max="13" width="1.109375" style="1" customWidth="1"/>
    <col min="14" max="14" width="6.6640625" style="1" customWidth="1"/>
    <col min="15" max="15" width="11.44140625" style="18" bestFit="1" customWidth="1"/>
    <col min="16" max="16" width="8.109375" style="18" bestFit="1" customWidth="1"/>
    <col min="17" max="17" width="7.44140625" style="1" customWidth="1"/>
    <col min="18" max="18" width="53.5546875" style="1" customWidth="1"/>
    <col min="19" max="19" width="2.33203125" style="1" customWidth="1"/>
    <col min="20" max="260" width="8.88671875" style="1" customWidth="1"/>
  </cols>
  <sheetData>
    <row r="1" spans="2:28" ht="15" customHeight="1" x14ac:dyDescent="0.3">
      <c r="B1" s="2"/>
      <c r="C1" s="26"/>
      <c r="D1" s="27"/>
      <c r="E1" s="27"/>
      <c r="F1" s="27"/>
      <c r="G1" s="27"/>
      <c r="H1" s="27"/>
      <c r="I1" s="27"/>
      <c r="J1" s="27"/>
      <c r="K1" s="27"/>
      <c r="L1" s="27"/>
      <c r="M1" s="27"/>
      <c r="N1" s="27"/>
      <c r="O1" s="28"/>
      <c r="P1" s="53"/>
      <c r="Q1" s="27"/>
      <c r="R1" s="29"/>
      <c r="S1" s="25"/>
    </row>
    <row r="2" spans="2:28" ht="15" customHeight="1" x14ac:dyDescent="0.3">
      <c r="B2" s="3"/>
      <c r="C2" s="26"/>
      <c r="D2" s="27"/>
      <c r="E2" s="27"/>
      <c r="F2" s="27"/>
      <c r="G2" s="27"/>
      <c r="H2" s="27"/>
      <c r="I2" s="27"/>
      <c r="J2" s="27"/>
      <c r="K2" s="27"/>
      <c r="L2" s="27"/>
      <c r="M2" s="27"/>
      <c r="N2" s="27"/>
      <c r="O2" s="28"/>
      <c r="P2" s="53"/>
      <c r="Q2" s="27"/>
      <c r="R2" s="29"/>
      <c r="S2" s="20"/>
    </row>
    <row r="3" spans="2:28" ht="15" customHeight="1" x14ac:dyDescent="0.3">
      <c r="B3" s="3"/>
      <c r="C3" s="26"/>
      <c r="D3" s="27"/>
      <c r="E3" s="27"/>
      <c r="F3" s="27"/>
      <c r="G3" s="27"/>
      <c r="H3" s="27"/>
      <c r="I3" s="27"/>
      <c r="J3" s="27"/>
      <c r="K3" s="27"/>
      <c r="L3" s="27"/>
      <c r="M3" s="27"/>
      <c r="N3" s="27"/>
      <c r="O3" s="28"/>
      <c r="P3" s="53"/>
      <c r="Q3" s="27"/>
      <c r="R3" s="29"/>
      <c r="S3" s="20"/>
      <c r="W3" s="50">
        <f>W7-W10</f>
        <v>125</v>
      </c>
      <c r="X3" s="50">
        <f>X7-X10</f>
        <v>106</v>
      </c>
      <c r="Y3" s="51">
        <f>W3/(X3+W3)</f>
        <v>0.54112554112554112</v>
      </c>
      <c r="Z3" s="35" t="s">
        <v>11</v>
      </c>
    </row>
    <row r="4" spans="2:28" ht="15" customHeight="1" x14ac:dyDescent="0.3">
      <c r="B4" s="3"/>
      <c r="C4" s="26"/>
      <c r="D4" s="27"/>
      <c r="E4" s="27"/>
      <c r="F4" s="27"/>
      <c r="G4" s="27"/>
      <c r="H4" s="27"/>
      <c r="I4" s="27"/>
      <c r="J4" s="27"/>
      <c r="K4" s="27"/>
      <c r="L4" s="27"/>
      <c r="M4" s="27"/>
      <c r="N4" s="27"/>
      <c r="O4" s="28"/>
      <c r="P4" s="53"/>
      <c r="Q4" s="27"/>
      <c r="R4" s="29"/>
      <c r="S4" s="20"/>
      <c r="Y4" s="52">
        <f>U10</f>
        <v>0.38709677419354838</v>
      </c>
      <c r="Z4" s="35" t="s">
        <v>16</v>
      </c>
    </row>
    <row r="5" spans="2:28" ht="15" customHeight="1" x14ac:dyDescent="0.3">
      <c r="B5" s="3"/>
      <c r="C5" s="26"/>
      <c r="D5" s="27"/>
      <c r="E5" s="27"/>
      <c r="F5" s="27"/>
      <c r="G5" s="27"/>
      <c r="H5" s="27"/>
      <c r="I5" s="27"/>
      <c r="J5" s="27"/>
      <c r="K5" s="27"/>
      <c r="L5" s="27"/>
      <c r="M5" s="27"/>
      <c r="N5" s="27"/>
      <c r="O5" s="28"/>
      <c r="P5" s="53"/>
      <c r="Q5" s="27"/>
      <c r="R5" s="29"/>
      <c r="S5" s="20"/>
    </row>
    <row r="6" spans="2:28" ht="15" customHeight="1" x14ac:dyDescent="0.3">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3">
      <c r="B7" s="3"/>
      <c r="C7" s="26"/>
      <c r="D7" s="27"/>
      <c r="E7" s="27"/>
      <c r="F7" s="27"/>
      <c r="G7" s="27"/>
      <c r="H7" s="27"/>
      <c r="I7" s="27"/>
      <c r="J7" s="27"/>
      <c r="K7" s="27"/>
      <c r="L7" s="27"/>
      <c r="M7" s="27"/>
      <c r="N7" s="27"/>
      <c r="O7" s="28"/>
      <c r="P7" s="53"/>
      <c r="Q7" s="27"/>
      <c r="R7" s="29"/>
      <c r="S7" s="20"/>
      <c r="V7" s="32"/>
      <c r="W7" s="33">
        <f>COUNTIF($Q$17:$Q$352,"ALTA")</f>
        <v>137</v>
      </c>
      <c r="X7" s="33">
        <f>COUNTIF($Q$17:$Q$352,"Baixa")</f>
        <v>125</v>
      </c>
      <c r="Y7" s="33"/>
      <c r="Z7" s="33">
        <f>W7+X7</f>
        <v>262</v>
      </c>
    </row>
    <row r="8" spans="2:28" ht="15" customHeight="1" x14ac:dyDescent="0.3">
      <c r="B8" s="3"/>
      <c r="C8" s="26"/>
      <c r="D8" s="27"/>
      <c r="E8" s="27"/>
      <c r="F8" s="27"/>
      <c r="G8" s="27"/>
      <c r="H8" s="27"/>
      <c r="I8" s="27"/>
      <c r="J8" s="27"/>
      <c r="K8" s="27"/>
      <c r="L8" s="27"/>
      <c r="M8" s="27"/>
      <c r="N8" s="27"/>
      <c r="O8" s="28"/>
      <c r="P8" s="53"/>
      <c r="Q8" s="27"/>
      <c r="R8" s="29"/>
      <c r="S8" s="20"/>
      <c r="W8" s="34">
        <f>W7/Z7</f>
        <v>0.52290076335877866</v>
      </c>
      <c r="X8" s="34">
        <f>X7/Z7</f>
        <v>0.47709923664122139</v>
      </c>
      <c r="Y8" s="33"/>
      <c r="Z8" s="33"/>
    </row>
    <row r="9" spans="2:28" ht="15" customHeight="1" x14ac:dyDescent="0.3">
      <c r="B9" s="3"/>
      <c r="C9" s="26"/>
      <c r="D9" s="27"/>
      <c r="E9" s="27"/>
      <c r="F9" s="27"/>
      <c r="G9" s="27"/>
      <c r="H9" s="27"/>
      <c r="I9" s="27"/>
      <c r="J9" s="27"/>
      <c r="K9" s="27"/>
      <c r="L9" s="27"/>
      <c r="M9" s="27"/>
      <c r="N9" s="27"/>
      <c r="O9" s="28"/>
      <c r="P9" s="53"/>
      <c r="Q9" s="27"/>
      <c r="R9" s="29"/>
      <c r="S9" s="20"/>
      <c r="U9" s="43">
        <f>COUNTIF(D17:D352,"*34*")</f>
        <v>31</v>
      </c>
      <c r="V9" s="49" t="s">
        <v>14</v>
      </c>
      <c r="W9" s="45">
        <f>SUMIF(D17:D352,"=*34*",E17:E352)/U9</f>
        <v>3.870967741935484</v>
      </c>
      <c r="X9" s="43"/>
      <c r="Y9" s="18"/>
      <c r="Z9" s="18"/>
    </row>
    <row r="10" spans="2:28" ht="15" customHeight="1" x14ac:dyDescent="0.3">
      <c r="B10" s="3"/>
      <c r="C10" s="26"/>
      <c r="D10" s="27"/>
      <c r="E10" s="27"/>
      <c r="F10" s="27"/>
      <c r="G10" s="27"/>
      <c r="H10" s="27"/>
      <c r="I10" s="27"/>
      <c r="J10" s="27"/>
      <c r="K10" s="27"/>
      <c r="L10" s="27"/>
      <c r="M10" s="27"/>
      <c r="N10" s="27"/>
      <c r="O10" s="28"/>
      <c r="P10" s="53"/>
      <c r="Q10" s="27"/>
      <c r="R10" s="29"/>
      <c r="S10" s="20"/>
      <c r="U10" s="46">
        <f>W10/U9</f>
        <v>0.38709677419354838</v>
      </c>
      <c r="V10" s="44" t="s">
        <v>9</v>
      </c>
      <c r="W10" s="47">
        <f>COUNTIFS(D17:D352,"=*34*",Q17:Q352,"Alta")</f>
        <v>12</v>
      </c>
      <c r="X10" s="48">
        <f>U9-W10</f>
        <v>19</v>
      </c>
    </row>
    <row r="11" spans="2:28" ht="31.5" customHeight="1" x14ac:dyDescent="0.3">
      <c r="B11" s="3"/>
      <c r="C11" s="62" t="s">
        <v>2</v>
      </c>
      <c r="D11" s="62"/>
      <c r="E11" s="62"/>
      <c r="F11" s="62"/>
      <c r="G11" s="62"/>
      <c r="H11" s="62"/>
      <c r="I11" s="62"/>
      <c r="J11" s="62"/>
      <c r="K11" s="62"/>
      <c r="L11" s="62"/>
      <c r="M11" s="62"/>
      <c r="N11" s="62"/>
      <c r="O11" s="62"/>
      <c r="P11" s="62"/>
      <c r="Q11" s="62"/>
      <c r="R11" s="63"/>
      <c r="S11" s="4"/>
    </row>
    <row r="12" spans="2:28" ht="136.5" customHeight="1" x14ac:dyDescent="0.3">
      <c r="B12" s="3"/>
      <c r="C12" s="64" t="s">
        <v>22</v>
      </c>
      <c r="D12" s="65"/>
      <c r="E12" s="65"/>
      <c r="F12" s="65"/>
      <c r="G12" s="65"/>
      <c r="H12" s="65"/>
      <c r="I12" s="65"/>
      <c r="J12" s="65"/>
      <c r="K12" s="65"/>
      <c r="L12" s="65"/>
      <c r="M12" s="65"/>
      <c r="N12" s="65"/>
      <c r="O12" s="65"/>
      <c r="P12" s="65"/>
      <c r="Q12" s="65"/>
      <c r="R12" s="66"/>
      <c r="S12" s="20"/>
    </row>
    <row r="13" spans="2:28" ht="15" customHeight="1" x14ac:dyDescent="0.3">
      <c r="B13" s="3"/>
      <c r="C13" s="39"/>
      <c r="D13" s="40"/>
      <c r="E13" s="40"/>
      <c r="F13" s="40"/>
      <c r="G13" s="40"/>
      <c r="H13" s="40"/>
      <c r="I13" s="40"/>
      <c r="J13" s="40"/>
      <c r="K13" s="40"/>
      <c r="L13" s="40"/>
      <c r="M13" s="40"/>
      <c r="N13" s="40"/>
      <c r="O13" s="40"/>
      <c r="P13" s="40"/>
      <c r="Q13" s="41"/>
      <c r="R13" s="42" t="s">
        <v>24</v>
      </c>
      <c r="S13" s="20"/>
    </row>
    <row r="14" spans="2:28" ht="15" customHeight="1" x14ac:dyDescent="0.3">
      <c r="B14" s="3"/>
      <c r="C14" s="39"/>
      <c r="D14" s="40"/>
      <c r="E14" s="40"/>
      <c r="F14" s="40"/>
      <c r="G14" s="40"/>
      <c r="H14" s="40"/>
      <c r="I14" s="40"/>
      <c r="J14" s="40"/>
      <c r="K14" s="40"/>
      <c r="L14" s="40"/>
      <c r="M14" s="40"/>
      <c r="N14" s="40"/>
      <c r="O14" s="40"/>
      <c r="P14" s="40"/>
      <c r="Q14" s="41"/>
      <c r="R14" s="42" t="s">
        <v>23</v>
      </c>
      <c r="S14" s="20"/>
    </row>
    <row r="15" spans="2:28" ht="38.4" customHeight="1" x14ac:dyDescent="0.3">
      <c r="B15" s="3"/>
      <c r="C15" s="21"/>
      <c r="D15" s="30" t="s">
        <v>7</v>
      </c>
      <c r="E15" s="22"/>
      <c r="F15" s="22"/>
      <c r="G15" s="22"/>
      <c r="H15" s="22"/>
      <c r="I15" s="22"/>
      <c r="J15" s="22" t="s">
        <v>3</v>
      </c>
      <c r="K15" s="22"/>
      <c r="L15" s="22"/>
      <c r="M15" s="22"/>
      <c r="N15" s="22"/>
      <c r="O15" s="23"/>
      <c r="P15" s="23"/>
      <c r="Q15" s="22"/>
      <c r="R15" s="24">
        <v>46226</v>
      </c>
      <c r="S15" s="20"/>
      <c r="V15" s="1" t="s">
        <v>15</v>
      </c>
    </row>
    <row r="16" spans="2:28" ht="25.2" customHeight="1" x14ac:dyDescent="0.3">
      <c r="B16" s="3"/>
      <c r="C16" s="60" t="s">
        <v>0</v>
      </c>
      <c r="D16" s="60"/>
      <c r="E16" s="6" t="s">
        <v>19</v>
      </c>
      <c r="F16" s="60" t="s">
        <v>1</v>
      </c>
      <c r="G16" s="60"/>
      <c r="H16" s="60"/>
      <c r="I16" s="6"/>
      <c r="J16" s="61" t="s">
        <v>4</v>
      </c>
      <c r="K16" s="61"/>
      <c r="L16" s="61"/>
      <c r="M16" s="7"/>
      <c r="N16" s="7" t="s">
        <v>5</v>
      </c>
      <c r="O16" s="6" t="s">
        <v>6</v>
      </c>
      <c r="P16" s="6" t="s">
        <v>18</v>
      </c>
      <c r="Q16" s="5" t="s">
        <v>17</v>
      </c>
      <c r="R16" s="8" t="s">
        <v>8</v>
      </c>
      <c r="S16" s="4"/>
      <c r="V16" s="1" t="s">
        <v>12</v>
      </c>
      <c r="W16" s="1" t="str">
        <f>_xlfn.XLOOKUP(V16,D17:D352,R17:R352)</f>
        <v>MBRF3 está em tendência de baixa pelas médias de 21 e 200 dias, mas começa a dar sinais de repiques de alta. Acima dos 16,4 teria sinal de repique altista mirando resistências nos 18,4 ou 20,81. Já uma perda dos 14,49 traria de volta o sinal de baixa projetando de 13,28 a 12,07.</v>
      </c>
    </row>
    <row r="17" spans="2:260" s="12" customFormat="1" ht="65.099999999999994" customHeight="1" x14ac:dyDescent="0.3">
      <c r="B17" s="3"/>
      <c r="C17" s="9" t="s">
        <v>26</v>
      </c>
      <c r="D17" s="16" t="s">
        <v>27</v>
      </c>
      <c r="E17" s="16">
        <v>5</v>
      </c>
      <c r="F17" s="15">
        <v>15</v>
      </c>
      <c r="G17" s="15">
        <v>13.85</v>
      </c>
      <c r="H17" s="15">
        <v>12.71</v>
      </c>
      <c r="I17" s="14"/>
      <c r="J17" s="15">
        <v>17.45</v>
      </c>
      <c r="K17" s="15">
        <v>19.73</v>
      </c>
      <c r="L17" s="15">
        <v>23.43</v>
      </c>
      <c r="M17" s="54"/>
      <c r="N17" s="15">
        <v>52.911384052999999</v>
      </c>
      <c r="O17" s="15">
        <v>11.807442045</v>
      </c>
      <c r="P17" s="15" t="s">
        <v>28</v>
      </c>
      <c r="Q17" s="16" t="s">
        <v>31</v>
      </c>
      <c r="R17" s="37" t="s">
        <v>511</v>
      </c>
      <c r="S17" s="10"/>
      <c r="T17" s="11"/>
      <c r="U17" s="11"/>
      <c r="V17" s="11"/>
      <c r="W17" s="11" t="s">
        <v>13</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3">
      <c r="B18" s="3"/>
      <c r="C18" s="19" t="s">
        <v>29</v>
      </c>
      <c r="D18" s="17" t="s">
        <v>30</v>
      </c>
      <c r="E18" s="17">
        <v>8</v>
      </c>
      <c r="F18" s="14">
        <v>23.53</v>
      </c>
      <c r="G18" s="14">
        <v>22.24</v>
      </c>
      <c r="H18" s="14">
        <v>20.96</v>
      </c>
      <c r="I18" s="14"/>
      <c r="J18" s="14">
        <v>26.25</v>
      </c>
      <c r="K18" s="14">
        <v>28.81</v>
      </c>
      <c r="L18" s="14">
        <v>32.96</v>
      </c>
      <c r="M18" s="54"/>
      <c r="N18" s="14">
        <v>57.268361804000001</v>
      </c>
      <c r="O18" s="31">
        <v>14.552057635999999</v>
      </c>
      <c r="P18" s="31" t="s">
        <v>31</v>
      </c>
      <c r="Q18" s="17" t="s">
        <v>31</v>
      </c>
      <c r="R18" s="38" t="s">
        <v>512</v>
      </c>
      <c r="S18" s="10"/>
      <c r="T18" s="11"/>
      <c r="U18" s="11"/>
      <c r="V18" s="11"/>
      <c r="W18" s="36">
        <f>SUM(E17:E352)/X18</f>
        <v>5.0488721804511281</v>
      </c>
      <c r="X18" s="11">
        <f>COUNT(E17:E352)</f>
        <v>266</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3">
      <c r="B19" s="3"/>
      <c r="C19" s="9" t="s">
        <v>32</v>
      </c>
      <c r="D19" s="16" t="s">
        <v>33</v>
      </c>
      <c r="E19" s="16">
        <v>9</v>
      </c>
      <c r="F19" s="15">
        <v>333</v>
      </c>
      <c r="G19" s="15">
        <v>255.46</v>
      </c>
      <c r="H19" s="15">
        <v>177.92</v>
      </c>
      <c r="I19" s="14"/>
      <c r="J19" s="15">
        <v>377.73</v>
      </c>
      <c r="K19" s="15">
        <v>532.79999999999995</v>
      </c>
      <c r="L19" s="15">
        <v>783.73</v>
      </c>
      <c r="M19" s="54"/>
      <c r="N19" s="15">
        <v>55.349619936000003</v>
      </c>
      <c r="O19" s="15">
        <v>35.893062377</v>
      </c>
      <c r="P19" s="15" t="s">
        <v>31</v>
      </c>
      <c r="Q19" s="16" t="s">
        <v>31</v>
      </c>
      <c r="R19" s="37" t="s">
        <v>513</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3">
      <c r="B20" s="3"/>
      <c r="C20" s="19" t="s">
        <v>34</v>
      </c>
      <c r="D20" s="17" t="s">
        <v>35</v>
      </c>
      <c r="E20" s="17">
        <v>4</v>
      </c>
      <c r="F20" s="14">
        <v>20.87</v>
      </c>
      <c r="G20" s="14">
        <v>18.07</v>
      </c>
      <c r="H20" s="14">
        <v>15.27</v>
      </c>
      <c r="I20" s="14"/>
      <c r="J20" s="14">
        <v>26.05</v>
      </c>
      <c r="K20" s="14">
        <v>31.64</v>
      </c>
      <c r="L20" s="14">
        <v>40.700000000000003</v>
      </c>
      <c r="M20" s="54"/>
      <c r="N20" s="14">
        <v>57.334903496000003</v>
      </c>
      <c r="O20" s="31">
        <v>5.1289928527000006</v>
      </c>
      <c r="P20" s="31" t="s">
        <v>28</v>
      </c>
      <c r="Q20" s="17" t="s">
        <v>31</v>
      </c>
      <c r="R20" s="38" t="s">
        <v>514</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3">
      <c r="B21" s="3"/>
      <c r="C21" s="9" t="s">
        <v>36</v>
      </c>
      <c r="D21" s="16" t="s">
        <v>37</v>
      </c>
      <c r="E21" s="16">
        <v>2</v>
      </c>
      <c r="F21" s="15">
        <v>27</v>
      </c>
      <c r="G21" s="15">
        <v>24.75</v>
      </c>
      <c r="H21" s="15">
        <v>22.51</v>
      </c>
      <c r="I21" s="14"/>
      <c r="J21" s="15">
        <v>27.65</v>
      </c>
      <c r="K21" s="15">
        <v>32.130000000000003</v>
      </c>
      <c r="L21" s="15">
        <v>39.4</v>
      </c>
      <c r="M21" s="54"/>
      <c r="N21" s="15">
        <v>47.312123374999999</v>
      </c>
      <c r="O21" s="15">
        <v>105.02714612999999</v>
      </c>
      <c r="P21" s="15" t="s">
        <v>28</v>
      </c>
      <c r="Q21" s="16" t="s">
        <v>28</v>
      </c>
      <c r="R21" s="37" t="s">
        <v>515</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3">
      <c r="B22" s="3"/>
      <c r="C22" s="19" t="s">
        <v>38</v>
      </c>
      <c r="D22" s="17" t="s">
        <v>39</v>
      </c>
      <c r="E22" s="17">
        <v>0</v>
      </c>
      <c r="F22" s="14">
        <v>11.47</v>
      </c>
      <c r="G22" s="14">
        <v>10.6</v>
      </c>
      <c r="H22" s="14">
        <v>9.74</v>
      </c>
      <c r="I22" s="14"/>
      <c r="J22" s="14">
        <v>11.96</v>
      </c>
      <c r="K22" s="14">
        <v>13.68</v>
      </c>
      <c r="L22" s="14">
        <v>16.47</v>
      </c>
      <c r="M22" s="54"/>
      <c r="N22" s="14">
        <v>41.190787002999997</v>
      </c>
      <c r="O22" s="31">
        <v>14.171678136000001</v>
      </c>
      <c r="P22" s="31" t="s">
        <v>28</v>
      </c>
      <c r="Q22" s="17" t="s">
        <v>28</v>
      </c>
      <c r="R22" s="38" t="s">
        <v>516</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3">
      <c r="B23" s="3"/>
      <c r="C23" s="9" t="s">
        <v>40</v>
      </c>
      <c r="D23" s="16" t="s">
        <v>41</v>
      </c>
      <c r="E23" s="16">
        <v>3</v>
      </c>
      <c r="F23" s="15">
        <v>142.83000000000001</v>
      </c>
      <c r="G23" s="15">
        <v>126.93</v>
      </c>
      <c r="H23" s="15">
        <v>111.04</v>
      </c>
      <c r="I23" s="14"/>
      <c r="J23" s="15">
        <v>147.26</v>
      </c>
      <c r="K23" s="15">
        <v>179.04</v>
      </c>
      <c r="L23" s="15">
        <v>230.48</v>
      </c>
      <c r="M23" s="54"/>
      <c r="N23" s="15">
        <v>31.862222792000001</v>
      </c>
      <c r="O23" s="15">
        <v>34.062783209000003</v>
      </c>
      <c r="P23" s="15" t="s">
        <v>31</v>
      </c>
      <c r="Q23" s="16" t="s">
        <v>28</v>
      </c>
      <c r="R23" s="37" t="s">
        <v>517</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3">
      <c r="B24" s="3"/>
      <c r="C24" s="19" t="s">
        <v>42</v>
      </c>
      <c r="D24" s="17" t="s">
        <v>43</v>
      </c>
      <c r="E24" s="17">
        <v>9</v>
      </c>
      <c r="F24" s="14">
        <v>33.340000000000003</v>
      </c>
      <c r="G24" s="14">
        <v>31.51</v>
      </c>
      <c r="H24" s="14">
        <v>29.68</v>
      </c>
      <c r="I24" s="14"/>
      <c r="J24" s="14">
        <v>36.869999999999997</v>
      </c>
      <c r="K24" s="14">
        <v>40.520000000000003</v>
      </c>
      <c r="L24" s="14">
        <v>46.44</v>
      </c>
      <c r="M24" s="54"/>
      <c r="N24" s="14">
        <v>60.258249317000001</v>
      </c>
      <c r="O24" s="31">
        <v>22.301957590999997</v>
      </c>
      <c r="P24" s="31" t="s">
        <v>31</v>
      </c>
      <c r="Q24" s="17" t="s">
        <v>31</v>
      </c>
      <c r="R24" s="38" t="s">
        <v>518</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3">
      <c r="B25" s="3"/>
      <c r="C25" s="9" t="s">
        <v>44</v>
      </c>
      <c r="D25" s="16" t="s">
        <v>45</v>
      </c>
      <c r="E25" s="16">
        <v>3</v>
      </c>
      <c r="F25" s="15">
        <v>61.38</v>
      </c>
      <c r="G25" s="15">
        <v>56.05</v>
      </c>
      <c r="H25" s="15">
        <v>50.73</v>
      </c>
      <c r="I25" s="14"/>
      <c r="J25" s="15">
        <v>63.05</v>
      </c>
      <c r="K25" s="15">
        <v>73.69</v>
      </c>
      <c r="L25" s="15">
        <v>90.92</v>
      </c>
      <c r="M25" s="54"/>
      <c r="N25" s="15">
        <v>42.441549152</v>
      </c>
      <c r="O25" s="15">
        <v>55.641594714999997</v>
      </c>
      <c r="P25" s="15" t="s">
        <v>31</v>
      </c>
      <c r="Q25" s="16" t="s">
        <v>28</v>
      </c>
      <c r="R25" s="37" t="s">
        <v>519</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3">
      <c r="B26" s="3"/>
      <c r="C26" s="19" t="s">
        <v>46</v>
      </c>
      <c r="D26" s="17" t="s">
        <v>47</v>
      </c>
      <c r="E26" s="17">
        <v>9</v>
      </c>
      <c r="F26" s="14">
        <v>15.74</v>
      </c>
      <c r="G26" s="14">
        <v>14.9</v>
      </c>
      <c r="H26" s="14">
        <v>14.06</v>
      </c>
      <c r="I26" s="14"/>
      <c r="J26" s="14">
        <v>16.989999999999998</v>
      </c>
      <c r="K26" s="14">
        <v>18.66</v>
      </c>
      <c r="L26" s="14">
        <v>21.37</v>
      </c>
      <c r="M26" s="54"/>
      <c r="N26" s="14">
        <v>61.242537630000001</v>
      </c>
      <c r="O26" s="31">
        <v>373.77079172999998</v>
      </c>
      <c r="P26" s="31" t="s">
        <v>31</v>
      </c>
      <c r="Q26" s="17" t="s">
        <v>31</v>
      </c>
      <c r="R26" s="38" t="s">
        <v>520</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3">
      <c r="B27" s="3"/>
      <c r="C27" s="9" t="s">
        <v>48</v>
      </c>
      <c r="D27" s="16" t="s">
        <v>49</v>
      </c>
      <c r="E27" s="16">
        <v>5</v>
      </c>
      <c r="F27" s="15">
        <v>3.82</v>
      </c>
      <c r="G27" s="15">
        <v>2.42</v>
      </c>
      <c r="H27" s="15">
        <v>1.02</v>
      </c>
      <c r="I27" s="14"/>
      <c r="J27" s="15">
        <v>7.89</v>
      </c>
      <c r="K27" s="15">
        <v>10.68</v>
      </c>
      <c r="L27" s="15">
        <v>15.2</v>
      </c>
      <c r="M27" s="54"/>
      <c r="N27" s="15">
        <v>54.108957328999999</v>
      </c>
      <c r="O27" s="15">
        <v>7.9673220000000002</v>
      </c>
      <c r="P27" s="15" t="s">
        <v>28</v>
      </c>
      <c r="Q27" s="16" t="s">
        <v>31</v>
      </c>
      <c r="R27" s="37" t="s">
        <v>521</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3">
      <c r="B28" s="3"/>
      <c r="C28" s="19" t="s">
        <v>50</v>
      </c>
      <c r="D28" s="17" t="s">
        <v>51</v>
      </c>
      <c r="E28" s="17">
        <v>3</v>
      </c>
      <c r="F28" s="14">
        <v>2.0299999999999998</v>
      </c>
      <c r="G28" s="14">
        <v>1.1599999999999999</v>
      </c>
      <c r="H28" s="14">
        <v>0.3</v>
      </c>
      <c r="I28" s="14"/>
      <c r="J28" s="14">
        <v>2.16</v>
      </c>
      <c r="K28" s="14">
        <v>3.88</v>
      </c>
      <c r="L28" s="14">
        <v>6.67</v>
      </c>
      <c r="M28" s="54"/>
      <c r="N28" s="14">
        <v>37.584543875999998</v>
      </c>
      <c r="O28" s="31">
        <v>27.622906818000001</v>
      </c>
      <c r="P28" s="31" t="s">
        <v>28</v>
      </c>
      <c r="Q28" s="17" t="s">
        <v>28</v>
      </c>
      <c r="R28" s="38" t="s">
        <v>522</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3">
      <c r="B29" s="3"/>
      <c r="C29" s="9" t="s">
        <v>52</v>
      </c>
      <c r="D29" s="16" t="s">
        <v>53</v>
      </c>
      <c r="E29" s="16">
        <v>7</v>
      </c>
      <c r="F29" s="15">
        <v>81.8</v>
      </c>
      <c r="G29" s="15">
        <v>74.819999999999993</v>
      </c>
      <c r="H29" s="15">
        <v>67.849999999999994</v>
      </c>
      <c r="I29" s="14"/>
      <c r="J29" s="15">
        <v>85.94</v>
      </c>
      <c r="K29" s="15">
        <v>99.88</v>
      </c>
      <c r="L29" s="15">
        <v>122.44</v>
      </c>
      <c r="M29" s="54"/>
      <c r="N29" s="15">
        <v>55.329437216999999</v>
      </c>
      <c r="O29" s="15">
        <v>25.522354115999999</v>
      </c>
      <c r="P29" s="15" t="s">
        <v>31</v>
      </c>
      <c r="Q29" s="16" t="s">
        <v>31</v>
      </c>
      <c r="R29" s="37" t="s">
        <v>523</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3">
      <c r="B30" s="3"/>
      <c r="C30" s="19" t="s">
        <v>54</v>
      </c>
      <c r="D30" s="17" t="s">
        <v>55</v>
      </c>
      <c r="E30" s="17">
        <v>3</v>
      </c>
      <c r="F30" s="14">
        <v>274.37</v>
      </c>
      <c r="G30" s="14">
        <v>208.16</v>
      </c>
      <c r="H30" s="14">
        <v>141.96</v>
      </c>
      <c r="I30" s="14"/>
      <c r="J30" s="14">
        <v>284.3</v>
      </c>
      <c r="K30" s="14">
        <v>416.7</v>
      </c>
      <c r="L30" s="14">
        <v>630.94000000000005</v>
      </c>
      <c r="M30" s="54"/>
      <c r="N30" s="14">
        <v>45.909684241999997</v>
      </c>
      <c r="O30" s="31">
        <v>3.4846526491000001</v>
      </c>
      <c r="P30" s="31" t="s">
        <v>31</v>
      </c>
      <c r="Q30" s="17" t="s">
        <v>28</v>
      </c>
      <c r="R30" s="38" t="s">
        <v>524</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3">
      <c r="B31" s="3"/>
      <c r="C31" s="9" t="s">
        <v>56</v>
      </c>
      <c r="D31" s="16" t="s">
        <v>57</v>
      </c>
      <c r="E31" s="16">
        <v>5</v>
      </c>
      <c r="F31" s="15">
        <v>3.1</v>
      </c>
      <c r="G31" s="15">
        <v>2.09</v>
      </c>
      <c r="H31" s="15">
        <v>1.08</v>
      </c>
      <c r="I31" s="14"/>
      <c r="J31" s="15">
        <v>5.97</v>
      </c>
      <c r="K31" s="15">
        <v>7.98</v>
      </c>
      <c r="L31" s="15">
        <v>11.24</v>
      </c>
      <c r="M31" s="54"/>
      <c r="N31" s="15">
        <v>51.521944757999997</v>
      </c>
      <c r="O31" s="15">
        <v>2.6121384090999999</v>
      </c>
      <c r="P31" s="15" t="s">
        <v>28</v>
      </c>
      <c r="Q31" s="16" t="s">
        <v>31</v>
      </c>
      <c r="R31" s="37" t="s">
        <v>525</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3">
      <c r="B32" s="3"/>
      <c r="C32" s="19" t="s">
        <v>58</v>
      </c>
      <c r="D32" s="17" t="s">
        <v>59</v>
      </c>
      <c r="E32" s="17">
        <v>2</v>
      </c>
      <c r="F32" s="14">
        <v>8.26</v>
      </c>
      <c r="G32" s="14">
        <v>7.38</v>
      </c>
      <c r="H32" s="14">
        <v>6.5</v>
      </c>
      <c r="I32" s="14"/>
      <c r="J32" s="14">
        <v>8.51</v>
      </c>
      <c r="K32" s="14">
        <v>10.26</v>
      </c>
      <c r="L32" s="14">
        <v>13.1</v>
      </c>
      <c r="M32" s="54"/>
      <c r="N32" s="14">
        <v>46.487633776999999</v>
      </c>
      <c r="O32" s="31">
        <v>76.640366909000008</v>
      </c>
      <c r="P32" s="31" t="s">
        <v>28</v>
      </c>
      <c r="Q32" s="17" t="s">
        <v>28</v>
      </c>
      <c r="R32" s="38" t="s">
        <v>526</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3">
      <c r="B33" s="3"/>
      <c r="C33" s="9" t="s">
        <v>60</v>
      </c>
      <c r="D33" s="16" t="s">
        <v>61</v>
      </c>
      <c r="E33" s="16">
        <v>2</v>
      </c>
      <c r="F33" s="15">
        <v>93.16</v>
      </c>
      <c r="G33" s="15">
        <v>62.74</v>
      </c>
      <c r="H33" s="15">
        <v>32.32</v>
      </c>
      <c r="I33" s="14"/>
      <c r="J33" s="15">
        <v>97.8</v>
      </c>
      <c r="K33" s="15">
        <v>158.63</v>
      </c>
      <c r="L33" s="15">
        <v>257.08</v>
      </c>
      <c r="M33" s="54"/>
      <c r="N33" s="15">
        <v>46.189079906000003</v>
      </c>
      <c r="O33" s="15">
        <v>89.519056750999994</v>
      </c>
      <c r="P33" s="15" t="s">
        <v>28</v>
      </c>
      <c r="Q33" s="16" t="s">
        <v>28</v>
      </c>
      <c r="R33" s="37" t="s">
        <v>527</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3">
      <c r="B34" s="3"/>
      <c r="C34" s="19" t="s">
        <v>62</v>
      </c>
      <c r="D34" s="17" t="s">
        <v>63</v>
      </c>
      <c r="E34" s="17">
        <v>2</v>
      </c>
      <c r="F34" s="14">
        <v>11.19</v>
      </c>
      <c r="G34" s="14">
        <v>10.1</v>
      </c>
      <c r="H34" s="14">
        <v>9.02</v>
      </c>
      <c r="I34" s="14"/>
      <c r="J34" s="14">
        <v>11.64</v>
      </c>
      <c r="K34" s="14">
        <v>13.8</v>
      </c>
      <c r="L34" s="14">
        <v>17.3</v>
      </c>
      <c r="M34" s="54"/>
      <c r="N34" s="14">
        <v>45.040065839</v>
      </c>
      <c r="O34" s="31">
        <v>31.224049226999998</v>
      </c>
      <c r="P34" s="31" t="s">
        <v>28</v>
      </c>
      <c r="Q34" s="17" t="s">
        <v>28</v>
      </c>
      <c r="R34" s="38" t="s">
        <v>528</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3">
      <c r="B35" s="3"/>
      <c r="C35" s="9" t="s">
        <v>64</v>
      </c>
      <c r="D35" s="16" t="s">
        <v>65</v>
      </c>
      <c r="E35" s="16">
        <v>2</v>
      </c>
      <c r="F35" s="15">
        <v>49.98</v>
      </c>
      <c r="G35" s="15">
        <v>44.24</v>
      </c>
      <c r="H35" s="15">
        <v>38.5</v>
      </c>
      <c r="I35" s="14"/>
      <c r="J35" s="15">
        <v>51.96</v>
      </c>
      <c r="K35" s="15">
        <v>63.43</v>
      </c>
      <c r="L35" s="15">
        <v>82</v>
      </c>
      <c r="M35" s="54"/>
      <c r="N35" s="15">
        <v>48.166319835000003</v>
      </c>
      <c r="O35" s="15">
        <v>536.19108741000002</v>
      </c>
      <c r="P35" s="15" t="s">
        <v>28</v>
      </c>
      <c r="Q35" s="16" t="s">
        <v>28</v>
      </c>
      <c r="R35" s="37" t="s">
        <v>529</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3">
      <c r="B36" s="3"/>
      <c r="C36" s="19" t="s">
        <v>64</v>
      </c>
      <c r="D36" s="17" t="s">
        <v>66</v>
      </c>
      <c r="E36" s="17">
        <v>2</v>
      </c>
      <c r="F36" s="14">
        <v>48.97</v>
      </c>
      <c r="G36" s="14">
        <v>43.64</v>
      </c>
      <c r="H36" s="14">
        <v>38.31</v>
      </c>
      <c r="I36" s="14"/>
      <c r="J36" s="14">
        <v>50.96</v>
      </c>
      <c r="K36" s="14">
        <v>61.61</v>
      </c>
      <c r="L36" s="14">
        <v>78.849999999999994</v>
      </c>
      <c r="M36" s="54"/>
      <c r="N36" s="14">
        <v>50.610669608999999</v>
      </c>
      <c r="O36" s="31">
        <v>69.247324317999997</v>
      </c>
      <c r="P36" s="31" t="s">
        <v>28</v>
      </c>
      <c r="Q36" s="17" t="s">
        <v>28</v>
      </c>
      <c r="R36" s="38" t="s">
        <v>530</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3">
      <c r="B37" s="3"/>
      <c r="C37" s="9" t="s">
        <v>67</v>
      </c>
      <c r="D37" s="16" t="s">
        <v>68</v>
      </c>
      <c r="E37" s="16">
        <v>0</v>
      </c>
      <c r="F37" s="15">
        <v>1.1599999999999999</v>
      </c>
      <c r="G37" s="15">
        <v>0.15</v>
      </c>
      <c r="H37" s="15">
        <v>-0.84</v>
      </c>
      <c r="I37" s="14"/>
      <c r="J37" s="15">
        <v>1.23</v>
      </c>
      <c r="K37" s="15">
        <v>3.23</v>
      </c>
      <c r="L37" s="15">
        <v>6.48</v>
      </c>
      <c r="M37" s="54"/>
      <c r="N37" s="15">
        <v>28.66149454</v>
      </c>
      <c r="O37" s="15">
        <v>2.1093916817999996</v>
      </c>
      <c r="P37" s="15" t="s">
        <v>28</v>
      </c>
      <c r="Q37" s="16" t="s">
        <v>28</v>
      </c>
      <c r="R37" s="37" t="s">
        <v>531</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3">
      <c r="B38" s="3"/>
      <c r="C38" s="19" t="s">
        <v>69</v>
      </c>
      <c r="D38" s="17" t="s">
        <v>70</v>
      </c>
      <c r="E38" s="17">
        <v>3</v>
      </c>
      <c r="F38" s="14">
        <v>21.68</v>
      </c>
      <c r="G38" s="14">
        <v>10.29</v>
      </c>
      <c r="H38" s="14">
        <v>-1.08</v>
      </c>
      <c r="I38" s="14"/>
      <c r="J38" s="14">
        <v>22.19</v>
      </c>
      <c r="K38" s="14">
        <v>44.95</v>
      </c>
      <c r="L38" s="14">
        <v>81.78</v>
      </c>
      <c r="M38" s="54"/>
      <c r="N38" s="14">
        <v>45.385349910000002</v>
      </c>
      <c r="O38" s="31">
        <v>2.1621444999999997</v>
      </c>
      <c r="P38" s="31" t="s">
        <v>28</v>
      </c>
      <c r="Q38" s="17" t="s">
        <v>28</v>
      </c>
      <c r="R38" s="38" t="s">
        <v>532</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3">
      <c r="B39" s="3"/>
      <c r="C39" s="9" t="s">
        <v>71</v>
      </c>
      <c r="D39" s="16" t="s">
        <v>72</v>
      </c>
      <c r="E39" s="16">
        <v>2</v>
      </c>
      <c r="F39" s="15">
        <v>17.059999999999999</v>
      </c>
      <c r="G39" s="15">
        <v>13.37</v>
      </c>
      <c r="H39" s="15">
        <v>9.68</v>
      </c>
      <c r="I39" s="14"/>
      <c r="J39" s="15">
        <v>17.809999999999999</v>
      </c>
      <c r="K39" s="15">
        <v>25.18</v>
      </c>
      <c r="L39" s="15">
        <v>37.119999999999997</v>
      </c>
      <c r="M39" s="54"/>
      <c r="N39" s="15">
        <v>43.452564545000001</v>
      </c>
      <c r="O39" s="15">
        <v>38.034158908999999</v>
      </c>
      <c r="P39" s="15" t="s">
        <v>28</v>
      </c>
      <c r="Q39" s="16" t="s">
        <v>28</v>
      </c>
      <c r="R39" s="37" t="s">
        <v>533</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3">
      <c r="B40" s="3"/>
      <c r="C40" s="19" t="s">
        <v>73</v>
      </c>
      <c r="D40" s="17" t="s">
        <v>74</v>
      </c>
      <c r="E40" s="17">
        <v>10</v>
      </c>
      <c r="F40" s="14">
        <v>15.21</v>
      </c>
      <c r="G40" s="14">
        <v>13.34</v>
      </c>
      <c r="H40" s="14">
        <v>11.48</v>
      </c>
      <c r="I40" s="14"/>
      <c r="J40" s="14">
        <v>20.02</v>
      </c>
      <c r="K40" s="14">
        <v>23.74</v>
      </c>
      <c r="L40" s="14">
        <v>29.77</v>
      </c>
      <c r="M40" s="54"/>
      <c r="N40" s="14">
        <v>66.077036251999999</v>
      </c>
      <c r="O40" s="31">
        <v>527.70402954999997</v>
      </c>
      <c r="P40" s="31" t="s">
        <v>31</v>
      </c>
      <c r="Q40" s="17" t="s">
        <v>31</v>
      </c>
      <c r="R40" s="38" t="s">
        <v>534</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3">
      <c r="B41" s="3"/>
      <c r="C41" s="9" t="s">
        <v>75</v>
      </c>
      <c r="D41" s="16" t="s">
        <v>76</v>
      </c>
      <c r="E41" s="16">
        <v>8</v>
      </c>
      <c r="F41" s="15">
        <v>5.19</v>
      </c>
      <c r="G41" s="15">
        <v>4.8499999999999996</v>
      </c>
      <c r="H41" s="15">
        <v>4.51</v>
      </c>
      <c r="I41" s="14"/>
      <c r="J41" s="15">
        <v>5.82</v>
      </c>
      <c r="K41" s="15">
        <v>6.49</v>
      </c>
      <c r="L41" s="15">
        <v>7.58</v>
      </c>
      <c r="M41" s="54"/>
      <c r="N41" s="15">
        <v>56.328395962999998</v>
      </c>
      <c r="O41" s="15">
        <v>6.0740434090999997</v>
      </c>
      <c r="P41" s="15" t="s">
        <v>31</v>
      </c>
      <c r="Q41" s="16" t="s">
        <v>31</v>
      </c>
      <c r="R41" s="37" t="s">
        <v>535</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3">
      <c r="B42" s="3"/>
      <c r="C42" s="19" t="s">
        <v>77</v>
      </c>
      <c r="D42" s="17" t="s">
        <v>78</v>
      </c>
      <c r="E42" s="17">
        <v>6</v>
      </c>
      <c r="F42" s="14">
        <v>14.15</v>
      </c>
      <c r="G42" s="14">
        <v>12.45</v>
      </c>
      <c r="H42" s="14">
        <v>10.76</v>
      </c>
      <c r="I42" s="14"/>
      <c r="J42" s="14">
        <v>18.62</v>
      </c>
      <c r="K42" s="14">
        <v>22</v>
      </c>
      <c r="L42" s="14">
        <v>27.47</v>
      </c>
      <c r="M42" s="54"/>
      <c r="N42" s="14">
        <v>60.291511264999997</v>
      </c>
      <c r="O42" s="31">
        <v>18.137977408999998</v>
      </c>
      <c r="P42" s="31" t="s">
        <v>28</v>
      </c>
      <c r="Q42" s="17" t="s">
        <v>31</v>
      </c>
      <c r="R42" s="38" t="s">
        <v>536</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3">
      <c r="B43" s="3"/>
      <c r="C43" s="9" t="s">
        <v>79</v>
      </c>
      <c r="D43" s="16" t="s">
        <v>80</v>
      </c>
      <c r="E43" s="16">
        <v>10</v>
      </c>
      <c r="F43" s="15">
        <v>41.31</v>
      </c>
      <c r="G43" s="15">
        <v>38.44</v>
      </c>
      <c r="H43" s="15">
        <v>35.58</v>
      </c>
      <c r="I43" s="14"/>
      <c r="J43" s="15">
        <v>42.84</v>
      </c>
      <c r="K43" s="15">
        <v>48.56</v>
      </c>
      <c r="L43" s="15">
        <v>57.83</v>
      </c>
      <c r="M43" s="54"/>
      <c r="N43" s="15">
        <v>86.411303161000006</v>
      </c>
      <c r="O43" s="15">
        <v>217.56115441</v>
      </c>
      <c r="P43" s="15" t="s">
        <v>31</v>
      </c>
      <c r="Q43" s="16" t="s">
        <v>31</v>
      </c>
      <c r="R43" s="37" t="s">
        <v>537</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3">
      <c r="B44" s="3"/>
      <c r="C44" s="19" t="s">
        <v>81</v>
      </c>
      <c r="D44" s="17" t="s">
        <v>82</v>
      </c>
      <c r="E44" s="17">
        <v>5</v>
      </c>
      <c r="F44" s="14">
        <v>23.26</v>
      </c>
      <c r="G44" s="14">
        <v>21.16</v>
      </c>
      <c r="H44" s="14">
        <v>19.059999999999999</v>
      </c>
      <c r="I44" s="14"/>
      <c r="J44" s="14">
        <v>28.41</v>
      </c>
      <c r="K44" s="14">
        <v>32.6</v>
      </c>
      <c r="L44" s="14">
        <v>39.39</v>
      </c>
      <c r="M44" s="54"/>
      <c r="N44" s="14">
        <v>49.415586435999998</v>
      </c>
      <c r="O44" s="31">
        <v>6.2155494091000003</v>
      </c>
      <c r="P44" s="31" t="s">
        <v>28</v>
      </c>
      <c r="Q44" s="17" t="s">
        <v>31</v>
      </c>
      <c r="R44" s="38" t="s">
        <v>538</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3">
      <c r="B45" s="3"/>
      <c r="C45" s="9" t="s">
        <v>83</v>
      </c>
      <c r="D45" s="16" t="s">
        <v>84</v>
      </c>
      <c r="E45" s="16">
        <v>0</v>
      </c>
      <c r="F45" s="15">
        <v>123.11</v>
      </c>
      <c r="G45" s="15">
        <v>117.55</v>
      </c>
      <c r="H45" s="15">
        <v>111.99</v>
      </c>
      <c r="I45" s="14"/>
      <c r="J45" s="15">
        <v>125.24</v>
      </c>
      <c r="K45" s="15">
        <v>136.35</v>
      </c>
      <c r="L45" s="15">
        <v>154.34</v>
      </c>
      <c r="M45" s="54"/>
      <c r="N45" s="15">
        <v>32.822285643999997</v>
      </c>
      <c r="O45" s="15">
        <v>3.1069404441000001</v>
      </c>
      <c r="P45" s="15" t="s">
        <v>28</v>
      </c>
      <c r="Q45" s="16" t="s">
        <v>28</v>
      </c>
      <c r="R45" s="37" t="s">
        <v>539</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3">
      <c r="B46" s="3"/>
      <c r="C46" s="19" t="s">
        <v>85</v>
      </c>
      <c r="D46" s="17" t="s">
        <v>86</v>
      </c>
      <c r="E46" s="17">
        <v>0</v>
      </c>
      <c r="F46" s="14">
        <v>8.99</v>
      </c>
      <c r="G46" s="14">
        <v>8.1300000000000008</v>
      </c>
      <c r="H46" s="14">
        <v>7.28</v>
      </c>
      <c r="I46" s="14"/>
      <c r="J46" s="14">
        <v>9.39</v>
      </c>
      <c r="K46" s="14">
        <v>11.09</v>
      </c>
      <c r="L46" s="14">
        <v>13.85</v>
      </c>
      <c r="M46" s="54"/>
      <c r="N46" s="14">
        <v>25.841958821999999</v>
      </c>
      <c r="O46" s="31">
        <v>1.7499517727</v>
      </c>
      <c r="P46" s="31" t="s">
        <v>28</v>
      </c>
      <c r="Q46" s="17" t="s">
        <v>28</v>
      </c>
      <c r="R46" s="38" t="s">
        <v>540</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3">
      <c r="B47" s="3"/>
      <c r="C47" s="9" t="s">
        <v>87</v>
      </c>
      <c r="D47" s="16" t="s">
        <v>88</v>
      </c>
      <c r="E47" s="16">
        <v>3</v>
      </c>
      <c r="F47" s="15">
        <v>5.8</v>
      </c>
      <c r="G47" s="15">
        <v>5.01</v>
      </c>
      <c r="H47" s="15">
        <v>4.2300000000000004</v>
      </c>
      <c r="I47" s="14"/>
      <c r="J47" s="15">
        <v>6</v>
      </c>
      <c r="K47" s="15">
        <v>7.56</v>
      </c>
      <c r="L47" s="15">
        <v>10.09</v>
      </c>
      <c r="M47" s="54"/>
      <c r="N47" s="15">
        <v>41.747461307999998</v>
      </c>
      <c r="O47" s="15">
        <v>2.9675999544999998</v>
      </c>
      <c r="P47" s="15" t="s">
        <v>28</v>
      </c>
      <c r="Q47" s="16" t="s">
        <v>28</v>
      </c>
      <c r="R47" s="37" t="s">
        <v>541</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3">
      <c r="B48" s="3"/>
      <c r="C48" s="19" t="s">
        <v>89</v>
      </c>
      <c r="D48" s="17" t="s">
        <v>90</v>
      </c>
      <c r="E48" s="17">
        <v>6</v>
      </c>
      <c r="F48" s="14">
        <v>14.5</v>
      </c>
      <c r="G48" s="14">
        <v>12.48</v>
      </c>
      <c r="H48" s="14">
        <v>10.46</v>
      </c>
      <c r="I48" s="14"/>
      <c r="J48" s="14">
        <v>20.63</v>
      </c>
      <c r="K48" s="14">
        <v>24.66</v>
      </c>
      <c r="L48" s="14">
        <v>31.2</v>
      </c>
      <c r="M48" s="54"/>
      <c r="N48" s="14">
        <v>48.728700379000003</v>
      </c>
      <c r="O48" s="31">
        <v>3.3187389090999999</v>
      </c>
      <c r="P48" s="31" t="s">
        <v>28</v>
      </c>
      <c r="Q48" s="17" t="s">
        <v>31</v>
      </c>
      <c r="R48" s="38" t="s">
        <v>542</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3">
      <c r="B49" s="3"/>
      <c r="C49" s="9" t="s">
        <v>91</v>
      </c>
      <c r="D49" s="16" t="s">
        <v>92</v>
      </c>
      <c r="E49" s="16">
        <v>9</v>
      </c>
      <c r="F49" s="15">
        <v>16.13</v>
      </c>
      <c r="G49" s="15">
        <v>15.04</v>
      </c>
      <c r="H49" s="15">
        <v>13.95</v>
      </c>
      <c r="I49" s="14"/>
      <c r="J49" s="15">
        <v>18.170000000000002</v>
      </c>
      <c r="K49" s="15">
        <v>20.34</v>
      </c>
      <c r="L49" s="15">
        <v>23.85</v>
      </c>
      <c r="M49" s="54"/>
      <c r="N49" s="15">
        <v>72.254511749000002</v>
      </c>
      <c r="O49" s="15">
        <v>140.9204795</v>
      </c>
      <c r="P49" s="15" t="s">
        <v>31</v>
      </c>
      <c r="Q49" s="16" t="s">
        <v>31</v>
      </c>
      <c r="R49" s="37" t="s">
        <v>543</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3">
      <c r="B50" s="3"/>
      <c r="C50" s="19" t="s">
        <v>91</v>
      </c>
      <c r="D50" s="17" t="s">
        <v>93</v>
      </c>
      <c r="E50" s="17">
        <v>10</v>
      </c>
      <c r="F50" s="14">
        <v>18.5</v>
      </c>
      <c r="G50" s="14">
        <v>17.170000000000002</v>
      </c>
      <c r="H50" s="14">
        <v>15.84</v>
      </c>
      <c r="I50" s="14"/>
      <c r="J50" s="14">
        <v>21.11</v>
      </c>
      <c r="K50" s="14">
        <v>23.76</v>
      </c>
      <c r="L50" s="14">
        <v>28.06</v>
      </c>
      <c r="M50" s="54"/>
      <c r="N50" s="14">
        <v>72.495510373000002</v>
      </c>
      <c r="O50" s="31">
        <v>614.81960163999997</v>
      </c>
      <c r="P50" s="31" t="s">
        <v>31</v>
      </c>
      <c r="Q50" s="17" t="s">
        <v>31</v>
      </c>
      <c r="R50" s="38" t="s">
        <v>544</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3">
      <c r="B51" s="3"/>
      <c r="C51" s="9" t="s">
        <v>94</v>
      </c>
      <c r="D51" s="16" t="s">
        <v>95</v>
      </c>
      <c r="E51" s="16">
        <v>5</v>
      </c>
      <c r="F51" s="15">
        <v>21.03</v>
      </c>
      <c r="G51" s="15">
        <v>19.47</v>
      </c>
      <c r="H51" s="15">
        <v>17.920000000000002</v>
      </c>
      <c r="I51" s="14"/>
      <c r="J51" s="15">
        <v>21.7</v>
      </c>
      <c r="K51" s="15">
        <v>24.8</v>
      </c>
      <c r="L51" s="15">
        <v>29.82</v>
      </c>
      <c r="M51" s="54"/>
      <c r="N51" s="15">
        <v>51.436391636000003</v>
      </c>
      <c r="O51" s="15">
        <v>38.675918863999996</v>
      </c>
      <c r="P51" s="15" t="s">
        <v>31</v>
      </c>
      <c r="Q51" s="16" t="s">
        <v>28</v>
      </c>
      <c r="R51" s="37" t="s">
        <v>545</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3">
      <c r="B52" s="3"/>
      <c r="C52" s="19" t="s">
        <v>96</v>
      </c>
      <c r="D52" s="17" t="s">
        <v>97</v>
      </c>
      <c r="E52" s="17">
        <v>9</v>
      </c>
      <c r="F52" s="14">
        <v>14.7</v>
      </c>
      <c r="G52" s="14">
        <v>13.48</v>
      </c>
      <c r="H52" s="14">
        <v>12.27</v>
      </c>
      <c r="I52" s="14"/>
      <c r="J52" s="14">
        <v>16.100000000000001</v>
      </c>
      <c r="K52" s="14">
        <v>18.52</v>
      </c>
      <c r="L52" s="14">
        <v>22.44</v>
      </c>
      <c r="M52" s="54"/>
      <c r="N52" s="14">
        <v>55.559390542000003</v>
      </c>
      <c r="O52" s="31">
        <v>48.666407681999999</v>
      </c>
      <c r="P52" s="31" t="s">
        <v>31</v>
      </c>
      <c r="Q52" s="17" t="s">
        <v>31</v>
      </c>
      <c r="R52" s="38" t="s">
        <v>546</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3">
      <c r="B53" s="3"/>
      <c r="C53" s="9" t="s">
        <v>11</v>
      </c>
      <c r="D53" s="16" t="s">
        <v>98</v>
      </c>
      <c r="E53" s="16">
        <v>7</v>
      </c>
      <c r="F53" s="15">
        <v>20.72</v>
      </c>
      <c r="G53" s="15">
        <v>18.72</v>
      </c>
      <c r="H53" s="15">
        <v>16.73</v>
      </c>
      <c r="I53" s="14"/>
      <c r="J53" s="15">
        <v>25.31</v>
      </c>
      <c r="K53" s="15">
        <v>29.29</v>
      </c>
      <c r="L53" s="15">
        <v>35.729999999999997</v>
      </c>
      <c r="M53" s="54"/>
      <c r="N53" s="15">
        <v>65.672791481000004</v>
      </c>
      <c r="O53" s="15">
        <v>384.95919941</v>
      </c>
      <c r="P53" s="15" t="s">
        <v>28</v>
      </c>
      <c r="Q53" s="16" t="s">
        <v>31</v>
      </c>
      <c r="R53" s="37" t="s">
        <v>547</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3">
      <c r="B54" s="3"/>
      <c r="C54" s="19" t="s">
        <v>99</v>
      </c>
      <c r="D54" s="17" t="s">
        <v>100</v>
      </c>
      <c r="E54" s="17">
        <v>6</v>
      </c>
      <c r="F54" s="14">
        <v>19.010000000000002</v>
      </c>
      <c r="G54" s="14">
        <v>17.77</v>
      </c>
      <c r="H54" s="14">
        <v>16.53</v>
      </c>
      <c r="I54" s="14"/>
      <c r="J54" s="14">
        <v>21.86</v>
      </c>
      <c r="K54" s="14">
        <v>24.33</v>
      </c>
      <c r="L54" s="14">
        <v>28.33</v>
      </c>
      <c r="M54" s="54"/>
      <c r="N54" s="14">
        <v>62.978291521000003</v>
      </c>
      <c r="O54" s="31">
        <v>1.9767699999999999</v>
      </c>
      <c r="P54" s="31" t="s">
        <v>28</v>
      </c>
      <c r="Q54" s="17" t="s">
        <v>31</v>
      </c>
      <c r="R54" s="38" t="s">
        <v>548</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3">
      <c r="B55" s="3"/>
      <c r="C55" s="9" t="s">
        <v>101</v>
      </c>
      <c r="D55" s="16" t="s">
        <v>102</v>
      </c>
      <c r="E55" s="16">
        <v>2</v>
      </c>
      <c r="F55" s="15">
        <v>5.76</v>
      </c>
      <c r="G55" s="15">
        <v>3.38</v>
      </c>
      <c r="H55" s="15">
        <v>1.01</v>
      </c>
      <c r="I55" s="14"/>
      <c r="J55" s="15">
        <v>6.21</v>
      </c>
      <c r="K55" s="15">
        <v>10.95</v>
      </c>
      <c r="L55" s="15">
        <v>18.63</v>
      </c>
      <c r="M55" s="54"/>
      <c r="N55" s="15">
        <v>40.030546258000001</v>
      </c>
      <c r="O55" s="15">
        <v>51.980272227</v>
      </c>
      <c r="P55" s="15" t="s">
        <v>28</v>
      </c>
      <c r="Q55" s="16" t="s">
        <v>28</v>
      </c>
      <c r="R55" s="37" t="s">
        <v>549</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3">
      <c r="B56" s="3"/>
      <c r="C56" s="19" t="s">
        <v>103</v>
      </c>
      <c r="D56" s="17" t="s">
        <v>104</v>
      </c>
      <c r="E56" s="17">
        <v>10</v>
      </c>
      <c r="F56" s="14">
        <v>20.190000000000001</v>
      </c>
      <c r="G56" s="14">
        <v>18.37</v>
      </c>
      <c r="H56" s="14">
        <v>16.559999999999999</v>
      </c>
      <c r="I56" s="14"/>
      <c r="J56" s="14">
        <v>22.14</v>
      </c>
      <c r="K56" s="14">
        <v>25.76</v>
      </c>
      <c r="L56" s="14">
        <v>31.62</v>
      </c>
      <c r="M56" s="54"/>
      <c r="N56" s="14">
        <v>68.446392540000005</v>
      </c>
      <c r="O56" s="31">
        <v>95.984105909000007</v>
      </c>
      <c r="P56" s="31" t="s">
        <v>31</v>
      </c>
      <c r="Q56" s="17" t="s">
        <v>31</v>
      </c>
      <c r="R56" s="38" t="s">
        <v>550</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3">
      <c r="B57" s="3"/>
      <c r="C57" s="9" t="s">
        <v>105</v>
      </c>
      <c r="D57" s="16" t="s">
        <v>106</v>
      </c>
      <c r="E57" s="16">
        <v>8</v>
      </c>
      <c r="F57" s="15">
        <v>27.49</v>
      </c>
      <c r="G57" s="15">
        <v>23.17</v>
      </c>
      <c r="H57" s="15">
        <v>18.850000000000001</v>
      </c>
      <c r="I57" s="14"/>
      <c r="J57" s="15">
        <v>35.72</v>
      </c>
      <c r="K57" s="15">
        <v>44.35</v>
      </c>
      <c r="L57" s="15">
        <v>58.31</v>
      </c>
      <c r="M57" s="54"/>
      <c r="N57" s="15">
        <v>55.372068618</v>
      </c>
      <c r="O57" s="15">
        <v>5.9062747477000004</v>
      </c>
      <c r="P57" s="15" t="s">
        <v>31</v>
      </c>
      <c r="Q57" s="16" t="s">
        <v>31</v>
      </c>
      <c r="R57" s="37" t="s">
        <v>551</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3">
      <c r="B58" s="3"/>
      <c r="C58" s="19" t="s">
        <v>107</v>
      </c>
      <c r="D58" s="17" t="s">
        <v>108</v>
      </c>
      <c r="E58" s="17">
        <v>8</v>
      </c>
      <c r="F58" s="14">
        <v>55.43</v>
      </c>
      <c r="G58" s="14">
        <v>50.24</v>
      </c>
      <c r="H58" s="14">
        <v>45.06</v>
      </c>
      <c r="I58" s="14"/>
      <c r="J58" s="14">
        <v>65.5</v>
      </c>
      <c r="K58" s="14">
        <v>75.86</v>
      </c>
      <c r="L58" s="14">
        <v>92.63</v>
      </c>
      <c r="M58" s="54"/>
      <c r="N58" s="14">
        <v>59.303282105999997</v>
      </c>
      <c r="O58" s="31">
        <v>469.69010422999997</v>
      </c>
      <c r="P58" s="31" t="s">
        <v>31</v>
      </c>
      <c r="Q58" s="17" t="s">
        <v>31</v>
      </c>
      <c r="R58" s="38" t="s">
        <v>552</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3">
      <c r="B59" s="3"/>
      <c r="C59" s="9" t="s">
        <v>109</v>
      </c>
      <c r="D59" s="16" t="s">
        <v>110</v>
      </c>
      <c r="E59" s="16">
        <v>10</v>
      </c>
      <c r="F59" s="15">
        <v>21.35</v>
      </c>
      <c r="G59" s="15">
        <v>19.62</v>
      </c>
      <c r="H59" s="15">
        <v>17.899999999999999</v>
      </c>
      <c r="I59" s="14"/>
      <c r="J59" s="15">
        <v>22.54</v>
      </c>
      <c r="K59" s="15">
        <v>25.98</v>
      </c>
      <c r="L59" s="15">
        <v>31.56</v>
      </c>
      <c r="M59" s="54"/>
      <c r="N59" s="15">
        <v>80.855229836000007</v>
      </c>
      <c r="O59" s="15">
        <v>133.94332600000001</v>
      </c>
      <c r="P59" s="15" t="s">
        <v>31</v>
      </c>
      <c r="Q59" s="16" t="s">
        <v>31</v>
      </c>
      <c r="R59" s="37" t="s">
        <v>553</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3">
      <c r="B60" s="3"/>
      <c r="C60" s="19" t="s">
        <v>111</v>
      </c>
      <c r="D60" s="17" t="s">
        <v>112</v>
      </c>
      <c r="E60" s="17">
        <v>2</v>
      </c>
      <c r="F60" s="14">
        <v>4.26</v>
      </c>
      <c r="G60" s="14">
        <v>3.26</v>
      </c>
      <c r="H60" s="14">
        <v>2.27</v>
      </c>
      <c r="I60" s="14"/>
      <c r="J60" s="14">
        <v>4.5599999999999996</v>
      </c>
      <c r="K60" s="14">
        <v>6.54</v>
      </c>
      <c r="L60" s="14">
        <v>9.74</v>
      </c>
      <c r="M60" s="54"/>
      <c r="N60" s="14">
        <v>42.758372489999999</v>
      </c>
      <c r="O60" s="31">
        <v>6.1315122727000002</v>
      </c>
      <c r="P60" s="31" t="s">
        <v>28</v>
      </c>
      <c r="Q60" s="17" t="s">
        <v>28</v>
      </c>
      <c r="R60" s="38" t="s">
        <v>554</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3">
      <c r="B61" s="3"/>
      <c r="C61" s="9" t="s">
        <v>113</v>
      </c>
      <c r="D61" s="16" t="s">
        <v>114</v>
      </c>
      <c r="E61" s="16">
        <v>0</v>
      </c>
      <c r="F61" s="15">
        <v>0.81</v>
      </c>
      <c r="G61" s="15">
        <v>7.0000000000000007E-2</v>
      </c>
      <c r="H61" s="15">
        <v>-0.66</v>
      </c>
      <c r="I61" s="14"/>
      <c r="J61" s="15">
        <v>0.94</v>
      </c>
      <c r="K61" s="15">
        <v>2.41</v>
      </c>
      <c r="L61" s="15">
        <v>4.79</v>
      </c>
      <c r="M61" s="54"/>
      <c r="N61" s="15">
        <v>18.798129868</v>
      </c>
      <c r="O61" s="15">
        <v>4.926056</v>
      </c>
      <c r="P61" s="15" t="s">
        <v>28</v>
      </c>
      <c r="Q61" s="16" t="s">
        <v>28</v>
      </c>
      <c r="R61" s="37" t="s">
        <v>555</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3">
      <c r="B62" s="3"/>
      <c r="C62" s="19" t="s">
        <v>115</v>
      </c>
      <c r="D62" s="17" t="s">
        <v>116</v>
      </c>
      <c r="E62" s="17">
        <v>10</v>
      </c>
      <c r="F62" s="14">
        <v>10.82</v>
      </c>
      <c r="G62" s="14">
        <v>10.61</v>
      </c>
      <c r="H62" s="14">
        <v>10.41</v>
      </c>
      <c r="I62" s="14"/>
      <c r="J62" s="14">
        <v>10.87</v>
      </c>
      <c r="K62" s="14">
        <v>11.27</v>
      </c>
      <c r="L62" s="14">
        <v>11.94</v>
      </c>
      <c r="M62" s="54"/>
      <c r="N62" s="14">
        <v>63.299834410999999</v>
      </c>
      <c r="O62" s="31">
        <v>21.414539818000002</v>
      </c>
      <c r="P62" s="31" t="s">
        <v>31</v>
      </c>
      <c r="Q62" s="17" t="s">
        <v>31</v>
      </c>
      <c r="R62" s="38" t="s">
        <v>556</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3">
      <c r="B63" s="3"/>
      <c r="C63" s="9" t="s">
        <v>117</v>
      </c>
      <c r="D63" s="16" t="s">
        <v>118</v>
      </c>
      <c r="E63" s="16">
        <v>2</v>
      </c>
      <c r="F63" s="15">
        <v>9.2899999999999991</v>
      </c>
      <c r="G63" s="15">
        <v>7.88</v>
      </c>
      <c r="H63" s="15">
        <v>6.47</v>
      </c>
      <c r="I63" s="14"/>
      <c r="J63" s="15">
        <v>9.6999999999999993</v>
      </c>
      <c r="K63" s="15">
        <v>12.51</v>
      </c>
      <c r="L63" s="15">
        <v>17.07</v>
      </c>
      <c r="M63" s="54"/>
      <c r="N63" s="15">
        <v>37.965923979999999</v>
      </c>
      <c r="O63" s="15">
        <v>64.804475045000004</v>
      </c>
      <c r="P63" s="15" t="s">
        <v>28</v>
      </c>
      <c r="Q63" s="16" t="s">
        <v>28</v>
      </c>
      <c r="R63" s="37" t="s">
        <v>557</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3">
      <c r="B64" s="3"/>
      <c r="C64" s="19" t="s">
        <v>119</v>
      </c>
      <c r="D64" s="17" t="s">
        <v>558</v>
      </c>
      <c r="E64" s="17">
        <v>10</v>
      </c>
      <c r="F64" s="14">
        <v>16.05</v>
      </c>
      <c r="G64" s="14">
        <v>14.6</v>
      </c>
      <c r="H64" s="14">
        <v>13.16</v>
      </c>
      <c r="I64" s="14"/>
      <c r="J64" s="14">
        <v>19.399999999999999</v>
      </c>
      <c r="K64" s="14">
        <v>22.28</v>
      </c>
      <c r="L64" s="14">
        <v>26.94</v>
      </c>
      <c r="M64" s="54"/>
      <c r="N64" s="14">
        <v>61.759859843000001</v>
      </c>
      <c r="O64" s="31">
        <v>1.2394732727</v>
      </c>
      <c r="P64" s="31" t="s">
        <v>31</v>
      </c>
      <c r="Q64" s="17" t="s">
        <v>31</v>
      </c>
      <c r="R64" s="38" t="s">
        <v>559</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3">
      <c r="B65" s="3"/>
      <c r="C65" s="9" t="s">
        <v>119</v>
      </c>
      <c r="D65" s="16" t="s">
        <v>120</v>
      </c>
      <c r="E65" s="16">
        <v>9</v>
      </c>
      <c r="F65" s="15">
        <v>10.96</v>
      </c>
      <c r="G65" s="15">
        <v>10.039999999999999</v>
      </c>
      <c r="H65" s="15">
        <v>9.1300000000000008</v>
      </c>
      <c r="I65" s="14"/>
      <c r="J65" s="15">
        <v>13.33</v>
      </c>
      <c r="K65" s="15">
        <v>15.15</v>
      </c>
      <c r="L65" s="15">
        <v>18.11</v>
      </c>
      <c r="M65" s="54"/>
      <c r="N65" s="15">
        <v>59.513575967000001</v>
      </c>
      <c r="O65" s="15">
        <v>129.42263550000001</v>
      </c>
      <c r="P65" s="15" t="s">
        <v>31</v>
      </c>
      <c r="Q65" s="16" t="s">
        <v>31</v>
      </c>
      <c r="R65" s="37" t="s">
        <v>560</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3">
      <c r="B66" s="3"/>
      <c r="C66" s="19" t="s">
        <v>121</v>
      </c>
      <c r="D66" s="17" t="s">
        <v>122</v>
      </c>
      <c r="E66" s="17">
        <v>3</v>
      </c>
      <c r="F66" s="14">
        <v>2.1</v>
      </c>
      <c r="G66" s="14">
        <v>1.7</v>
      </c>
      <c r="H66" s="14">
        <v>1.3</v>
      </c>
      <c r="I66" s="14"/>
      <c r="J66" s="14">
        <v>2.1800000000000002</v>
      </c>
      <c r="K66" s="14">
        <v>2.97</v>
      </c>
      <c r="L66" s="14">
        <v>4.25</v>
      </c>
      <c r="M66" s="54"/>
      <c r="N66" s="14">
        <v>38.483124783000001</v>
      </c>
      <c r="O66" s="31">
        <v>50.739492044999999</v>
      </c>
      <c r="P66" s="31" t="s">
        <v>28</v>
      </c>
      <c r="Q66" s="17" t="s">
        <v>28</v>
      </c>
      <c r="R66" s="38" t="s">
        <v>561</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3">
      <c r="B67" s="3"/>
      <c r="C67" s="9" t="s">
        <v>123</v>
      </c>
      <c r="D67" s="16" t="s">
        <v>124</v>
      </c>
      <c r="E67" s="16">
        <v>2</v>
      </c>
      <c r="F67" s="15" t="s">
        <v>125</v>
      </c>
      <c r="G67" s="15" t="s">
        <v>125</v>
      </c>
      <c r="H67" s="15" t="s">
        <v>125</v>
      </c>
      <c r="I67" s="14"/>
      <c r="J67" s="15" t="s">
        <v>125</v>
      </c>
      <c r="K67" s="15" t="s">
        <v>125</v>
      </c>
      <c r="L67" s="15" t="s">
        <v>125</v>
      </c>
      <c r="M67" s="54"/>
      <c r="N67" s="15" t="s">
        <v>125</v>
      </c>
      <c r="O67" s="15" t="s">
        <v>125</v>
      </c>
      <c r="P67" s="15" t="s">
        <v>125</v>
      </c>
      <c r="Q67" s="16" t="s">
        <v>125</v>
      </c>
      <c r="R67" s="37" t="s">
        <v>126</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3">
      <c r="B68" s="3"/>
      <c r="C68" s="19" t="s">
        <v>127</v>
      </c>
      <c r="D68" s="17" t="s">
        <v>128</v>
      </c>
      <c r="E68" s="17">
        <v>9</v>
      </c>
      <c r="F68" s="14">
        <v>62.82</v>
      </c>
      <c r="G68" s="14">
        <v>57.01</v>
      </c>
      <c r="H68" s="14">
        <v>51.21</v>
      </c>
      <c r="I68" s="14"/>
      <c r="J68" s="14">
        <v>67.819999999999993</v>
      </c>
      <c r="K68" s="14">
        <v>79.42</v>
      </c>
      <c r="L68" s="14">
        <v>98.19</v>
      </c>
      <c r="M68" s="54"/>
      <c r="N68" s="14">
        <v>56.173997366999998</v>
      </c>
      <c r="O68" s="31">
        <v>247.09119755</v>
      </c>
      <c r="P68" s="31" t="s">
        <v>31</v>
      </c>
      <c r="Q68" s="17" t="s">
        <v>31</v>
      </c>
      <c r="R68" s="38" t="s">
        <v>562</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3">
      <c r="B69" s="3"/>
      <c r="C69" s="9" t="s">
        <v>129</v>
      </c>
      <c r="D69" s="16" t="s">
        <v>130</v>
      </c>
      <c r="E69" s="16">
        <v>5</v>
      </c>
      <c r="F69" s="15">
        <v>14.41</v>
      </c>
      <c r="G69" s="15">
        <v>13.56</v>
      </c>
      <c r="H69" s="15">
        <v>12.72</v>
      </c>
      <c r="I69" s="14"/>
      <c r="J69" s="15">
        <v>14.96</v>
      </c>
      <c r="K69" s="15">
        <v>16.64</v>
      </c>
      <c r="L69" s="15">
        <v>19.38</v>
      </c>
      <c r="M69" s="54"/>
      <c r="N69" s="15">
        <v>50.868291261000003</v>
      </c>
      <c r="O69" s="15">
        <v>233.83593909000001</v>
      </c>
      <c r="P69" s="15" t="s">
        <v>31</v>
      </c>
      <c r="Q69" s="16" t="s">
        <v>28</v>
      </c>
      <c r="R69" s="37" t="s">
        <v>563</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3">
      <c r="B70" s="3"/>
      <c r="C70" s="19" t="s">
        <v>131</v>
      </c>
      <c r="D70" s="17" t="s">
        <v>132</v>
      </c>
      <c r="E70" s="17">
        <v>5</v>
      </c>
      <c r="F70" s="14">
        <v>3.79</v>
      </c>
      <c r="G70" s="14">
        <v>3.01</v>
      </c>
      <c r="H70" s="14">
        <v>2.23</v>
      </c>
      <c r="I70" s="14"/>
      <c r="J70" s="14">
        <v>5.72</v>
      </c>
      <c r="K70" s="14">
        <v>7.27</v>
      </c>
      <c r="L70" s="14">
        <v>9.7899999999999991</v>
      </c>
      <c r="M70" s="54"/>
      <c r="N70" s="14">
        <v>58.088177932999997</v>
      </c>
      <c r="O70" s="31">
        <v>79.693680273000012</v>
      </c>
      <c r="P70" s="31" t="s">
        <v>28</v>
      </c>
      <c r="Q70" s="17" t="s">
        <v>31</v>
      </c>
      <c r="R70" s="38" t="s">
        <v>564</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3">
      <c r="B71" s="3"/>
      <c r="C71" s="9" t="s">
        <v>133</v>
      </c>
      <c r="D71" s="16" t="s">
        <v>134</v>
      </c>
      <c r="E71" s="16">
        <v>10</v>
      </c>
      <c r="F71" s="15">
        <v>45.84</v>
      </c>
      <c r="G71" s="15">
        <v>42.49</v>
      </c>
      <c r="H71" s="15">
        <v>39.14</v>
      </c>
      <c r="I71" s="14"/>
      <c r="J71" s="15">
        <v>52.99</v>
      </c>
      <c r="K71" s="15">
        <v>59.68</v>
      </c>
      <c r="L71" s="15">
        <v>70.5</v>
      </c>
      <c r="M71" s="54"/>
      <c r="N71" s="15">
        <v>56.924941161</v>
      </c>
      <c r="O71" s="15">
        <v>54.539705273000003</v>
      </c>
      <c r="P71" s="15" t="s">
        <v>31</v>
      </c>
      <c r="Q71" s="16" t="s">
        <v>31</v>
      </c>
      <c r="R71" s="37" t="s">
        <v>565</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3">
      <c r="B72" s="3"/>
      <c r="C72" s="19" t="s">
        <v>135</v>
      </c>
      <c r="D72" s="17" t="s">
        <v>136</v>
      </c>
      <c r="E72" s="17">
        <v>10</v>
      </c>
      <c r="F72" s="14">
        <v>5.58</v>
      </c>
      <c r="G72" s="14">
        <v>5.01</v>
      </c>
      <c r="H72" s="14">
        <v>4.4400000000000004</v>
      </c>
      <c r="I72" s="14"/>
      <c r="J72" s="14">
        <v>5.92</v>
      </c>
      <c r="K72" s="14">
        <v>7.05</v>
      </c>
      <c r="L72" s="14">
        <v>8.89</v>
      </c>
      <c r="M72" s="54"/>
      <c r="N72" s="14">
        <v>78.936730940999993</v>
      </c>
      <c r="O72" s="31">
        <v>51.627747045</v>
      </c>
      <c r="P72" s="31" t="s">
        <v>31</v>
      </c>
      <c r="Q72" s="17" t="s">
        <v>31</v>
      </c>
      <c r="R72" s="38" t="s">
        <v>566</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3">
      <c r="B73" s="3"/>
      <c r="C73" s="9" t="s">
        <v>137</v>
      </c>
      <c r="D73" s="16" t="s">
        <v>138</v>
      </c>
      <c r="E73" s="16">
        <v>2</v>
      </c>
      <c r="F73" s="15">
        <v>29.81</v>
      </c>
      <c r="G73" s="15">
        <v>27.09</v>
      </c>
      <c r="H73" s="15">
        <v>24.37</v>
      </c>
      <c r="I73" s="14"/>
      <c r="J73" s="15">
        <v>30.56</v>
      </c>
      <c r="K73" s="15">
        <v>35.99</v>
      </c>
      <c r="L73" s="15">
        <v>44.77</v>
      </c>
      <c r="M73" s="54"/>
      <c r="N73" s="15">
        <v>33.397673359000002</v>
      </c>
      <c r="O73" s="15">
        <v>125.36878263</v>
      </c>
      <c r="P73" s="15" t="s">
        <v>28</v>
      </c>
      <c r="Q73" s="16" t="s">
        <v>28</v>
      </c>
      <c r="R73" s="37" t="s">
        <v>567</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3">
      <c r="B74" s="3"/>
      <c r="C74" s="19" t="s">
        <v>139</v>
      </c>
      <c r="D74" s="17" t="s">
        <v>140</v>
      </c>
      <c r="E74" s="17">
        <v>3</v>
      </c>
      <c r="F74" s="14">
        <v>1.1200000000000001</v>
      </c>
      <c r="G74" s="14">
        <v>0.65</v>
      </c>
      <c r="H74" s="14">
        <v>0.18</v>
      </c>
      <c r="I74" s="14"/>
      <c r="J74" s="14">
        <v>1.29</v>
      </c>
      <c r="K74" s="14">
        <v>2.2200000000000002</v>
      </c>
      <c r="L74" s="14">
        <v>3.73</v>
      </c>
      <c r="M74" s="54"/>
      <c r="N74" s="14">
        <v>50.093225054000001</v>
      </c>
      <c r="O74" s="31">
        <v>14.320038863000001</v>
      </c>
      <c r="P74" s="31" t="s">
        <v>28</v>
      </c>
      <c r="Q74" s="17" t="s">
        <v>28</v>
      </c>
      <c r="R74" s="38" t="s">
        <v>568</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3">
      <c r="B75" s="3"/>
      <c r="C75" s="9" t="s">
        <v>141</v>
      </c>
      <c r="D75" s="16" t="s">
        <v>142</v>
      </c>
      <c r="E75" s="16">
        <v>3</v>
      </c>
      <c r="F75" s="15">
        <v>21.13</v>
      </c>
      <c r="G75" s="15">
        <v>18.36</v>
      </c>
      <c r="H75" s="15">
        <v>15.59</v>
      </c>
      <c r="I75" s="14"/>
      <c r="J75" s="15">
        <v>21.69</v>
      </c>
      <c r="K75" s="15">
        <v>27.22</v>
      </c>
      <c r="L75" s="15">
        <v>36.18</v>
      </c>
      <c r="M75" s="54"/>
      <c r="N75" s="15">
        <v>39.715307414999998</v>
      </c>
      <c r="O75" s="15">
        <v>137.96125195000002</v>
      </c>
      <c r="P75" s="15" t="s">
        <v>28</v>
      </c>
      <c r="Q75" s="16" t="s">
        <v>28</v>
      </c>
      <c r="R75" s="37" t="s">
        <v>569</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3">
      <c r="B76" s="3"/>
      <c r="C76" s="19" t="s">
        <v>141</v>
      </c>
      <c r="D76" s="17" t="s">
        <v>143</v>
      </c>
      <c r="E76" s="17">
        <v>2</v>
      </c>
      <c r="F76" s="14">
        <v>19.96</v>
      </c>
      <c r="G76" s="14">
        <v>17.27</v>
      </c>
      <c r="H76" s="14">
        <v>14.59</v>
      </c>
      <c r="I76" s="14"/>
      <c r="J76" s="14">
        <v>20.45</v>
      </c>
      <c r="K76" s="14">
        <v>25.81</v>
      </c>
      <c r="L76" s="14">
        <v>34.49</v>
      </c>
      <c r="M76" s="54"/>
      <c r="N76" s="14">
        <v>43.044476312999997</v>
      </c>
      <c r="O76" s="31">
        <v>9.0070004545</v>
      </c>
      <c r="P76" s="31" t="s">
        <v>28</v>
      </c>
      <c r="Q76" s="17" t="s">
        <v>28</v>
      </c>
      <c r="R76" s="38" t="s">
        <v>570</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3">
      <c r="B77" s="3"/>
      <c r="C77" s="9" t="s">
        <v>144</v>
      </c>
      <c r="D77" s="16" t="s">
        <v>145</v>
      </c>
      <c r="E77" s="16">
        <v>4</v>
      </c>
      <c r="F77" s="15">
        <v>2.85</v>
      </c>
      <c r="G77" s="15">
        <v>2.4</v>
      </c>
      <c r="H77" s="15">
        <v>1.96</v>
      </c>
      <c r="I77" s="14"/>
      <c r="J77" s="15">
        <v>3.8</v>
      </c>
      <c r="K77" s="15">
        <v>4.68</v>
      </c>
      <c r="L77" s="15">
        <v>6.12</v>
      </c>
      <c r="M77" s="54"/>
      <c r="N77" s="15">
        <v>62.093590456999998</v>
      </c>
      <c r="O77" s="15">
        <v>1.6137511818000001</v>
      </c>
      <c r="P77" s="15" t="s">
        <v>28</v>
      </c>
      <c r="Q77" s="16" t="s">
        <v>31</v>
      </c>
      <c r="R77" s="37" t="s">
        <v>146</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3">
      <c r="B78" s="3"/>
      <c r="C78" s="19" t="s">
        <v>147</v>
      </c>
      <c r="D78" s="17" t="s">
        <v>148</v>
      </c>
      <c r="E78" s="17">
        <v>3</v>
      </c>
      <c r="F78" s="14">
        <v>123.77</v>
      </c>
      <c r="G78" s="14">
        <v>96.1</v>
      </c>
      <c r="H78" s="14">
        <v>68.44</v>
      </c>
      <c r="I78" s="14"/>
      <c r="J78" s="14">
        <v>129.66</v>
      </c>
      <c r="K78" s="14">
        <v>184.98</v>
      </c>
      <c r="L78" s="14">
        <v>274.51</v>
      </c>
      <c r="M78" s="54"/>
      <c r="N78" s="14">
        <v>36.585204220000001</v>
      </c>
      <c r="O78" s="31">
        <v>1.4281754332000001</v>
      </c>
      <c r="P78" s="31" t="s">
        <v>31</v>
      </c>
      <c r="Q78" s="17" t="s">
        <v>28</v>
      </c>
      <c r="R78" s="38" t="s">
        <v>571</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3">
      <c r="B79" s="3"/>
      <c r="C79" s="9" t="s">
        <v>149</v>
      </c>
      <c r="D79" s="16" t="s">
        <v>150</v>
      </c>
      <c r="E79" s="16">
        <v>8</v>
      </c>
      <c r="F79" s="15">
        <v>2090.52</v>
      </c>
      <c r="G79" s="15">
        <v>1591.89</v>
      </c>
      <c r="H79" s="15">
        <v>1093.27</v>
      </c>
      <c r="I79" s="14"/>
      <c r="J79" s="15">
        <v>2387.41</v>
      </c>
      <c r="K79" s="15">
        <v>3384.65</v>
      </c>
      <c r="L79" s="15">
        <v>4998.3100000000004</v>
      </c>
      <c r="M79" s="54"/>
      <c r="N79" s="15">
        <v>59.061642444999997</v>
      </c>
      <c r="O79" s="15">
        <v>2.6753753241</v>
      </c>
      <c r="P79" s="15" t="s">
        <v>31</v>
      </c>
      <c r="Q79" s="16" t="s">
        <v>31</v>
      </c>
      <c r="R79" s="37" t="s">
        <v>572</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3">
      <c r="B80" s="3"/>
      <c r="C80" s="19" t="s">
        <v>151</v>
      </c>
      <c r="D80" s="17" t="s">
        <v>152</v>
      </c>
      <c r="E80" s="17">
        <v>10</v>
      </c>
      <c r="F80" s="14">
        <v>18</v>
      </c>
      <c r="G80" s="14">
        <v>16.36</v>
      </c>
      <c r="H80" s="14">
        <v>14.72</v>
      </c>
      <c r="I80" s="14"/>
      <c r="J80" s="14">
        <v>18.71</v>
      </c>
      <c r="K80" s="14">
        <v>21.98</v>
      </c>
      <c r="L80" s="14">
        <v>27.28</v>
      </c>
      <c r="M80" s="54"/>
      <c r="N80" s="14">
        <v>71.627823200999998</v>
      </c>
      <c r="O80" s="31">
        <v>6.2182157273000005</v>
      </c>
      <c r="P80" s="31" t="s">
        <v>31</v>
      </c>
      <c r="Q80" s="17" t="s">
        <v>31</v>
      </c>
      <c r="R80" s="38" t="s">
        <v>573</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3">
      <c r="B81" s="3"/>
      <c r="C81" s="9" t="s">
        <v>153</v>
      </c>
      <c r="D81" s="16" t="s">
        <v>154</v>
      </c>
      <c r="E81" s="16">
        <v>5</v>
      </c>
      <c r="F81" s="15">
        <v>4.92</v>
      </c>
      <c r="G81" s="15">
        <v>4.4400000000000004</v>
      </c>
      <c r="H81" s="15">
        <v>3.97</v>
      </c>
      <c r="I81" s="14"/>
      <c r="J81" s="15">
        <v>5.98</v>
      </c>
      <c r="K81" s="15">
        <v>6.92</v>
      </c>
      <c r="L81" s="15">
        <v>8.4499999999999993</v>
      </c>
      <c r="M81" s="54"/>
      <c r="N81" s="15">
        <v>53.289290055000002</v>
      </c>
      <c r="O81" s="15">
        <v>7.9150258635999995</v>
      </c>
      <c r="P81" s="15" t="s">
        <v>28</v>
      </c>
      <c r="Q81" s="16" t="s">
        <v>31</v>
      </c>
      <c r="R81" s="37" t="s">
        <v>574</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3">
      <c r="B82" s="3"/>
      <c r="C82" s="19" t="s">
        <v>155</v>
      </c>
      <c r="D82" s="17" t="s">
        <v>156</v>
      </c>
      <c r="E82" s="17">
        <v>7</v>
      </c>
      <c r="F82" s="14">
        <v>11.05</v>
      </c>
      <c r="G82" s="14">
        <v>9.4600000000000009</v>
      </c>
      <c r="H82" s="14">
        <v>7.88</v>
      </c>
      <c r="I82" s="14"/>
      <c r="J82" s="14">
        <v>15.41</v>
      </c>
      <c r="K82" s="14">
        <v>18.57</v>
      </c>
      <c r="L82" s="14">
        <v>23.68</v>
      </c>
      <c r="M82" s="54"/>
      <c r="N82" s="14">
        <v>69.067401528999994</v>
      </c>
      <c r="O82" s="31">
        <v>6.9591795000000003</v>
      </c>
      <c r="P82" s="31" t="s">
        <v>28</v>
      </c>
      <c r="Q82" s="17" t="s">
        <v>31</v>
      </c>
      <c r="R82" s="38" t="s">
        <v>575</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3">
      <c r="B83" s="3"/>
      <c r="C83" s="9" t="s">
        <v>157</v>
      </c>
      <c r="D83" s="16" t="s">
        <v>158</v>
      </c>
      <c r="E83" s="16">
        <v>2</v>
      </c>
      <c r="F83" s="15">
        <v>11.41</v>
      </c>
      <c r="G83" s="15">
        <v>10.26</v>
      </c>
      <c r="H83" s="15">
        <v>9.11</v>
      </c>
      <c r="I83" s="14"/>
      <c r="J83" s="15">
        <v>11.8</v>
      </c>
      <c r="K83" s="15">
        <v>14.09</v>
      </c>
      <c r="L83" s="15">
        <v>17.8</v>
      </c>
      <c r="M83" s="54"/>
      <c r="N83" s="15">
        <v>29.269725136000002</v>
      </c>
      <c r="O83" s="15">
        <v>97.393196318000008</v>
      </c>
      <c r="P83" s="15" t="s">
        <v>28</v>
      </c>
      <c r="Q83" s="16" t="s">
        <v>28</v>
      </c>
      <c r="R83" s="37" t="s">
        <v>576</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3">
      <c r="B84" s="3"/>
      <c r="C84" s="19" t="s">
        <v>159</v>
      </c>
      <c r="D84" s="17" t="s">
        <v>160</v>
      </c>
      <c r="E84" s="17">
        <v>2</v>
      </c>
      <c r="F84" s="14">
        <v>6.83</v>
      </c>
      <c r="G84" s="14">
        <v>5.77</v>
      </c>
      <c r="H84" s="14">
        <v>4.71</v>
      </c>
      <c r="I84" s="14"/>
      <c r="J84" s="14">
        <v>7.06</v>
      </c>
      <c r="K84" s="14">
        <v>9.17</v>
      </c>
      <c r="L84" s="14">
        <v>12.59</v>
      </c>
      <c r="M84" s="54"/>
      <c r="N84" s="14">
        <v>43.266613573999997</v>
      </c>
      <c r="O84" s="31">
        <v>29.525374544999998</v>
      </c>
      <c r="P84" s="31" t="s">
        <v>28</v>
      </c>
      <c r="Q84" s="17" t="s">
        <v>28</v>
      </c>
      <c r="R84" s="38" t="s">
        <v>577</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3">
      <c r="B85" s="3"/>
      <c r="C85" s="9" t="s">
        <v>161</v>
      </c>
      <c r="D85" s="16" t="s">
        <v>162</v>
      </c>
      <c r="E85" s="16">
        <v>3</v>
      </c>
      <c r="F85" s="15">
        <v>194.58</v>
      </c>
      <c r="G85" s="15">
        <v>172.13</v>
      </c>
      <c r="H85" s="15">
        <v>149.69</v>
      </c>
      <c r="I85" s="14"/>
      <c r="J85" s="15">
        <v>200.44</v>
      </c>
      <c r="K85" s="15">
        <v>245.32</v>
      </c>
      <c r="L85" s="15">
        <v>317.95</v>
      </c>
      <c r="M85" s="54"/>
      <c r="N85" s="15">
        <v>43.866418893000002</v>
      </c>
      <c r="O85" s="15">
        <v>4.3709341022999997</v>
      </c>
      <c r="P85" s="15" t="s">
        <v>31</v>
      </c>
      <c r="Q85" s="16" t="s">
        <v>28</v>
      </c>
      <c r="R85" s="37" t="s">
        <v>578</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3">
      <c r="B86" s="3"/>
      <c r="C86" s="19" t="s">
        <v>163</v>
      </c>
      <c r="D86" s="17" t="s">
        <v>164</v>
      </c>
      <c r="E86" s="17">
        <v>4</v>
      </c>
      <c r="F86" s="14">
        <v>150</v>
      </c>
      <c r="G86" s="14" t="s">
        <v>125</v>
      </c>
      <c r="H86" s="14" t="s">
        <v>125</v>
      </c>
      <c r="I86" s="14"/>
      <c r="J86" s="14" t="s">
        <v>125</v>
      </c>
      <c r="K86" s="14" t="s">
        <v>125</v>
      </c>
      <c r="L86" s="14" t="s">
        <v>125</v>
      </c>
      <c r="M86" s="54"/>
      <c r="N86" s="14">
        <v>94.064508982000007</v>
      </c>
      <c r="O86" s="31">
        <v>1.0764285713999999</v>
      </c>
      <c r="P86" s="31" t="s">
        <v>28</v>
      </c>
      <c r="Q86" s="17" t="s">
        <v>31</v>
      </c>
      <c r="R86" s="38" t="s">
        <v>125</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3">
      <c r="B87" s="3"/>
      <c r="C87" s="9" t="s">
        <v>165</v>
      </c>
      <c r="D87" s="16" t="s">
        <v>166</v>
      </c>
      <c r="E87" s="16">
        <v>9</v>
      </c>
      <c r="F87" s="15">
        <v>82.3</v>
      </c>
      <c r="G87" s="15">
        <v>75.81</v>
      </c>
      <c r="H87" s="15">
        <v>69.33</v>
      </c>
      <c r="I87" s="14"/>
      <c r="J87" s="15">
        <v>88.81</v>
      </c>
      <c r="K87" s="15">
        <v>101.77</v>
      </c>
      <c r="L87" s="15">
        <v>122.75</v>
      </c>
      <c r="M87" s="54"/>
      <c r="N87" s="15">
        <v>58.886577971000001</v>
      </c>
      <c r="O87" s="15">
        <v>327.07720359000001</v>
      </c>
      <c r="P87" s="15" t="s">
        <v>31</v>
      </c>
      <c r="Q87" s="16" t="s">
        <v>31</v>
      </c>
      <c r="R87" s="37" t="s">
        <v>579</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3">
      <c r="B88" s="3"/>
      <c r="C88" s="19" t="s">
        <v>167</v>
      </c>
      <c r="D88" s="17" t="s">
        <v>168</v>
      </c>
      <c r="E88" s="17">
        <v>8</v>
      </c>
      <c r="F88" s="14">
        <v>48.62</v>
      </c>
      <c r="G88" s="14">
        <v>44.29</v>
      </c>
      <c r="H88" s="14">
        <v>39.96</v>
      </c>
      <c r="I88" s="14"/>
      <c r="J88" s="14">
        <v>59.25</v>
      </c>
      <c r="K88" s="14">
        <v>67.900000000000006</v>
      </c>
      <c r="L88" s="14">
        <v>81.91</v>
      </c>
      <c r="M88" s="54"/>
      <c r="N88" s="14">
        <v>57.124439580000001</v>
      </c>
      <c r="O88" s="31">
        <v>126.66009812999999</v>
      </c>
      <c r="P88" s="31" t="s">
        <v>31</v>
      </c>
      <c r="Q88" s="17" t="s">
        <v>31</v>
      </c>
      <c r="R88" s="38" t="s">
        <v>580</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3">
      <c r="B89" s="3"/>
      <c r="C89" s="9" t="s">
        <v>169</v>
      </c>
      <c r="D89" s="16" t="s">
        <v>170</v>
      </c>
      <c r="E89" s="16">
        <v>5</v>
      </c>
      <c r="F89" s="15">
        <v>25.32</v>
      </c>
      <c r="G89" s="15">
        <v>23.91</v>
      </c>
      <c r="H89" s="15">
        <v>22.5</v>
      </c>
      <c r="I89" s="14"/>
      <c r="J89" s="15">
        <v>26.08</v>
      </c>
      <c r="K89" s="15">
        <v>28.89</v>
      </c>
      <c r="L89" s="15">
        <v>33.450000000000003</v>
      </c>
      <c r="M89" s="54"/>
      <c r="N89" s="15">
        <v>48.983630278</v>
      </c>
      <c r="O89" s="15">
        <v>209.47297349999999</v>
      </c>
      <c r="P89" s="15" t="s">
        <v>31</v>
      </c>
      <c r="Q89" s="16" t="s">
        <v>28</v>
      </c>
      <c r="R89" s="37" t="s">
        <v>581</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3">
      <c r="B90" s="3"/>
      <c r="C90" s="19" t="s">
        <v>171</v>
      </c>
      <c r="D90" s="17" t="s">
        <v>172</v>
      </c>
      <c r="E90" s="17">
        <v>0</v>
      </c>
      <c r="F90" s="14">
        <v>30.07</v>
      </c>
      <c r="G90" s="14">
        <v>27.23</v>
      </c>
      <c r="H90" s="14">
        <v>24.39</v>
      </c>
      <c r="I90" s="14"/>
      <c r="J90" s="14">
        <v>30.55</v>
      </c>
      <c r="K90" s="14">
        <v>36.22</v>
      </c>
      <c r="L90" s="14">
        <v>45.4</v>
      </c>
      <c r="M90" s="54"/>
      <c r="N90" s="14">
        <v>31.286241133000001</v>
      </c>
      <c r="O90" s="31">
        <v>112.5439904</v>
      </c>
      <c r="P90" s="31" t="s">
        <v>28</v>
      </c>
      <c r="Q90" s="17" t="s">
        <v>28</v>
      </c>
      <c r="R90" s="38" t="s">
        <v>582</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3">
      <c r="B91" s="3"/>
      <c r="C91" s="9" t="s">
        <v>173</v>
      </c>
      <c r="D91" s="16" t="s">
        <v>174</v>
      </c>
      <c r="E91" s="16">
        <v>2</v>
      </c>
      <c r="F91" s="15">
        <v>38.520000000000003</v>
      </c>
      <c r="G91" s="15">
        <v>35.450000000000003</v>
      </c>
      <c r="H91" s="15">
        <v>32.380000000000003</v>
      </c>
      <c r="I91" s="14"/>
      <c r="J91" s="15">
        <v>39.630000000000003</v>
      </c>
      <c r="K91" s="15">
        <v>45.76</v>
      </c>
      <c r="L91" s="15">
        <v>55.69</v>
      </c>
      <c r="M91" s="54"/>
      <c r="N91" s="15">
        <v>48.979868815000003</v>
      </c>
      <c r="O91" s="15">
        <v>259.20167567999999</v>
      </c>
      <c r="P91" s="15" t="s">
        <v>28</v>
      </c>
      <c r="Q91" s="16" t="s">
        <v>28</v>
      </c>
      <c r="R91" s="37" t="s">
        <v>583</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3">
      <c r="B92" s="3"/>
      <c r="C92" s="19" t="s">
        <v>175</v>
      </c>
      <c r="D92" s="17" t="s">
        <v>176</v>
      </c>
      <c r="E92" s="17">
        <v>2</v>
      </c>
      <c r="F92" s="14">
        <v>4.96</v>
      </c>
      <c r="G92" s="14">
        <v>4.24</v>
      </c>
      <c r="H92" s="14">
        <v>3.53</v>
      </c>
      <c r="I92" s="14"/>
      <c r="J92" s="14">
        <v>5.19</v>
      </c>
      <c r="K92" s="14">
        <v>6.61</v>
      </c>
      <c r="L92" s="14">
        <v>8.92</v>
      </c>
      <c r="M92" s="54"/>
      <c r="N92" s="14">
        <v>39.999548177999998</v>
      </c>
      <c r="O92" s="31">
        <v>4.5034483636000004</v>
      </c>
      <c r="P92" s="31" t="s">
        <v>28</v>
      </c>
      <c r="Q92" s="17" t="s">
        <v>28</v>
      </c>
      <c r="R92" s="38" t="s">
        <v>584</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3">
      <c r="B93" s="3"/>
      <c r="C93" s="9" t="s">
        <v>177</v>
      </c>
      <c r="D93" s="16" t="s">
        <v>178</v>
      </c>
      <c r="E93" s="16">
        <v>3</v>
      </c>
      <c r="F93" s="15">
        <v>11.56</v>
      </c>
      <c r="G93" s="15">
        <v>10.119999999999999</v>
      </c>
      <c r="H93" s="15">
        <v>8.68</v>
      </c>
      <c r="I93" s="14"/>
      <c r="J93" s="15">
        <v>11.83</v>
      </c>
      <c r="K93" s="15">
        <v>14.7</v>
      </c>
      <c r="L93" s="15">
        <v>19.34</v>
      </c>
      <c r="M93" s="54"/>
      <c r="N93" s="15">
        <v>29.919459355000001</v>
      </c>
      <c r="O93" s="15">
        <v>18.792368227000001</v>
      </c>
      <c r="P93" s="15" t="s">
        <v>28</v>
      </c>
      <c r="Q93" s="16" t="s">
        <v>28</v>
      </c>
      <c r="R93" s="37" t="s">
        <v>585</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3">
      <c r="B94" s="3"/>
      <c r="C94" s="19" t="s">
        <v>179</v>
      </c>
      <c r="D94" s="17" t="s">
        <v>180</v>
      </c>
      <c r="E94" s="17">
        <v>7</v>
      </c>
      <c r="F94" s="14">
        <v>5.95</v>
      </c>
      <c r="G94" s="14">
        <v>5.0199999999999996</v>
      </c>
      <c r="H94" s="14">
        <v>4.0999999999999996</v>
      </c>
      <c r="I94" s="14"/>
      <c r="J94" s="14">
        <v>8.68</v>
      </c>
      <c r="K94" s="14">
        <v>10.52</v>
      </c>
      <c r="L94" s="14">
        <v>13.51</v>
      </c>
      <c r="M94" s="54"/>
      <c r="N94" s="14">
        <v>63.966238584999999</v>
      </c>
      <c r="O94" s="31">
        <v>4.0003241817999999</v>
      </c>
      <c r="P94" s="31" t="s">
        <v>28</v>
      </c>
      <c r="Q94" s="17" t="s">
        <v>31</v>
      </c>
      <c r="R94" s="38" t="s">
        <v>586</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3">
      <c r="B95" s="3"/>
      <c r="C95" s="9" t="s">
        <v>181</v>
      </c>
      <c r="D95" s="16" t="s">
        <v>182</v>
      </c>
      <c r="E95" s="16">
        <v>10</v>
      </c>
      <c r="F95" s="15">
        <v>16.43</v>
      </c>
      <c r="G95" s="15">
        <v>15.37</v>
      </c>
      <c r="H95" s="15">
        <v>14.32</v>
      </c>
      <c r="I95" s="14"/>
      <c r="J95" s="15">
        <v>17.72</v>
      </c>
      <c r="K95" s="15">
        <v>19.82</v>
      </c>
      <c r="L95" s="15">
        <v>23.23</v>
      </c>
      <c r="M95" s="54"/>
      <c r="N95" s="15">
        <v>70.759060336999994</v>
      </c>
      <c r="O95" s="15">
        <v>32.649401273000002</v>
      </c>
      <c r="P95" s="15" t="s">
        <v>31</v>
      </c>
      <c r="Q95" s="16" t="s">
        <v>31</v>
      </c>
      <c r="R95" s="37" t="s">
        <v>587</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3">
      <c r="B96" s="3"/>
      <c r="C96" s="19" t="s">
        <v>183</v>
      </c>
      <c r="D96" s="17" t="s">
        <v>184</v>
      </c>
      <c r="E96" s="17">
        <v>6</v>
      </c>
      <c r="F96" s="14">
        <v>21.01</v>
      </c>
      <c r="G96" s="14">
        <v>19.760000000000002</v>
      </c>
      <c r="H96" s="14">
        <v>18.510000000000002</v>
      </c>
      <c r="I96" s="14"/>
      <c r="J96" s="14">
        <v>22.91</v>
      </c>
      <c r="K96" s="14">
        <v>25.4</v>
      </c>
      <c r="L96" s="14">
        <v>29.44</v>
      </c>
      <c r="M96" s="54"/>
      <c r="N96" s="14">
        <v>60.290291257</v>
      </c>
      <c r="O96" s="31">
        <v>6.0785122273000001</v>
      </c>
      <c r="P96" s="31" t="s">
        <v>28</v>
      </c>
      <c r="Q96" s="17" t="s">
        <v>31</v>
      </c>
      <c r="R96" s="38" t="s">
        <v>588</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3">
      <c r="B97" s="3"/>
      <c r="C97" s="9" t="s">
        <v>185</v>
      </c>
      <c r="D97" s="16" t="s">
        <v>186</v>
      </c>
      <c r="E97" s="16">
        <v>9</v>
      </c>
      <c r="F97" s="15">
        <v>105.4</v>
      </c>
      <c r="G97" s="15">
        <v>95.41</v>
      </c>
      <c r="H97" s="15">
        <v>85.43</v>
      </c>
      <c r="I97" s="14"/>
      <c r="J97" s="15">
        <v>121.67</v>
      </c>
      <c r="K97" s="15">
        <v>141.63</v>
      </c>
      <c r="L97" s="15">
        <v>173.93</v>
      </c>
      <c r="M97" s="54"/>
      <c r="N97" s="15">
        <v>62.447405525000001</v>
      </c>
      <c r="O97" s="15">
        <v>1.4624198908999999</v>
      </c>
      <c r="P97" s="15" t="s">
        <v>31</v>
      </c>
      <c r="Q97" s="16" t="s">
        <v>31</v>
      </c>
      <c r="R97" s="37" t="s">
        <v>589</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3">
      <c r="B98" s="3"/>
      <c r="C98" s="19" t="s">
        <v>187</v>
      </c>
      <c r="D98" s="17" t="s">
        <v>188</v>
      </c>
      <c r="E98" s="17">
        <v>3</v>
      </c>
      <c r="F98" s="14">
        <v>0.33</v>
      </c>
      <c r="G98" s="14">
        <v>-0.14000000000000001</v>
      </c>
      <c r="H98" s="14">
        <v>-0.61</v>
      </c>
      <c r="I98" s="14"/>
      <c r="J98" s="14">
        <v>0.39</v>
      </c>
      <c r="K98" s="14">
        <v>1.33</v>
      </c>
      <c r="L98" s="14">
        <v>2.86</v>
      </c>
      <c r="M98" s="54"/>
      <c r="N98" s="14">
        <v>14.790597876</v>
      </c>
      <c r="O98" s="31">
        <v>2.9071261364000001</v>
      </c>
      <c r="P98" s="31" t="s">
        <v>28</v>
      </c>
      <c r="Q98" s="17" t="s">
        <v>28</v>
      </c>
      <c r="R98" s="38" t="s">
        <v>590</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3">
      <c r="B99" s="3"/>
      <c r="C99" s="9" t="s">
        <v>189</v>
      </c>
      <c r="D99" s="16" t="s">
        <v>190</v>
      </c>
      <c r="E99" s="16">
        <v>9</v>
      </c>
      <c r="F99" s="15">
        <v>23.45</v>
      </c>
      <c r="G99" s="15">
        <v>20.98</v>
      </c>
      <c r="H99" s="15">
        <v>18.510000000000002</v>
      </c>
      <c r="I99" s="14"/>
      <c r="J99" s="15">
        <v>24.65</v>
      </c>
      <c r="K99" s="15">
        <v>29.58</v>
      </c>
      <c r="L99" s="15">
        <v>37.57</v>
      </c>
      <c r="M99" s="54"/>
      <c r="N99" s="15">
        <v>67.416304768000003</v>
      </c>
      <c r="O99" s="15">
        <v>189.8728605</v>
      </c>
      <c r="P99" s="15" t="s">
        <v>31</v>
      </c>
      <c r="Q99" s="16" t="s">
        <v>31</v>
      </c>
      <c r="R99" s="37" t="s">
        <v>591</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3">
      <c r="B100" s="3"/>
      <c r="C100" s="19" t="s">
        <v>191</v>
      </c>
      <c r="D100" s="17" t="s">
        <v>192</v>
      </c>
      <c r="E100" s="17">
        <v>10</v>
      </c>
      <c r="F100" s="14">
        <v>10.220000000000001</v>
      </c>
      <c r="G100" s="14">
        <v>9.2100000000000009</v>
      </c>
      <c r="H100" s="14">
        <v>8.2100000000000009</v>
      </c>
      <c r="I100" s="14"/>
      <c r="J100" s="14">
        <v>10.77</v>
      </c>
      <c r="K100" s="14">
        <v>12.77</v>
      </c>
      <c r="L100" s="14">
        <v>16.010000000000002</v>
      </c>
      <c r="M100" s="54"/>
      <c r="N100" s="14">
        <v>67.731695490999996</v>
      </c>
      <c r="O100" s="31">
        <v>53.820259</v>
      </c>
      <c r="P100" s="31" t="s">
        <v>31</v>
      </c>
      <c r="Q100" s="17" t="s">
        <v>31</v>
      </c>
      <c r="R100" s="38" t="s">
        <v>592</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3">
      <c r="B101" s="3"/>
      <c r="C101" s="9" t="s">
        <v>193</v>
      </c>
      <c r="D101" s="16" t="s">
        <v>194</v>
      </c>
      <c r="E101" s="16">
        <v>2</v>
      </c>
      <c r="F101" s="15">
        <v>11.63</v>
      </c>
      <c r="G101" s="15">
        <v>9.77</v>
      </c>
      <c r="H101" s="15">
        <v>7.91</v>
      </c>
      <c r="I101" s="14"/>
      <c r="J101" s="15">
        <v>12.04</v>
      </c>
      <c r="K101" s="15">
        <v>15.75</v>
      </c>
      <c r="L101" s="15">
        <v>21.76</v>
      </c>
      <c r="M101" s="54"/>
      <c r="N101" s="15">
        <v>42.954580243000002</v>
      </c>
      <c r="O101" s="15">
        <v>37.257925272999998</v>
      </c>
      <c r="P101" s="15" t="s">
        <v>28</v>
      </c>
      <c r="Q101" s="16" t="s">
        <v>28</v>
      </c>
      <c r="R101" s="37" t="s">
        <v>593</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3">
      <c r="B102" s="3"/>
      <c r="C102" s="19" t="s">
        <v>195</v>
      </c>
      <c r="D102" s="17" t="s">
        <v>196</v>
      </c>
      <c r="E102" s="17">
        <v>2</v>
      </c>
      <c r="F102" s="14">
        <v>3.77</v>
      </c>
      <c r="G102" s="14">
        <v>3.43</v>
      </c>
      <c r="H102" s="14">
        <v>3.1</v>
      </c>
      <c r="I102" s="14"/>
      <c r="J102" s="14">
        <v>3.83</v>
      </c>
      <c r="K102" s="14">
        <v>4.49</v>
      </c>
      <c r="L102" s="14">
        <v>5.56</v>
      </c>
      <c r="M102" s="54"/>
      <c r="N102" s="14">
        <v>43.257648973999999</v>
      </c>
      <c r="O102" s="31">
        <v>8.6738172727000009</v>
      </c>
      <c r="P102" s="31" t="s">
        <v>28</v>
      </c>
      <c r="Q102" s="17" t="s">
        <v>28</v>
      </c>
      <c r="R102" s="38" t="s">
        <v>594</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3">
      <c r="B103" s="3"/>
      <c r="C103" s="9" t="s">
        <v>197</v>
      </c>
      <c r="D103" s="16" t="s">
        <v>198</v>
      </c>
      <c r="E103" s="16">
        <v>6</v>
      </c>
      <c r="F103" s="15">
        <v>3.83</v>
      </c>
      <c r="G103" s="15">
        <v>3.36</v>
      </c>
      <c r="H103" s="15">
        <v>2.9</v>
      </c>
      <c r="I103" s="14"/>
      <c r="J103" s="15">
        <v>4.92</v>
      </c>
      <c r="K103" s="15">
        <v>5.84</v>
      </c>
      <c r="L103" s="15">
        <v>7.33</v>
      </c>
      <c r="M103" s="54"/>
      <c r="N103" s="15">
        <v>54.328752508000001</v>
      </c>
      <c r="O103" s="15">
        <v>19.411160409000001</v>
      </c>
      <c r="P103" s="15" t="s">
        <v>28</v>
      </c>
      <c r="Q103" s="16" t="s">
        <v>31</v>
      </c>
      <c r="R103" s="37" t="s">
        <v>595</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3">
      <c r="B104" s="3"/>
      <c r="C104" s="19" t="s">
        <v>199</v>
      </c>
      <c r="D104" s="17" t="s">
        <v>200</v>
      </c>
      <c r="E104" s="17">
        <v>2</v>
      </c>
      <c r="F104" s="14">
        <v>9.36</v>
      </c>
      <c r="G104" s="14">
        <v>8.16</v>
      </c>
      <c r="H104" s="14">
        <v>6.96</v>
      </c>
      <c r="I104" s="14"/>
      <c r="J104" s="14">
        <v>9.59</v>
      </c>
      <c r="K104" s="14">
        <v>11.98</v>
      </c>
      <c r="L104" s="14">
        <v>15.85</v>
      </c>
      <c r="M104" s="54"/>
      <c r="N104" s="14">
        <v>39.245754976999997</v>
      </c>
      <c r="O104" s="31">
        <v>19.482684773000003</v>
      </c>
      <c r="P104" s="31" t="s">
        <v>28</v>
      </c>
      <c r="Q104" s="17" t="s">
        <v>28</v>
      </c>
      <c r="R104" s="38" t="s">
        <v>596</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3">
      <c r="B105" s="3"/>
      <c r="C105" s="9" t="s">
        <v>201</v>
      </c>
      <c r="D105" s="16" t="s">
        <v>202</v>
      </c>
      <c r="E105" s="16">
        <v>6</v>
      </c>
      <c r="F105" s="15" t="s">
        <v>125</v>
      </c>
      <c r="G105" s="15" t="s">
        <v>125</v>
      </c>
      <c r="H105" s="15" t="s">
        <v>125</v>
      </c>
      <c r="I105" s="14"/>
      <c r="J105" s="15" t="s">
        <v>125</v>
      </c>
      <c r="K105" s="15" t="s">
        <v>125</v>
      </c>
      <c r="L105" s="15" t="s">
        <v>125</v>
      </c>
      <c r="M105" s="54"/>
      <c r="N105" s="15" t="s">
        <v>125</v>
      </c>
      <c r="O105" s="15" t="s">
        <v>125</v>
      </c>
      <c r="P105" s="15" t="s">
        <v>125</v>
      </c>
      <c r="Q105" s="16" t="s">
        <v>125</v>
      </c>
      <c r="R105" s="37" t="s">
        <v>126</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3">
      <c r="B106" s="3"/>
      <c r="C106" s="19" t="s">
        <v>597</v>
      </c>
      <c r="D106" s="17" t="s">
        <v>598</v>
      </c>
      <c r="E106" s="17">
        <v>2</v>
      </c>
      <c r="F106" s="14">
        <v>2.1</v>
      </c>
      <c r="G106" s="14">
        <v>1.61</v>
      </c>
      <c r="H106" s="14">
        <v>1.1200000000000001</v>
      </c>
      <c r="I106" s="14"/>
      <c r="J106" s="14">
        <v>2.19</v>
      </c>
      <c r="K106" s="14">
        <v>3.16</v>
      </c>
      <c r="L106" s="14">
        <v>4.7300000000000004</v>
      </c>
      <c r="M106" s="54"/>
      <c r="N106" s="14">
        <v>41.65294256</v>
      </c>
      <c r="O106" s="31">
        <v>1.7675806364</v>
      </c>
      <c r="P106" s="31" t="s">
        <v>28</v>
      </c>
      <c r="Q106" s="17" t="s">
        <v>28</v>
      </c>
      <c r="R106" s="38" t="s">
        <v>599</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3">
      <c r="B107" s="3"/>
      <c r="C107" s="9" t="s">
        <v>203</v>
      </c>
      <c r="D107" s="16" t="s">
        <v>204</v>
      </c>
      <c r="E107" s="16">
        <v>2</v>
      </c>
      <c r="F107" s="15">
        <v>1.91</v>
      </c>
      <c r="G107" s="15">
        <v>1.49</v>
      </c>
      <c r="H107" s="15">
        <v>1.08</v>
      </c>
      <c r="I107" s="14"/>
      <c r="J107" s="15">
        <v>2.0499999999999998</v>
      </c>
      <c r="K107" s="15">
        <v>2.87</v>
      </c>
      <c r="L107" s="15">
        <v>4.1900000000000004</v>
      </c>
      <c r="M107" s="54"/>
      <c r="N107" s="15">
        <v>46.542219242000002</v>
      </c>
      <c r="O107" s="15">
        <v>3.4456839544999998</v>
      </c>
      <c r="P107" s="15" t="s">
        <v>28</v>
      </c>
      <c r="Q107" s="16" t="s">
        <v>28</v>
      </c>
      <c r="R107" s="37" t="s">
        <v>600</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3">
      <c r="B108" s="3"/>
      <c r="C108" s="19" t="s">
        <v>205</v>
      </c>
      <c r="D108" s="17" t="s">
        <v>206</v>
      </c>
      <c r="E108" s="17">
        <v>3</v>
      </c>
      <c r="F108" s="14">
        <v>3.35</v>
      </c>
      <c r="G108" s="14">
        <v>2.95</v>
      </c>
      <c r="H108" s="14">
        <v>2.5499999999999998</v>
      </c>
      <c r="I108" s="14"/>
      <c r="J108" s="14">
        <v>3.49</v>
      </c>
      <c r="K108" s="14">
        <v>4.28</v>
      </c>
      <c r="L108" s="14">
        <v>5.57</v>
      </c>
      <c r="M108" s="54"/>
      <c r="N108" s="14">
        <v>53.017831479000002</v>
      </c>
      <c r="O108" s="31">
        <v>3.9250182272999998</v>
      </c>
      <c r="P108" s="31" t="s">
        <v>28</v>
      </c>
      <c r="Q108" s="17" t="s">
        <v>28</v>
      </c>
      <c r="R108" s="38" t="s">
        <v>601</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3">
      <c r="B109" s="3"/>
      <c r="C109" s="9" t="s">
        <v>207</v>
      </c>
      <c r="D109" s="16" t="s">
        <v>208</v>
      </c>
      <c r="E109" s="16">
        <v>3</v>
      </c>
      <c r="F109" s="15">
        <v>20.05</v>
      </c>
      <c r="G109" s="15">
        <v>18.68</v>
      </c>
      <c r="H109" s="15">
        <v>17.32</v>
      </c>
      <c r="I109" s="14"/>
      <c r="J109" s="15">
        <v>20.53</v>
      </c>
      <c r="K109" s="15">
        <v>23.25</v>
      </c>
      <c r="L109" s="15">
        <v>27.67</v>
      </c>
      <c r="M109" s="54"/>
      <c r="N109" s="15">
        <v>40.317035005000001</v>
      </c>
      <c r="O109" s="15">
        <v>56.780679454999998</v>
      </c>
      <c r="P109" s="15" t="s">
        <v>28</v>
      </c>
      <c r="Q109" s="16" t="s">
        <v>28</v>
      </c>
      <c r="R109" s="37" t="s">
        <v>602</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3">
      <c r="B110" s="3"/>
      <c r="C110" s="19" t="s">
        <v>209</v>
      </c>
      <c r="D110" s="17" t="s">
        <v>210</v>
      </c>
      <c r="E110" s="17">
        <v>2</v>
      </c>
      <c r="F110" s="14">
        <v>24.6</v>
      </c>
      <c r="G110" s="14">
        <v>22.35</v>
      </c>
      <c r="H110" s="14">
        <v>20.11</v>
      </c>
      <c r="I110" s="14"/>
      <c r="J110" s="14">
        <v>25.2</v>
      </c>
      <c r="K110" s="14">
        <v>29.68</v>
      </c>
      <c r="L110" s="14">
        <v>36.93</v>
      </c>
      <c r="M110" s="54"/>
      <c r="N110" s="14">
        <v>49.234047914000001</v>
      </c>
      <c r="O110" s="31">
        <v>42.983159317999998</v>
      </c>
      <c r="P110" s="31" t="s">
        <v>28</v>
      </c>
      <c r="Q110" s="17" t="s">
        <v>28</v>
      </c>
      <c r="R110" s="38" t="s">
        <v>603</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3">
      <c r="B111" s="3"/>
      <c r="C111" s="9" t="s">
        <v>211</v>
      </c>
      <c r="D111" s="16" t="s">
        <v>212</v>
      </c>
      <c r="E111" s="16">
        <v>3</v>
      </c>
      <c r="F111" s="15">
        <v>85.56</v>
      </c>
      <c r="G111" s="15">
        <v>58.68</v>
      </c>
      <c r="H111" s="15">
        <v>31.81</v>
      </c>
      <c r="I111" s="14"/>
      <c r="J111" s="15">
        <v>90.03</v>
      </c>
      <c r="K111" s="15">
        <v>143.77000000000001</v>
      </c>
      <c r="L111" s="15">
        <v>230.73</v>
      </c>
      <c r="M111" s="54"/>
      <c r="N111" s="15">
        <v>40.113037685000002</v>
      </c>
      <c r="O111" s="15">
        <v>50.221130109000001</v>
      </c>
      <c r="P111" s="15" t="s">
        <v>31</v>
      </c>
      <c r="Q111" s="16" t="s">
        <v>28</v>
      </c>
      <c r="R111" s="37" t="s">
        <v>604</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3">
      <c r="B112" s="3"/>
      <c r="C112" s="19" t="s">
        <v>213</v>
      </c>
      <c r="D112" s="17" t="s">
        <v>214</v>
      </c>
      <c r="E112" s="17">
        <v>10</v>
      </c>
      <c r="F112" s="14">
        <v>13.33</v>
      </c>
      <c r="G112" s="14">
        <v>12.21</v>
      </c>
      <c r="H112" s="14">
        <v>11.09</v>
      </c>
      <c r="I112" s="14"/>
      <c r="J112" s="14">
        <v>15.97</v>
      </c>
      <c r="K112" s="14">
        <v>18.2</v>
      </c>
      <c r="L112" s="14">
        <v>21.81</v>
      </c>
      <c r="M112" s="54"/>
      <c r="N112" s="14">
        <v>66.399968650000005</v>
      </c>
      <c r="O112" s="31">
        <v>20.2533435</v>
      </c>
      <c r="P112" s="31" t="s">
        <v>31</v>
      </c>
      <c r="Q112" s="17" t="s">
        <v>31</v>
      </c>
      <c r="R112" s="38" t="s">
        <v>605</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3">
      <c r="B113" s="3"/>
      <c r="C113" s="9" t="s">
        <v>215</v>
      </c>
      <c r="D113" s="16" t="s">
        <v>216</v>
      </c>
      <c r="E113" s="16">
        <v>5</v>
      </c>
      <c r="F113" s="15">
        <v>27.47</v>
      </c>
      <c r="G113" s="15">
        <v>21.65</v>
      </c>
      <c r="H113" s="15">
        <v>15.84</v>
      </c>
      <c r="I113" s="14"/>
      <c r="J113" s="15">
        <v>45.57</v>
      </c>
      <c r="K113" s="15">
        <v>57.19</v>
      </c>
      <c r="L113" s="15">
        <v>76</v>
      </c>
      <c r="M113" s="54"/>
      <c r="N113" s="15">
        <v>50.847910003999999</v>
      </c>
      <c r="O113" s="15">
        <v>58.457510264</v>
      </c>
      <c r="P113" s="15" t="s">
        <v>28</v>
      </c>
      <c r="Q113" s="16" t="s">
        <v>31</v>
      </c>
      <c r="R113" s="37" t="s">
        <v>606</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3">
      <c r="B114" s="3"/>
      <c r="C114" s="19" t="s">
        <v>217</v>
      </c>
      <c r="D114" s="17" t="s">
        <v>218</v>
      </c>
      <c r="E114" s="17">
        <v>4</v>
      </c>
      <c r="F114" s="14">
        <v>9.2200000000000006</v>
      </c>
      <c r="G114" s="14">
        <v>8.59</v>
      </c>
      <c r="H114" s="14">
        <v>7.97</v>
      </c>
      <c r="I114" s="14"/>
      <c r="J114" s="14">
        <v>10.6</v>
      </c>
      <c r="K114" s="14">
        <v>11.84</v>
      </c>
      <c r="L114" s="14">
        <v>13.85</v>
      </c>
      <c r="M114" s="54"/>
      <c r="N114" s="14">
        <v>56.494264137000002</v>
      </c>
      <c r="O114" s="31">
        <v>6.5357140454999998</v>
      </c>
      <c r="P114" s="31" t="s">
        <v>28</v>
      </c>
      <c r="Q114" s="17" t="s">
        <v>31</v>
      </c>
      <c r="R114" s="38" t="s">
        <v>607</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3">
      <c r="B115" s="3"/>
      <c r="C115" s="9" t="s">
        <v>219</v>
      </c>
      <c r="D115" s="16" t="s">
        <v>220</v>
      </c>
      <c r="E115" s="16">
        <v>5</v>
      </c>
      <c r="F115" s="15">
        <v>7.89</v>
      </c>
      <c r="G115" s="15">
        <v>7.29</v>
      </c>
      <c r="H115" s="15">
        <v>6.69</v>
      </c>
      <c r="I115" s="14"/>
      <c r="J115" s="15">
        <v>9.4700000000000006</v>
      </c>
      <c r="K115" s="15">
        <v>10.66</v>
      </c>
      <c r="L115" s="15">
        <v>12.58</v>
      </c>
      <c r="M115" s="54"/>
      <c r="N115" s="15">
        <v>54.543474584000002</v>
      </c>
      <c r="O115" s="15">
        <v>3.6051609545000001</v>
      </c>
      <c r="P115" s="15" t="s">
        <v>28</v>
      </c>
      <c r="Q115" s="16" t="s">
        <v>31</v>
      </c>
      <c r="R115" s="37" t="s">
        <v>608</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3">
      <c r="B116" s="3"/>
      <c r="C116" s="19" t="s">
        <v>221</v>
      </c>
      <c r="D116" s="17" t="s">
        <v>222</v>
      </c>
      <c r="E116" s="17">
        <v>9</v>
      </c>
      <c r="F116" s="14">
        <v>55.24</v>
      </c>
      <c r="G116" s="14">
        <v>52.47</v>
      </c>
      <c r="H116" s="14">
        <v>49.7</v>
      </c>
      <c r="I116" s="14"/>
      <c r="J116" s="14">
        <v>58.88</v>
      </c>
      <c r="K116" s="14">
        <v>64.41</v>
      </c>
      <c r="L116" s="14">
        <v>73.349999999999994</v>
      </c>
      <c r="M116" s="54"/>
      <c r="N116" s="14">
        <v>57.749623751999998</v>
      </c>
      <c r="O116" s="31">
        <v>21.780068227000001</v>
      </c>
      <c r="P116" s="31" t="s">
        <v>31</v>
      </c>
      <c r="Q116" s="17" t="s">
        <v>31</v>
      </c>
      <c r="R116" s="38" t="s">
        <v>609</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3">
      <c r="B117" s="3"/>
      <c r="C117" s="9" t="s">
        <v>223</v>
      </c>
      <c r="D117" s="16" t="s">
        <v>224</v>
      </c>
      <c r="E117" s="16">
        <v>10</v>
      </c>
      <c r="F117" s="15">
        <v>27.8</v>
      </c>
      <c r="G117" s="15">
        <v>26.1</v>
      </c>
      <c r="H117" s="15">
        <v>24.41</v>
      </c>
      <c r="I117" s="14"/>
      <c r="J117" s="15">
        <v>32.04</v>
      </c>
      <c r="K117" s="15">
        <v>35.42</v>
      </c>
      <c r="L117" s="15">
        <v>40.89</v>
      </c>
      <c r="M117" s="54"/>
      <c r="N117" s="15">
        <v>52.357125916999998</v>
      </c>
      <c r="O117" s="15">
        <v>85.847788272999992</v>
      </c>
      <c r="P117" s="15" t="s">
        <v>31</v>
      </c>
      <c r="Q117" s="16" t="s">
        <v>31</v>
      </c>
      <c r="R117" s="37" t="s">
        <v>610</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3">
      <c r="B118" s="3"/>
      <c r="C118" s="19" t="s">
        <v>225</v>
      </c>
      <c r="D118" s="17" t="s">
        <v>611</v>
      </c>
      <c r="E118" s="17">
        <v>10</v>
      </c>
      <c r="F118" s="14">
        <v>13.7</v>
      </c>
      <c r="G118" s="14">
        <v>12.96</v>
      </c>
      <c r="H118" s="14">
        <v>12.22</v>
      </c>
      <c r="I118" s="14"/>
      <c r="J118" s="14">
        <v>14.8</v>
      </c>
      <c r="K118" s="14">
        <v>16.27</v>
      </c>
      <c r="L118" s="14">
        <v>18.66</v>
      </c>
      <c r="M118" s="54"/>
      <c r="N118" s="14">
        <v>58.043410741999999</v>
      </c>
      <c r="O118" s="31">
        <v>1.4161952727</v>
      </c>
      <c r="P118" s="31" t="s">
        <v>31</v>
      </c>
      <c r="Q118" s="17" t="s">
        <v>31</v>
      </c>
      <c r="R118" s="38" t="s">
        <v>612</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3">
      <c r="B119" s="3"/>
      <c r="C119" s="9" t="s">
        <v>225</v>
      </c>
      <c r="D119" s="16" t="s">
        <v>226</v>
      </c>
      <c r="E119" s="16">
        <v>10</v>
      </c>
      <c r="F119" s="15">
        <v>13.58</v>
      </c>
      <c r="G119" s="15">
        <v>12.71</v>
      </c>
      <c r="H119" s="15">
        <v>11.84</v>
      </c>
      <c r="I119" s="14"/>
      <c r="J119" s="15">
        <v>15.05</v>
      </c>
      <c r="K119" s="15">
        <v>16.78</v>
      </c>
      <c r="L119" s="15">
        <v>19.579999999999998</v>
      </c>
      <c r="M119" s="54"/>
      <c r="N119" s="15">
        <v>59.468209643000002</v>
      </c>
      <c r="O119" s="15">
        <v>254.20387718000001</v>
      </c>
      <c r="P119" s="15" t="s">
        <v>31</v>
      </c>
      <c r="Q119" s="16" t="s">
        <v>31</v>
      </c>
      <c r="R119" s="37" t="s">
        <v>613</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3">
      <c r="B120" s="3"/>
      <c r="C120" s="19" t="s">
        <v>227</v>
      </c>
      <c r="D120" s="17" t="s">
        <v>228</v>
      </c>
      <c r="E120" s="17">
        <v>9</v>
      </c>
      <c r="F120" s="14">
        <v>45.07</v>
      </c>
      <c r="G120" s="14">
        <v>42.45</v>
      </c>
      <c r="H120" s="14">
        <v>39.840000000000003</v>
      </c>
      <c r="I120" s="14"/>
      <c r="J120" s="14">
        <v>47.33</v>
      </c>
      <c r="K120" s="14">
        <v>52.55</v>
      </c>
      <c r="L120" s="14">
        <v>61</v>
      </c>
      <c r="M120" s="54"/>
      <c r="N120" s="14">
        <v>62.019423764000003</v>
      </c>
      <c r="O120" s="31">
        <v>80.970672409000002</v>
      </c>
      <c r="P120" s="31" t="s">
        <v>31</v>
      </c>
      <c r="Q120" s="17" t="s">
        <v>31</v>
      </c>
      <c r="R120" s="38" t="s">
        <v>614</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3">
      <c r="B121" s="3"/>
      <c r="C121" s="9" t="s">
        <v>227</v>
      </c>
      <c r="D121" s="16" t="s">
        <v>229</v>
      </c>
      <c r="E121" s="16">
        <v>10</v>
      </c>
      <c r="F121" s="15">
        <v>42.27</v>
      </c>
      <c r="G121" s="15">
        <v>39.380000000000003</v>
      </c>
      <c r="H121" s="15">
        <v>36.49</v>
      </c>
      <c r="I121" s="14"/>
      <c r="J121" s="15">
        <v>47.4</v>
      </c>
      <c r="K121" s="15">
        <v>53.17</v>
      </c>
      <c r="L121" s="15">
        <v>62.51</v>
      </c>
      <c r="M121" s="54"/>
      <c r="N121" s="15">
        <v>56.222284537999997</v>
      </c>
      <c r="O121" s="15">
        <v>848.49327763999997</v>
      </c>
      <c r="P121" s="15" t="s">
        <v>31</v>
      </c>
      <c r="Q121" s="16" t="s">
        <v>31</v>
      </c>
      <c r="R121" s="37" t="s">
        <v>615</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3">
      <c r="B122" s="3"/>
      <c r="C122" s="19" t="s">
        <v>230</v>
      </c>
      <c r="D122" s="17" t="s">
        <v>231</v>
      </c>
      <c r="E122" s="17">
        <v>2</v>
      </c>
      <c r="F122" s="14">
        <v>2.0099999999999998</v>
      </c>
      <c r="G122" s="14">
        <v>1.43</v>
      </c>
      <c r="H122" s="14">
        <v>0.86</v>
      </c>
      <c r="I122" s="14"/>
      <c r="J122" s="14">
        <v>2.11</v>
      </c>
      <c r="K122" s="14">
        <v>3.25</v>
      </c>
      <c r="L122" s="14">
        <v>5.0999999999999996</v>
      </c>
      <c r="M122" s="54"/>
      <c r="N122" s="14">
        <v>46.233377277999999</v>
      </c>
      <c r="O122" s="31">
        <v>2.7833975908999999</v>
      </c>
      <c r="P122" s="31" t="s">
        <v>28</v>
      </c>
      <c r="Q122" s="17" t="s">
        <v>28</v>
      </c>
      <c r="R122" s="38" t="s">
        <v>616</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3">
      <c r="B123" s="3"/>
      <c r="C123" s="9" t="s">
        <v>232</v>
      </c>
      <c r="D123" s="16" t="s">
        <v>233</v>
      </c>
      <c r="E123" s="16">
        <v>5</v>
      </c>
      <c r="F123" s="15">
        <v>60.37</v>
      </c>
      <c r="G123" s="15">
        <v>51.48</v>
      </c>
      <c r="H123" s="15">
        <v>42.59</v>
      </c>
      <c r="I123" s="14"/>
      <c r="J123" s="15">
        <v>88.02</v>
      </c>
      <c r="K123" s="15">
        <v>105.79</v>
      </c>
      <c r="L123" s="15">
        <v>134.56</v>
      </c>
      <c r="M123" s="54"/>
      <c r="N123" s="15">
        <v>53.395592354000001</v>
      </c>
      <c r="O123" s="15">
        <v>60.981427420000003</v>
      </c>
      <c r="P123" s="15" t="s">
        <v>28</v>
      </c>
      <c r="Q123" s="16" t="s">
        <v>31</v>
      </c>
      <c r="R123" s="37" t="s">
        <v>617</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3">
      <c r="B124" s="3"/>
      <c r="C124" s="19" t="s">
        <v>234</v>
      </c>
      <c r="D124" s="17" t="s">
        <v>235</v>
      </c>
      <c r="E124" s="17">
        <v>10</v>
      </c>
      <c r="F124" s="14">
        <v>11.04</v>
      </c>
      <c r="G124" s="14">
        <v>9.1300000000000008</v>
      </c>
      <c r="H124" s="14">
        <v>7.23</v>
      </c>
      <c r="I124" s="14"/>
      <c r="J124" s="14">
        <v>14.24</v>
      </c>
      <c r="K124" s="14">
        <v>18.04</v>
      </c>
      <c r="L124" s="14">
        <v>24.21</v>
      </c>
      <c r="M124" s="54"/>
      <c r="N124" s="14">
        <v>63.970340063999998</v>
      </c>
      <c r="O124" s="31">
        <v>35.168696318000002</v>
      </c>
      <c r="P124" s="31" t="s">
        <v>31</v>
      </c>
      <c r="Q124" s="17" t="s">
        <v>31</v>
      </c>
      <c r="R124" s="38" t="s">
        <v>618</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3">
      <c r="B125" s="3"/>
      <c r="C125" s="9" t="s">
        <v>236</v>
      </c>
      <c r="D125" s="16" t="s">
        <v>237</v>
      </c>
      <c r="E125" s="16">
        <v>9</v>
      </c>
      <c r="F125" s="15">
        <v>174.46</v>
      </c>
      <c r="G125" s="15">
        <v>164.13</v>
      </c>
      <c r="H125" s="15">
        <v>153.80000000000001</v>
      </c>
      <c r="I125" s="14"/>
      <c r="J125" s="15">
        <v>178</v>
      </c>
      <c r="K125" s="15">
        <v>198.65</v>
      </c>
      <c r="L125" s="15">
        <v>232.08</v>
      </c>
      <c r="M125" s="54"/>
      <c r="N125" s="15">
        <v>61.591626593000001</v>
      </c>
      <c r="O125" s="15">
        <v>4.7183410732000004</v>
      </c>
      <c r="P125" s="15" t="s">
        <v>31</v>
      </c>
      <c r="Q125" s="16" t="s">
        <v>31</v>
      </c>
      <c r="R125" s="37" t="s">
        <v>619</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3">
      <c r="B126" s="3"/>
      <c r="C126" s="19" t="s">
        <v>238</v>
      </c>
      <c r="D126" s="17" t="s">
        <v>239</v>
      </c>
      <c r="E126" s="17">
        <v>4</v>
      </c>
      <c r="F126" s="14">
        <v>5.6</v>
      </c>
      <c r="G126" s="14">
        <v>4.51</v>
      </c>
      <c r="H126" s="14">
        <v>3.42</v>
      </c>
      <c r="I126" s="14"/>
      <c r="J126" s="14">
        <v>8.82</v>
      </c>
      <c r="K126" s="14">
        <v>10.99</v>
      </c>
      <c r="L126" s="14">
        <v>14.51</v>
      </c>
      <c r="M126" s="54"/>
      <c r="N126" s="14">
        <v>48.260967045000001</v>
      </c>
      <c r="O126" s="31">
        <v>4.4392617272999999</v>
      </c>
      <c r="P126" s="31" t="s">
        <v>28</v>
      </c>
      <c r="Q126" s="17" t="s">
        <v>31</v>
      </c>
      <c r="R126" s="38" t="s">
        <v>620</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3">
      <c r="B127" s="3"/>
      <c r="C127" s="9" t="s">
        <v>240</v>
      </c>
      <c r="D127" s="16" t="s">
        <v>241</v>
      </c>
      <c r="E127" s="16">
        <v>2</v>
      </c>
      <c r="F127" s="15">
        <v>6.35</v>
      </c>
      <c r="G127" s="15">
        <v>5.55</v>
      </c>
      <c r="H127" s="15">
        <v>4.75</v>
      </c>
      <c r="I127" s="14"/>
      <c r="J127" s="15">
        <v>6.5</v>
      </c>
      <c r="K127" s="15">
        <v>8.09</v>
      </c>
      <c r="L127" s="15">
        <v>10.67</v>
      </c>
      <c r="M127" s="54"/>
      <c r="N127" s="15">
        <v>50.872714035999998</v>
      </c>
      <c r="O127" s="15">
        <v>4.5333871364</v>
      </c>
      <c r="P127" s="15" t="s">
        <v>28</v>
      </c>
      <c r="Q127" s="16" t="s">
        <v>28</v>
      </c>
      <c r="R127" s="37" t="s">
        <v>621</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3">
      <c r="B128" s="3"/>
      <c r="C128" s="19" t="s">
        <v>242</v>
      </c>
      <c r="D128" s="17" t="s">
        <v>243</v>
      </c>
      <c r="E128" s="17">
        <v>6</v>
      </c>
      <c r="F128" s="14">
        <v>3.52</v>
      </c>
      <c r="G128" s="14">
        <v>3.3</v>
      </c>
      <c r="H128" s="14">
        <v>3.08</v>
      </c>
      <c r="I128" s="14"/>
      <c r="J128" s="14">
        <v>3.93</v>
      </c>
      <c r="K128" s="14">
        <v>4.3600000000000003</v>
      </c>
      <c r="L128" s="14">
        <v>5.0599999999999996</v>
      </c>
      <c r="M128" s="54"/>
      <c r="N128" s="14">
        <v>77.016907431999996</v>
      </c>
      <c r="O128" s="31">
        <v>2.6620991818000004</v>
      </c>
      <c r="P128" s="31" t="s">
        <v>28</v>
      </c>
      <c r="Q128" s="17" t="s">
        <v>31</v>
      </c>
      <c r="R128" s="38" t="s">
        <v>622</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3">
      <c r="B129" s="3"/>
      <c r="C129" s="9" t="s">
        <v>242</v>
      </c>
      <c r="D129" s="16" t="s">
        <v>244</v>
      </c>
      <c r="E129" s="16">
        <v>6</v>
      </c>
      <c r="F129" s="15">
        <v>3.52</v>
      </c>
      <c r="G129" s="15">
        <v>3.29</v>
      </c>
      <c r="H129" s="15">
        <v>3.07</v>
      </c>
      <c r="I129" s="14"/>
      <c r="J129" s="15">
        <v>3.96</v>
      </c>
      <c r="K129" s="15">
        <v>4.4000000000000004</v>
      </c>
      <c r="L129" s="15">
        <v>5.12</v>
      </c>
      <c r="M129" s="54"/>
      <c r="N129" s="15">
        <v>75.628674064999998</v>
      </c>
      <c r="O129" s="15">
        <v>15.251415999999999</v>
      </c>
      <c r="P129" s="15" t="s">
        <v>28</v>
      </c>
      <c r="Q129" s="16" t="s">
        <v>31</v>
      </c>
      <c r="R129" s="37" t="s">
        <v>623</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3">
      <c r="B130" s="3"/>
      <c r="C130" s="19" t="s">
        <v>242</v>
      </c>
      <c r="D130" s="17" t="s">
        <v>245</v>
      </c>
      <c r="E130" s="17">
        <v>10</v>
      </c>
      <c r="F130" s="14">
        <v>17.64</v>
      </c>
      <c r="G130" s="14">
        <v>16.5</v>
      </c>
      <c r="H130" s="14">
        <v>15.37</v>
      </c>
      <c r="I130" s="14"/>
      <c r="J130" s="14">
        <v>19.760000000000002</v>
      </c>
      <c r="K130" s="14">
        <v>22.02</v>
      </c>
      <c r="L130" s="14">
        <v>25.68</v>
      </c>
      <c r="M130" s="54"/>
      <c r="N130" s="14">
        <v>74.390822764999996</v>
      </c>
      <c r="O130" s="31">
        <v>75.478337590999999</v>
      </c>
      <c r="P130" s="31" t="s">
        <v>31</v>
      </c>
      <c r="Q130" s="17" t="s">
        <v>31</v>
      </c>
      <c r="R130" s="38" t="s">
        <v>624</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3">
      <c r="B131" s="3"/>
      <c r="C131" s="9" t="s">
        <v>246</v>
      </c>
      <c r="D131" s="16" t="s">
        <v>247</v>
      </c>
      <c r="E131" s="16">
        <v>2</v>
      </c>
      <c r="F131" s="15">
        <v>10.08</v>
      </c>
      <c r="G131" s="15">
        <v>8.33</v>
      </c>
      <c r="H131" s="15">
        <v>6.59</v>
      </c>
      <c r="I131" s="14"/>
      <c r="J131" s="15">
        <v>10.45</v>
      </c>
      <c r="K131" s="15">
        <v>13.93</v>
      </c>
      <c r="L131" s="15">
        <v>19.57</v>
      </c>
      <c r="M131" s="54"/>
      <c r="N131" s="15">
        <v>37.212854497999999</v>
      </c>
      <c r="O131" s="15">
        <v>5.6697875</v>
      </c>
      <c r="P131" s="15" t="s">
        <v>28</v>
      </c>
      <c r="Q131" s="16" t="s">
        <v>28</v>
      </c>
      <c r="R131" s="37" t="s">
        <v>625</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3">
      <c r="B132" s="3"/>
      <c r="C132" s="19" t="s">
        <v>248</v>
      </c>
      <c r="D132" s="17" t="s">
        <v>249</v>
      </c>
      <c r="E132" s="17">
        <v>0</v>
      </c>
      <c r="F132" s="14">
        <v>3.01</v>
      </c>
      <c r="G132" s="14">
        <v>1.93</v>
      </c>
      <c r="H132" s="14">
        <v>0.85</v>
      </c>
      <c r="I132" s="14"/>
      <c r="J132" s="14">
        <v>3.16</v>
      </c>
      <c r="K132" s="14">
        <v>5.31</v>
      </c>
      <c r="L132" s="14">
        <v>8.8000000000000007</v>
      </c>
      <c r="M132" s="54"/>
      <c r="N132" s="14">
        <v>44.925088529999996</v>
      </c>
      <c r="O132" s="31">
        <v>9.4787194091</v>
      </c>
      <c r="P132" s="31" t="s">
        <v>28</v>
      </c>
      <c r="Q132" s="17" t="s">
        <v>28</v>
      </c>
      <c r="R132" s="38" t="s">
        <v>626</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3">
      <c r="B133" s="3"/>
      <c r="C133" s="9" t="s">
        <v>250</v>
      </c>
      <c r="D133" s="16" t="s">
        <v>251</v>
      </c>
      <c r="E133" s="16">
        <v>3</v>
      </c>
      <c r="F133" s="15">
        <v>36.42</v>
      </c>
      <c r="G133" s="15">
        <v>31.39</v>
      </c>
      <c r="H133" s="15">
        <v>26.36</v>
      </c>
      <c r="I133" s="14"/>
      <c r="J133" s="15">
        <v>37.57</v>
      </c>
      <c r="K133" s="15">
        <v>47.62</v>
      </c>
      <c r="L133" s="15">
        <v>63.89</v>
      </c>
      <c r="M133" s="54"/>
      <c r="N133" s="15">
        <v>32.147599851000003</v>
      </c>
      <c r="O133" s="15">
        <v>270.15547177000002</v>
      </c>
      <c r="P133" s="15" t="s">
        <v>28</v>
      </c>
      <c r="Q133" s="16" t="s">
        <v>28</v>
      </c>
      <c r="R133" s="37" t="s">
        <v>627</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3">
      <c r="B134" s="3"/>
      <c r="C134" s="19" t="s">
        <v>250</v>
      </c>
      <c r="D134" s="17" t="s">
        <v>252</v>
      </c>
      <c r="E134" s="17">
        <v>2</v>
      </c>
      <c r="F134" s="14">
        <v>35.299999999999997</v>
      </c>
      <c r="G134" s="14">
        <v>30.49</v>
      </c>
      <c r="H134" s="14">
        <v>25.69</v>
      </c>
      <c r="I134" s="14"/>
      <c r="J134" s="14">
        <v>36.380000000000003</v>
      </c>
      <c r="K134" s="14">
        <v>45.98</v>
      </c>
      <c r="L134" s="14">
        <v>61.51</v>
      </c>
      <c r="M134" s="54"/>
      <c r="N134" s="14">
        <v>34.463226108999997</v>
      </c>
      <c r="O134" s="31">
        <v>4.2160658181999997</v>
      </c>
      <c r="P134" s="31" t="s">
        <v>28</v>
      </c>
      <c r="Q134" s="17" t="s">
        <v>28</v>
      </c>
      <c r="R134" s="38" t="s">
        <v>628</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3">
      <c r="B135" s="3"/>
      <c r="C135" s="9" t="s">
        <v>253</v>
      </c>
      <c r="D135" s="16" t="s">
        <v>254</v>
      </c>
      <c r="E135" s="16">
        <v>5</v>
      </c>
      <c r="F135" s="15">
        <v>25.86</v>
      </c>
      <c r="G135" s="15">
        <v>23.89</v>
      </c>
      <c r="H135" s="15">
        <v>21.92</v>
      </c>
      <c r="I135" s="14"/>
      <c r="J135" s="15">
        <v>26.58</v>
      </c>
      <c r="K135" s="15">
        <v>30.51</v>
      </c>
      <c r="L135" s="15">
        <v>36.869999999999997</v>
      </c>
      <c r="M135" s="54"/>
      <c r="N135" s="15">
        <v>46.395294995</v>
      </c>
      <c r="O135" s="15">
        <v>10.713046409</v>
      </c>
      <c r="P135" s="15" t="s">
        <v>31</v>
      </c>
      <c r="Q135" s="16" t="s">
        <v>28</v>
      </c>
      <c r="R135" s="37" t="s">
        <v>629</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3">
      <c r="B136" s="3"/>
      <c r="C136" s="19" t="s">
        <v>255</v>
      </c>
      <c r="D136" s="17" t="s">
        <v>256</v>
      </c>
      <c r="E136" s="17">
        <v>2</v>
      </c>
      <c r="F136" s="14">
        <v>13.29</v>
      </c>
      <c r="G136" s="14">
        <v>12.31</v>
      </c>
      <c r="H136" s="14">
        <v>11.34</v>
      </c>
      <c r="I136" s="14"/>
      <c r="J136" s="14">
        <v>13.59</v>
      </c>
      <c r="K136" s="14">
        <v>15.53</v>
      </c>
      <c r="L136" s="14">
        <v>18.670000000000002</v>
      </c>
      <c r="M136" s="54"/>
      <c r="N136" s="14">
        <v>39.898760879000001</v>
      </c>
      <c r="O136" s="31">
        <v>172.023594</v>
      </c>
      <c r="P136" s="31" t="s">
        <v>28</v>
      </c>
      <c r="Q136" s="17" t="s">
        <v>28</v>
      </c>
      <c r="R136" s="38" t="s">
        <v>630</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3">
      <c r="B137" s="3"/>
      <c r="C137" s="9" t="s">
        <v>257</v>
      </c>
      <c r="D137" s="16" t="s">
        <v>258</v>
      </c>
      <c r="E137" s="16">
        <v>3</v>
      </c>
      <c r="F137" s="15">
        <v>3.67</v>
      </c>
      <c r="G137" s="15">
        <v>3.42</v>
      </c>
      <c r="H137" s="15">
        <v>3.18</v>
      </c>
      <c r="I137" s="14"/>
      <c r="J137" s="15">
        <v>3.84</v>
      </c>
      <c r="K137" s="15">
        <v>4.32</v>
      </c>
      <c r="L137" s="15">
        <v>5.1100000000000003</v>
      </c>
      <c r="M137" s="54"/>
      <c r="N137" s="15">
        <v>39.772000439999999</v>
      </c>
      <c r="O137" s="15">
        <v>10.718509909</v>
      </c>
      <c r="P137" s="15" t="s">
        <v>28</v>
      </c>
      <c r="Q137" s="16" t="s">
        <v>28</v>
      </c>
      <c r="R137" s="37" t="s">
        <v>631</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3">
      <c r="B138" s="3"/>
      <c r="C138" s="19" t="s">
        <v>259</v>
      </c>
      <c r="D138" s="17" t="s">
        <v>260</v>
      </c>
      <c r="E138" s="17">
        <v>2</v>
      </c>
      <c r="F138" s="14">
        <v>17.45</v>
      </c>
      <c r="G138" s="14">
        <v>15.07</v>
      </c>
      <c r="H138" s="14">
        <v>12.7</v>
      </c>
      <c r="I138" s="14"/>
      <c r="J138" s="14">
        <v>17.82</v>
      </c>
      <c r="K138" s="14">
        <v>22.56</v>
      </c>
      <c r="L138" s="14">
        <v>30.24</v>
      </c>
      <c r="M138" s="54"/>
      <c r="N138" s="14">
        <v>45.557017770000002</v>
      </c>
      <c r="O138" s="31">
        <v>8.3234747726999991</v>
      </c>
      <c r="P138" s="31" t="s">
        <v>28</v>
      </c>
      <c r="Q138" s="17" t="s">
        <v>28</v>
      </c>
      <c r="R138" s="38" t="s">
        <v>632</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3">
      <c r="B139" s="3"/>
      <c r="C139" s="9" t="s">
        <v>261</v>
      </c>
      <c r="D139" s="16" t="s">
        <v>262</v>
      </c>
      <c r="E139" s="16">
        <v>5</v>
      </c>
      <c r="F139" s="15">
        <v>4.74</v>
      </c>
      <c r="G139" s="15">
        <v>2.99</v>
      </c>
      <c r="H139" s="15">
        <v>1.25</v>
      </c>
      <c r="I139" s="14"/>
      <c r="J139" s="15">
        <v>9.66</v>
      </c>
      <c r="K139" s="15">
        <v>13.14</v>
      </c>
      <c r="L139" s="15">
        <v>18.78</v>
      </c>
      <c r="M139" s="54"/>
      <c r="N139" s="15">
        <v>53.241916857</v>
      </c>
      <c r="O139" s="15">
        <v>101.05047218</v>
      </c>
      <c r="P139" s="15" t="s">
        <v>28</v>
      </c>
      <c r="Q139" s="16" t="s">
        <v>31</v>
      </c>
      <c r="R139" s="37" t="s">
        <v>633</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3">
      <c r="B140" s="3"/>
      <c r="C140" s="19" t="s">
        <v>263</v>
      </c>
      <c r="D140" s="17" t="s">
        <v>264</v>
      </c>
      <c r="E140" s="17">
        <v>2</v>
      </c>
      <c r="F140" s="14">
        <v>4.7</v>
      </c>
      <c r="G140" s="14">
        <v>4.0599999999999996</v>
      </c>
      <c r="H140" s="14">
        <v>3.42</v>
      </c>
      <c r="I140" s="14"/>
      <c r="J140" s="14">
        <v>4.9000000000000004</v>
      </c>
      <c r="K140" s="14">
        <v>6.17</v>
      </c>
      <c r="L140" s="14">
        <v>8.23</v>
      </c>
      <c r="M140" s="54"/>
      <c r="N140" s="14">
        <v>36.758177107000002</v>
      </c>
      <c r="O140" s="31">
        <v>6.0240972272999995</v>
      </c>
      <c r="P140" s="31" t="s">
        <v>28</v>
      </c>
      <c r="Q140" s="17" t="s">
        <v>28</v>
      </c>
      <c r="R140" s="38" t="s">
        <v>634</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3">
      <c r="B141" s="3"/>
      <c r="C141" s="9" t="s">
        <v>263</v>
      </c>
      <c r="D141" s="16" t="s">
        <v>265</v>
      </c>
      <c r="E141" s="16">
        <v>2</v>
      </c>
      <c r="F141" s="15">
        <v>5.0999999999999996</v>
      </c>
      <c r="G141" s="15">
        <v>4.46</v>
      </c>
      <c r="H141" s="15">
        <v>3.83</v>
      </c>
      <c r="I141" s="14"/>
      <c r="J141" s="15">
        <v>5.31</v>
      </c>
      <c r="K141" s="15">
        <v>6.57</v>
      </c>
      <c r="L141" s="15">
        <v>8.6199999999999992</v>
      </c>
      <c r="M141" s="54"/>
      <c r="N141" s="15">
        <v>36.026947440000001</v>
      </c>
      <c r="O141" s="15">
        <v>47.822049591000003</v>
      </c>
      <c r="P141" s="15" t="s">
        <v>28</v>
      </c>
      <c r="Q141" s="16" t="s">
        <v>28</v>
      </c>
      <c r="R141" s="37" t="s">
        <v>635</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3">
      <c r="B142" s="3"/>
      <c r="C142" s="19" t="s">
        <v>266</v>
      </c>
      <c r="D142" s="17" t="s">
        <v>12</v>
      </c>
      <c r="E142" s="17">
        <v>3</v>
      </c>
      <c r="F142" s="14">
        <v>15.02</v>
      </c>
      <c r="G142" s="14">
        <v>12.44</v>
      </c>
      <c r="H142" s="14">
        <v>9.8699999999999992</v>
      </c>
      <c r="I142" s="14"/>
      <c r="J142" s="14">
        <v>16.399999999999999</v>
      </c>
      <c r="K142" s="14">
        <v>21.54</v>
      </c>
      <c r="L142" s="14">
        <v>29.86</v>
      </c>
      <c r="M142" s="54"/>
      <c r="N142" s="14">
        <v>54.345102916999998</v>
      </c>
      <c r="O142" s="31">
        <v>107.61104008999999</v>
      </c>
      <c r="P142" s="31" t="s">
        <v>28</v>
      </c>
      <c r="Q142" s="17" t="s">
        <v>28</v>
      </c>
      <c r="R142" s="38" t="s">
        <v>636</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3">
      <c r="B143" s="3"/>
      <c r="C143" s="9" t="s">
        <v>267</v>
      </c>
      <c r="D143" s="16" t="s">
        <v>268</v>
      </c>
      <c r="E143" s="16">
        <v>5</v>
      </c>
      <c r="F143" s="15">
        <v>101.76</v>
      </c>
      <c r="G143" s="15">
        <v>62.91</v>
      </c>
      <c r="H143" s="15">
        <v>24.06</v>
      </c>
      <c r="I143" s="14"/>
      <c r="J143" s="15">
        <v>108.93</v>
      </c>
      <c r="K143" s="15">
        <v>186.62</v>
      </c>
      <c r="L143" s="15">
        <v>312.33</v>
      </c>
      <c r="M143" s="54"/>
      <c r="N143" s="15">
        <v>41.027515647999998</v>
      </c>
      <c r="O143" s="15">
        <v>9.0557557582000001</v>
      </c>
      <c r="P143" s="15" t="s">
        <v>31</v>
      </c>
      <c r="Q143" s="16" t="s">
        <v>28</v>
      </c>
      <c r="R143" s="37" t="s">
        <v>637</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3">
      <c r="B144" s="3"/>
      <c r="C144" s="19" t="s">
        <v>269</v>
      </c>
      <c r="D144" s="17" t="s">
        <v>270</v>
      </c>
      <c r="E144" s="17">
        <v>6</v>
      </c>
      <c r="F144" s="14">
        <v>4.78</v>
      </c>
      <c r="G144" s="14">
        <v>4.33</v>
      </c>
      <c r="H144" s="14">
        <v>3.89</v>
      </c>
      <c r="I144" s="14"/>
      <c r="J144" s="14">
        <v>5.97</v>
      </c>
      <c r="K144" s="14">
        <v>6.85</v>
      </c>
      <c r="L144" s="14">
        <v>8.2899999999999991</v>
      </c>
      <c r="M144" s="54"/>
      <c r="N144" s="14">
        <v>66.940781381999997</v>
      </c>
      <c r="O144" s="31">
        <v>1.1756942727000002</v>
      </c>
      <c r="P144" s="31" t="s">
        <v>28</v>
      </c>
      <c r="Q144" s="17" t="s">
        <v>31</v>
      </c>
      <c r="R144" s="38" t="s">
        <v>638</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3">
      <c r="B145" s="3"/>
      <c r="C145" s="9" t="s">
        <v>271</v>
      </c>
      <c r="D145" s="16" t="s">
        <v>272</v>
      </c>
      <c r="E145" s="16">
        <v>9</v>
      </c>
      <c r="F145" s="15">
        <v>4.32</v>
      </c>
      <c r="G145" s="15">
        <v>3.78</v>
      </c>
      <c r="H145" s="15">
        <v>3.24</v>
      </c>
      <c r="I145" s="14"/>
      <c r="J145" s="15">
        <v>4.95</v>
      </c>
      <c r="K145" s="15">
        <v>6.02</v>
      </c>
      <c r="L145" s="15">
        <v>7.76</v>
      </c>
      <c r="M145" s="54"/>
      <c r="N145" s="15">
        <v>49.504973646000003</v>
      </c>
      <c r="O145" s="15">
        <v>8.6407120455000008</v>
      </c>
      <c r="P145" s="15" t="s">
        <v>31</v>
      </c>
      <c r="Q145" s="16" t="s">
        <v>31</v>
      </c>
      <c r="R145" s="37" t="s">
        <v>639</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3">
      <c r="B146" s="3"/>
      <c r="C146" s="19" t="s">
        <v>273</v>
      </c>
      <c r="D146" s="17" t="s">
        <v>274</v>
      </c>
      <c r="E146" s="17">
        <v>3</v>
      </c>
      <c r="F146" s="14">
        <v>2.91</v>
      </c>
      <c r="G146" s="14">
        <v>2.69</v>
      </c>
      <c r="H146" s="14">
        <v>2.48</v>
      </c>
      <c r="I146" s="14"/>
      <c r="J146" s="14">
        <v>2.97</v>
      </c>
      <c r="K146" s="14">
        <v>3.39</v>
      </c>
      <c r="L146" s="14">
        <v>4.07</v>
      </c>
      <c r="M146" s="54"/>
      <c r="N146" s="14">
        <v>30.05836038</v>
      </c>
      <c r="O146" s="31">
        <v>1.1688074545</v>
      </c>
      <c r="P146" s="31" t="s">
        <v>28</v>
      </c>
      <c r="Q146" s="17" t="s">
        <v>28</v>
      </c>
      <c r="R146" s="38" t="s">
        <v>640</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3">
      <c r="B147" s="3"/>
      <c r="C147" s="9" t="s">
        <v>275</v>
      </c>
      <c r="D147" s="16" t="s">
        <v>276</v>
      </c>
      <c r="E147" s="16">
        <v>1</v>
      </c>
      <c r="F147" s="15">
        <v>74.930000000000007</v>
      </c>
      <c r="G147" s="15">
        <v>68.88</v>
      </c>
      <c r="H147" s="15">
        <v>62.83</v>
      </c>
      <c r="I147" s="14"/>
      <c r="J147" s="15">
        <v>77.33</v>
      </c>
      <c r="K147" s="15">
        <v>89.42</v>
      </c>
      <c r="L147" s="15">
        <v>108.99</v>
      </c>
      <c r="M147" s="54"/>
      <c r="N147" s="15">
        <v>45.927984272000003</v>
      </c>
      <c r="O147" s="15">
        <v>36.163429139000002</v>
      </c>
      <c r="P147" s="15" t="s">
        <v>28</v>
      </c>
      <c r="Q147" s="16" t="s">
        <v>28</v>
      </c>
      <c r="R147" s="37" t="s">
        <v>641</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3">
      <c r="B148" s="3"/>
      <c r="C148" s="19" t="s">
        <v>277</v>
      </c>
      <c r="D148" s="17" t="s">
        <v>278</v>
      </c>
      <c r="E148" s="17">
        <v>2</v>
      </c>
      <c r="F148" s="14">
        <v>58.5</v>
      </c>
      <c r="G148" s="14">
        <v>49.1</v>
      </c>
      <c r="H148" s="14">
        <v>39.700000000000003</v>
      </c>
      <c r="I148" s="14"/>
      <c r="J148" s="14">
        <v>60.07</v>
      </c>
      <c r="K148" s="14">
        <v>78.86</v>
      </c>
      <c r="L148" s="14">
        <v>109.27</v>
      </c>
      <c r="M148" s="54"/>
      <c r="N148" s="14">
        <v>41.339194345999999</v>
      </c>
      <c r="O148" s="31">
        <v>2.1842562272999997</v>
      </c>
      <c r="P148" s="31" t="s">
        <v>28</v>
      </c>
      <c r="Q148" s="17" t="s">
        <v>28</v>
      </c>
      <c r="R148" s="38" t="s">
        <v>642</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3">
      <c r="B149" s="3"/>
      <c r="C149" s="9" t="s">
        <v>279</v>
      </c>
      <c r="D149" s="16" t="s">
        <v>280</v>
      </c>
      <c r="E149" s="16">
        <v>4</v>
      </c>
      <c r="F149" s="15">
        <v>112.68</v>
      </c>
      <c r="G149" s="15">
        <v>104.34</v>
      </c>
      <c r="H149" s="15">
        <v>96</v>
      </c>
      <c r="I149" s="14"/>
      <c r="J149" s="15">
        <v>124.5</v>
      </c>
      <c r="K149" s="15">
        <v>141.16999999999999</v>
      </c>
      <c r="L149" s="15">
        <v>168.17</v>
      </c>
      <c r="M149" s="54"/>
      <c r="N149" s="15">
        <v>45.482033948999998</v>
      </c>
      <c r="O149" s="15">
        <v>32.592260127999999</v>
      </c>
      <c r="P149" s="15" t="s">
        <v>28</v>
      </c>
      <c r="Q149" s="16" t="s">
        <v>31</v>
      </c>
      <c r="R149" s="37" t="s">
        <v>643</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3">
      <c r="B150" s="3"/>
      <c r="C150" s="19" t="s">
        <v>281</v>
      </c>
      <c r="D150" s="17" t="s">
        <v>282</v>
      </c>
      <c r="E150" s="17">
        <v>3</v>
      </c>
      <c r="F150" s="14">
        <v>31.41</v>
      </c>
      <c r="G150" s="14">
        <v>29.84</v>
      </c>
      <c r="H150" s="14">
        <v>28.27</v>
      </c>
      <c r="I150" s="14"/>
      <c r="J150" s="14">
        <v>31.9</v>
      </c>
      <c r="K150" s="14">
        <v>35.03</v>
      </c>
      <c r="L150" s="14">
        <v>40.1</v>
      </c>
      <c r="M150" s="54"/>
      <c r="N150" s="14">
        <v>38.502029598999997</v>
      </c>
      <c r="O150" s="31">
        <v>5.9162877273000003</v>
      </c>
      <c r="P150" s="31" t="s">
        <v>28</v>
      </c>
      <c r="Q150" s="17" t="s">
        <v>28</v>
      </c>
      <c r="R150" s="38" t="s">
        <v>644</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3">
      <c r="B151" s="3"/>
      <c r="C151" s="9" t="s">
        <v>283</v>
      </c>
      <c r="D151" s="16" t="s">
        <v>284</v>
      </c>
      <c r="E151" s="16">
        <v>4</v>
      </c>
      <c r="F151" s="15">
        <v>786.69</v>
      </c>
      <c r="G151" s="15">
        <v>536.01</v>
      </c>
      <c r="H151" s="15">
        <v>285.33999999999997</v>
      </c>
      <c r="I151" s="14"/>
      <c r="J151" s="15">
        <v>827.49</v>
      </c>
      <c r="K151" s="15">
        <v>1328.83</v>
      </c>
      <c r="L151" s="15">
        <v>2140.06</v>
      </c>
      <c r="M151" s="54"/>
      <c r="N151" s="15">
        <v>49.984273076000001</v>
      </c>
      <c r="O151" s="15">
        <v>117.7466337</v>
      </c>
      <c r="P151" s="15" t="s">
        <v>31</v>
      </c>
      <c r="Q151" s="16" t="s">
        <v>28</v>
      </c>
      <c r="R151" s="37" t="s">
        <v>645</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3">
      <c r="B152" s="3"/>
      <c r="C152" s="19" t="s">
        <v>285</v>
      </c>
      <c r="D152" s="17" t="s">
        <v>286</v>
      </c>
      <c r="E152" s="17">
        <v>1</v>
      </c>
      <c r="F152" s="14">
        <v>81.67</v>
      </c>
      <c r="G152" s="14">
        <v>74.7</v>
      </c>
      <c r="H152" s="14">
        <v>67.739999999999995</v>
      </c>
      <c r="I152" s="14"/>
      <c r="J152" s="14">
        <v>84.87</v>
      </c>
      <c r="K152" s="14">
        <v>98.79</v>
      </c>
      <c r="L152" s="14">
        <v>121.33</v>
      </c>
      <c r="M152" s="54"/>
      <c r="N152" s="14">
        <v>45.214907353999997</v>
      </c>
      <c r="O152" s="31">
        <v>36.9612056</v>
      </c>
      <c r="P152" s="31" t="s">
        <v>28</v>
      </c>
      <c r="Q152" s="17" t="s">
        <v>28</v>
      </c>
      <c r="R152" s="38" t="s">
        <v>646</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3">
      <c r="B153" s="3"/>
      <c r="C153" s="9" t="s">
        <v>287</v>
      </c>
      <c r="D153" s="16" t="s">
        <v>288</v>
      </c>
      <c r="E153" s="16">
        <v>5</v>
      </c>
      <c r="F153" s="15">
        <v>15.33</v>
      </c>
      <c r="G153" s="15">
        <v>14.3</v>
      </c>
      <c r="H153" s="15">
        <v>13.28</v>
      </c>
      <c r="I153" s="14"/>
      <c r="J153" s="15">
        <v>15.44</v>
      </c>
      <c r="K153" s="15">
        <v>17.48</v>
      </c>
      <c r="L153" s="15">
        <v>20.79</v>
      </c>
      <c r="M153" s="54"/>
      <c r="N153" s="15">
        <v>52.596869581999997</v>
      </c>
      <c r="O153" s="15">
        <v>13.876500681</v>
      </c>
      <c r="P153" s="15" t="s">
        <v>31</v>
      </c>
      <c r="Q153" s="16" t="s">
        <v>28</v>
      </c>
      <c r="R153" s="37" t="s">
        <v>647</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3">
      <c r="B154" s="3"/>
      <c r="C154" s="19" t="s">
        <v>289</v>
      </c>
      <c r="D154" s="17" t="s">
        <v>290</v>
      </c>
      <c r="E154" s="17">
        <v>5</v>
      </c>
      <c r="F154" s="14">
        <v>3.54</v>
      </c>
      <c r="G154" s="14">
        <v>3.21</v>
      </c>
      <c r="H154" s="14">
        <v>2.89</v>
      </c>
      <c r="I154" s="14"/>
      <c r="J154" s="14">
        <v>4.46</v>
      </c>
      <c r="K154" s="14">
        <v>5.0999999999999996</v>
      </c>
      <c r="L154" s="14">
        <v>6.15</v>
      </c>
      <c r="M154" s="54"/>
      <c r="N154" s="14">
        <v>49.315534534000001</v>
      </c>
      <c r="O154" s="31">
        <v>32.024993909000003</v>
      </c>
      <c r="P154" s="31" t="s">
        <v>28</v>
      </c>
      <c r="Q154" s="17" t="s">
        <v>31</v>
      </c>
      <c r="R154" s="38" t="s">
        <v>648</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3">
      <c r="B155" s="3"/>
      <c r="C155" s="9" t="s">
        <v>291</v>
      </c>
      <c r="D155" s="16" t="s">
        <v>292</v>
      </c>
      <c r="E155" s="16">
        <v>2</v>
      </c>
      <c r="F155" s="15">
        <v>2.91</v>
      </c>
      <c r="G155" s="15">
        <v>2.6</v>
      </c>
      <c r="H155" s="15">
        <v>2.2999999999999998</v>
      </c>
      <c r="I155" s="14"/>
      <c r="J155" s="15">
        <v>3</v>
      </c>
      <c r="K155" s="15">
        <v>3.6</v>
      </c>
      <c r="L155" s="15">
        <v>4.58</v>
      </c>
      <c r="M155" s="54"/>
      <c r="N155" s="15">
        <v>31.719986778999999</v>
      </c>
      <c r="O155" s="15">
        <v>2.5050775000000001</v>
      </c>
      <c r="P155" s="15" t="s">
        <v>28</v>
      </c>
      <c r="Q155" s="16" t="s">
        <v>28</v>
      </c>
      <c r="R155" s="37" t="s">
        <v>649</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3">
      <c r="B156" s="3"/>
      <c r="C156" s="19" t="s">
        <v>293</v>
      </c>
      <c r="D156" s="17" t="s">
        <v>294</v>
      </c>
      <c r="E156" s="17">
        <v>5</v>
      </c>
      <c r="F156" s="14">
        <v>14.42</v>
      </c>
      <c r="G156" s="14">
        <v>13.11</v>
      </c>
      <c r="H156" s="14">
        <v>11.81</v>
      </c>
      <c r="I156" s="14"/>
      <c r="J156" s="14">
        <v>17.75</v>
      </c>
      <c r="K156" s="14">
        <v>20.350000000000001</v>
      </c>
      <c r="L156" s="14">
        <v>24.57</v>
      </c>
      <c r="M156" s="54"/>
      <c r="N156" s="14">
        <v>51.604687005999999</v>
      </c>
      <c r="O156" s="31">
        <v>111.68034040000001</v>
      </c>
      <c r="P156" s="31" t="s">
        <v>28</v>
      </c>
      <c r="Q156" s="17" t="s">
        <v>31</v>
      </c>
      <c r="R156" s="38" t="s">
        <v>650</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3">
      <c r="B157" s="3"/>
      <c r="C157" s="9" t="s">
        <v>295</v>
      </c>
      <c r="D157" s="16" t="s">
        <v>296</v>
      </c>
      <c r="E157" s="16">
        <v>2</v>
      </c>
      <c r="F157" s="15">
        <v>24.82</v>
      </c>
      <c r="G157" s="15">
        <v>21.74</v>
      </c>
      <c r="H157" s="15">
        <v>18.670000000000002</v>
      </c>
      <c r="I157" s="14"/>
      <c r="J157" s="15">
        <v>25.52</v>
      </c>
      <c r="K157" s="15">
        <v>31.66</v>
      </c>
      <c r="L157" s="15">
        <v>41.61</v>
      </c>
      <c r="M157" s="54"/>
      <c r="N157" s="15">
        <v>39.854141411999997</v>
      </c>
      <c r="O157" s="15">
        <v>37.907040136000006</v>
      </c>
      <c r="P157" s="15" t="s">
        <v>28</v>
      </c>
      <c r="Q157" s="16" t="s">
        <v>28</v>
      </c>
      <c r="R157" s="37" t="s">
        <v>651</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3">
      <c r="B158" s="3"/>
      <c r="C158" s="19" t="s">
        <v>297</v>
      </c>
      <c r="D158" s="17" t="s">
        <v>298</v>
      </c>
      <c r="E158" s="17">
        <v>3</v>
      </c>
      <c r="F158" s="14">
        <v>7.87</v>
      </c>
      <c r="G158" s="14">
        <v>5.75</v>
      </c>
      <c r="H158" s="14">
        <v>3.64</v>
      </c>
      <c r="I158" s="14"/>
      <c r="J158" s="14">
        <v>8.1300000000000008</v>
      </c>
      <c r="K158" s="14">
        <v>12.35</v>
      </c>
      <c r="L158" s="14">
        <v>19.18</v>
      </c>
      <c r="M158" s="54"/>
      <c r="N158" s="14">
        <v>26.548533107000001</v>
      </c>
      <c r="O158" s="31">
        <v>39.402812636</v>
      </c>
      <c r="P158" s="31" t="s">
        <v>28</v>
      </c>
      <c r="Q158" s="17" t="s">
        <v>28</v>
      </c>
      <c r="R158" s="38" t="s">
        <v>652</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3">
      <c r="B159" s="3"/>
      <c r="C159" s="9" t="s">
        <v>299</v>
      </c>
      <c r="D159" s="16" t="s">
        <v>300</v>
      </c>
      <c r="E159" s="16">
        <v>2</v>
      </c>
      <c r="F159" s="15">
        <v>4.49</v>
      </c>
      <c r="G159" s="15">
        <v>3.24</v>
      </c>
      <c r="H159" s="15">
        <v>2</v>
      </c>
      <c r="I159" s="14"/>
      <c r="J159" s="15">
        <v>4.62</v>
      </c>
      <c r="K159" s="15">
        <v>7.1</v>
      </c>
      <c r="L159" s="15">
        <v>11.12</v>
      </c>
      <c r="M159" s="54"/>
      <c r="N159" s="15">
        <v>33.454256434000001</v>
      </c>
      <c r="O159" s="15">
        <v>43.896233455000001</v>
      </c>
      <c r="P159" s="15" t="s">
        <v>28</v>
      </c>
      <c r="Q159" s="16" t="s">
        <v>28</v>
      </c>
      <c r="R159" s="37" t="s">
        <v>653</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3">
      <c r="B160" s="3"/>
      <c r="C160" s="19" t="s">
        <v>301</v>
      </c>
      <c r="D160" s="17" t="s">
        <v>302</v>
      </c>
      <c r="E160" s="17">
        <v>10</v>
      </c>
      <c r="F160" s="14">
        <v>1.68</v>
      </c>
      <c r="G160" s="14">
        <v>1.47</v>
      </c>
      <c r="H160" s="14">
        <v>1.27</v>
      </c>
      <c r="I160" s="14"/>
      <c r="J160" s="14">
        <v>1.86</v>
      </c>
      <c r="K160" s="14">
        <v>2.2599999999999998</v>
      </c>
      <c r="L160" s="14">
        <v>2.91</v>
      </c>
      <c r="M160" s="54"/>
      <c r="N160" s="14">
        <v>69.075864589999995</v>
      </c>
      <c r="O160" s="31">
        <v>1.9501687272999999</v>
      </c>
      <c r="P160" s="31" t="s">
        <v>31</v>
      </c>
      <c r="Q160" s="17" t="s">
        <v>31</v>
      </c>
      <c r="R160" s="38" t="s">
        <v>654</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3">
      <c r="B161" s="3"/>
      <c r="C161" s="9" t="s">
        <v>303</v>
      </c>
      <c r="D161" s="16" t="s">
        <v>304</v>
      </c>
      <c r="E161" s="16">
        <v>3</v>
      </c>
      <c r="F161" s="15">
        <v>28.3</v>
      </c>
      <c r="G161" s="15">
        <v>25.85</v>
      </c>
      <c r="H161" s="15">
        <v>23.41</v>
      </c>
      <c r="I161" s="14"/>
      <c r="J161" s="15">
        <v>29.05</v>
      </c>
      <c r="K161" s="15">
        <v>33.93</v>
      </c>
      <c r="L161" s="15">
        <v>41.85</v>
      </c>
      <c r="M161" s="54"/>
      <c r="N161" s="15">
        <v>50.175589657000003</v>
      </c>
      <c r="O161" s="15">
        <v>73.202526136000003</v>
      </c>
      <c r="P161" s="15" t="s">
        <v>28</v>
      </c>
      <c r="Q161" s="16" t="s">
        <v>28</v>
      </c>
      <c r="R161" s="37" t="s">
        <v>655</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3">
      <c r="B162" s="3"/>
      <c r="C162" s="19" t="s">
        <v>305</v>
      </c>
      <c r="D162" s="17" t="s">
        <v>306</v>
      </c>
      <c r="E162" s="17">
        <v>4</v>
      </c>
      <c r="F162" s="14">
        <v>8.68</v>
      </c>
      <c r="G162" s="14">
        <v>7.5</v>
      </c>
      <c r="H162" s="14">
        <v>6.33</v>
      </c>
      <c r="I162" s="14"/>
      <c r="J162" s="14">
        <v>11.15</v>
      </c>
      <c r="K162" s="14">
        <v>13.49</v>
      </c>
      <c r="L162" s="14">
        <v>17.28</v>
      </c>
      <c r="M162" s="54"/>
      <c r="N162" s="14">
        <v>57.065336897999998</v>
      </c>
      <c r="O162" s="31">
        <v>101.2509759</v>
      </c>
      <c r="P162" s="31" t="s">
        <v>28</v>
      </c>
      <c r="Q162" s="17" t="s">
        <v>31</v>
      </c>
      <c r="R162" s="38" t="s">
        <v>656</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3">
      <c r="B163" s="3"/>
      <c r="C163" s="9" t="s">
        <v>307</v>
      </c>
      <c r="D163" s="16" t="s">
        <v>308</v>
      </c>
      <c r="E163" s="16">
        <v>0</v>
      </c>
      <c r="F163" s="15">
        <v>6.89</v>
      </c>
      <c r="G163" s="15">
        <v>5.58</v>
      </c>
      <c r="H163" s="15">
        <v>4.28</v>
      </c>
      <c r="I163" s="14"/>
      <c r="J163" s="15">
        <v>7.15</v>
      </c>
      <c r="K163" s="15">
        <v>9.75</v>
      </c>
      <c r="L163" s="15">
        <v>13.96</v>
      </c>
      <c r="M163" s="54"/>
      <c r="N163" s="15">
        <v>28.827361968999998</v>
      </c>
      <c r="O163" s="15">
        <v>5.0329775554999996</v>
      </c>
      <c r="P163" s="15" t="s">
        <v>28</v>
      </c>
      <c r="Q163" s="16" t="s">
        <v>28</v>
      </c>
      <c r="R163" s="37" t="s">
        <v>657</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3">
      <c r="B164" s="3"/>
      <c r="C164" s="19" t="s">
        <v>309</v>
      </c>
      <c r="D164" s="17" t="s">
        <v>310</v>
      </c>
      <c r="E164" s="17">
        <v>6</v>
      </c>
      <c r="F164" s="14">
        <v>11.71</v>
      </c>
      <c r="G164" s="14">
        <v>10.55</v>
      </c>
      <c r="H164" s="14">
        <v>9.39</v>
      </c>
      <c r="I164" s="14"/>
      <c r="J164" s="14">
        <v>13.22</v>
      </c>
      <c r="K164" s="14">
        <v>15.53</v>
      </c>
      <c r="L164" s="14">
        <v>19.28</v>
      </c>
      <c r="M164" s="54"/>
      <c r="N164" s="14">
        <v>68.096509341000001</v>
      </c>
      <c r="O164" s="31">
        <v>71.288318696000005</v>
      </c>
      <c r="P164" s="31" t="s">
        <v>28</v>
      </c>
      <c r="Q164" s="17" t="s">
        <v>31</v>
      </c>
      <c r="R164" s="38" t="s">
        <v>658</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3">
      <c r="B165" s="3"/>
      <c r="C165" s="9" t="s">
        <v>311</v>
      </c>
      <c r="D165" s="16" t="s">
        <v>312</v>
      </c>
      <c r="E165" s="16">
        <v>10</v>
      </c>
      <c r="F165" s="15">
        <v>21.62</v>
      </c>
      <c r="G165" s="15">
        <v>19.59</v>
      </c>
      <c r="H165" s="15">
        <v>17.559999999999999</v>
      </c>
      <c r="I165" s="14"/>
      <c r="J165" s="15">
        <v>24.54</v>
      </c>
      <c r="K165" s="15">
        <v>28.59</v>
      </c>
      <c r="L165" s="15">
        <v>35.159999999999997</v>
      </c>
      <c r="M165" s="54"/>
      <c r="N165" s="15">
        <v>58.318521486000002</v>
      </c>
      <c r="O165" s="15">
        <v>92.662823344000003</v>
      </c>
      <c r="P165" s="15" t="s">
        <v>31</v>
      </c>
      <c r="Q165" s="16" t="s">
        <v>31</v>
      </c>
      <c r="R165" s="37" t="s">
        <v>659</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3">
      <c r="B166" s="3"/>
      <c r="C166" s="19" t="s">
        <v>313</v>
      </c>
      <c r="D166" s="17" t="s">
        <v>314</v>
      </c>
      <c r="E166" s="17">
        <v>9</v>
      </c>
      <c r="F166" s="14">
        <v>10.96</v>
      </c>
      <c r="G166" s="14">
        <v>10.07</v>
      </c>
      <c r="H166" s="14">
        <v>9.18</v>
      </c>
      <c r="I166" s="14"/>
      <c r="J166" s="14">
        <v>11.46</v>
      </c>
      <c r="K166" s="14">
        <v>13.23</v>
      </c>
      <c r="L166" s="14">
        <v>16.11</v>
      </c>
      <c r="M166" s="54"/>
      <c r="N166" s="14">
        <v>57.335464223999999</v>
      </c>
      <c r="O166" s="31">
        <v>7.3727286363999998</v>
      </c>
      <c r="P166" s="31" t="s">
        <v>31</v>
      </c>
      <c r="Q166" s="17" t="s">
        <v>31</v>
      </c>
      <c r="R166" s="38" t="s">
        <v>660</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3">
      <c r="B167" s="3"/>
      <c r="C167" s="9" t="s">
        <v>315</v>
      </c>
      <c r="D167" s="16" t="s">
        <v>316</v>
      </c>
      <c r="E167" s="16">
        <v>0</v>
      </c>
      <c r="F167" s="15">
        <v>0.59</v>
      </c>
      <c r="G167" s="15">
        <v>-0.03</v>
      </c>
      <c r="H167" s="15">
        <v>-0.66</v>
      </c>
      <c r="I167" s="14"/>
      <c r="J167" s="15">
        <v>0.72</v>
      </c>
      <c r="K167" s="15">
        <v>1.97</v>
      </c>
      <c r="L167" s="15">
        <v>4</v>
      </c>
      <c r="M167" s="54"/>
      <c r="N167" s="15">
        <v>27.645383536000001</v>
      </c>
      <c r="O167" s="15">
        <v>12.824575818</v>
      </c>
      <c r="P167" s="15" t="s">
        <v>28</v>
      </c>
      <c r="Q167" s="16" t="s">
        <v>28</v>
      </c>
      <c r="R167" s="37" t="s">
        <v>661</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3">
      <c r="B168" s="3"/>
      <c r="C168" s="19" t="s">
        <v>317</v>
      </c>
      <c r="D168" s="17" t="s">
        <v>318</v>
      </c>
      <c r="E168" s="17">
        <v>0</v>
      </c>
      <c r="F168" s="14">
        <v>105.1</v>
      </c>
      <c r="G168" s="14">
        <v>72.16</v>
      </c>
      <c r="H168" s="14">
        <v>39.229999999999997</v>
      </c>
      <c r="I168" s="14"/>
      <c r="J168" s="14">
        <v>108.46</v>
      </c>
      <c r="K168" s="14">
        <v>174.32</v>
      </c>
      <c r="L168" s="14">
        <v>280.89</v>
      </c>
      <c r="M168" s="54"/>
      <c r="N168" s="14">
        <v>31.277268183</v>
      </c>
      <c r="O168" s="31">
        <v>15.535551421000001</v>
      </c>
      <c r="P168" s="31" t="s">
        <v>28</v>
      </c>
      <c r="Q168" s="17" t="s">
        <v>28</v>
      </c>
      <c r="R168" s="38" t="s">
        <v>662</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3">
      <c r="B169" s="3"/>
      <c r="C169" s="9" t="s">
        <v>319</v>
      </c>
      <c r="D169" s="16" t="s">
        <v>320</v>
      </c>
      <c r="E169" s="16">
        <v>6</v>
      </c>
      <c r="F169" s="15">
        <v>70.400000000000006</v>
      </c>
      <c r="G169" s="15">
        <v>63.94</v>
      </c>
      <c r="H169" s="15">
        <v>57.48</v>
      </c>
      <c r="I169" s="14"/>
      <c r="J169" s="15">
        <v>72.13</v>
      </c>
      <c r="K169" s="15">
        <v>85.04</v>
      </c>
      <c r="L169" s="15">
        <v>105.94</v>
      </c>
      <c r="M169" s="54"/>
      <c r="N169" s="15">
        <v>33.413730489000002</v>
      </c>
      <c r="O169" s="15">
        <v>47.821418999999999</v>
      </c>
      <c r="P169" s="15" t="s">
        <v>31</v>
      </c>
      <c r="Q169" s="16" t="s">
        <v>28</v>
      </c>
      <c r="R169" s="37" t="s">
        <v>663</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3">
      <c r="B170" s="3"/>
      <c r="C170" s="19" t="s">
        <v>321</v>
      </c>
      <c r="D170" s="17" t="s">
        <v>322</v>
      </c>
      <c r="E170" s="17">
        <v>6</v>
      </c>
      <c r="F170" s="14">
        <v>2.67</v>
      </c>
      <c r="G170" s="14">
        <v>2.16</v>
      </c>
      <c r="H170" s="14">
        <v>1.66</v>
      </c>
      <c r="I170" s="14"/>
      <c r="J170" s="14">
        <v>3.02</v>
      </c>
      <c r="K170" s="14">
        <v>4.0199999999999996</v>
      </c>
      <c r="L170" s="14">
        <v>5.64</v>
      </c>
      <c r="M170" s="54"/>
      <c r="N170" s="14">
        <v>67.479957064999994</v>
      </c>
      <c r="O170" s="31">
        <v>9.1943511818000001</v>
      </c>
      <c r="P170" s="31" t="s">
        <v>28</v>
      </c>
      <c r="Q170" s="17" t="s">
        <v>31</v>
      </c>
      <c r="R170" s="38" t="s">
        <v>664</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3">
      <c r="B171" s="3"/>
      <c r="C171" s="9" t="s">
        <v>323</v>
      </c>
      <c r="D171" s="16" t="s">
        <v>324</v>
      </c>
      <c r="E171" s="16">
        <v>3</v>
      </c>
      <c r="F171" s="15">
        <v>3.38</v>
      </c>
      <c r="G171" s="15">
        <v>2.39</v>
      </c>
      <c r="H171" s="15">
        <v>1.4</v>
      </c>
      <c r="I171" s="14"/>
      <c r="J171" s="15">
        <v>3.5</v>
      </c>
      <c r="K171" s="15">
        <v>5.47</v>
      </c>
      <c r="L171" s="15">
        <v>8.67</v>
      </c>
      <c r="M171" s="54"/>
      <c r="N171" s="15">
        <v>39.978807529000001</v>
      </c>
      <c r="O171" s="15">
        <v>15.923940135999999</v>
      </c>
      <c r="P171" s="15" t="s">
        <v>28</v>
      </c>
      <c r="Q171" s="16" t="s">
        <v>28</v>
      </c>
      <c r="R171" s="37" t="s">
        <v>665</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3">
      <c r="B172" s="3"/>
      <c r="C172" s="19" t="s">
        <v>325</v>
      </c>
      <c r="D172" s="17" t="s">
        <v>326</v>
      </c>
      <c r="E172" s="17">
        <v>1</v>
      </c>
      <c r="F172" s="14">
        <v>207</v>
      </c>
      <c r="G172" s="14">
        <v>175.58</v>
      </c>
      <c r="H172" s="14">
        <v>144.16</v>
      </c>
      <c r="I172" s="14"/>
      <c r="J172" s="14">
        <v>224.52</v>
      </c>
      <c r="K172" s="14">
        <v>287.35000000000002</v>
      </c>
      <c r="L172" s="14">
        <v>389.02</v>
      </c>
      <c r="M172" s="54"/>
      <c r="N172" s="14">
        <v>37.693775846999998</v>
      </c>
      <c r="O172" s="31">
        <v>7.3321912605000001</v>
      </c>
      <c r="P172" s="31" t="s">
        <v>28</v>
      </c>
      <c r="Q172" s="17" t="s">
        <v>28</v>
      </c>
      <c r="R172" s="38" t="s">
        <v>666</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3">
      <c r="B173" s="3"/>
      <c r="C173" s="9" t="s">
        <v>327</v>
      </c>
      <c r="D173" s="16" t="s">
        <v>328</v>
      </c>
      <c r="E173" s="16">
        <v>4</v>
      </c>
      <c r="F173" s="15">
        <v>0.28999999999999998</v>
      </c>
      <c r="G173" s="15">
        <v>0.15</v>
      </c>
      <c r="H173" s="15">
        <v>0.01</v>
      </c>
      <c r="I173" s="14"/>
      <c r="J173" s="15">
        <v>0.66</v>
      </c>
      <c r="K173" s="15">
        <v>0.93</v>
      </c>
      <c r="L173" s="15">
        <v>1.38</v>
      </c>
      <c r="M173" s="54"/>
      <c r="N173" s="15">
        <v>51.232911289999997</v>
      </c>
      <c r="O173" s="15">
        <v>1.4898679091</v>
      </c>
      <c r="P173" s="15" t="s">
        <v>28</v>
      </c>
      <c r="Q173" s="16" t="s">
        <v>31</v>
      </c>
      <c r="R173" s="37" t="s">
        <v>667</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3">
      <c r="B174" s="3"/>
      <c r="C174" s="19" t="s">
        <v>329</v>
      </c>
      <c r="D174" s="17" t="s">
        <v>330</v>
      </c>
      <c r="E174" s="17">
        <v>9</v>
      </c>
      <c r="F174" s="14">
        <v>47.26</v>
      </c>
      <c r="G174" s="14">
        <v>43.14</v>
      </c>
      <c r="H174" s="14">
        <v>39.03</v>
      </c>
      <c r="I174" s="14"/>
      <c r="J174" s="14">
        <v>54.62</v>
      </c>
      <c r="K174" s="14">
        <v>62.84</v>
      </c>
      <c r="L174" s="14">
        <v>76.14</v>
      </c>
      <c r="M174" s="54"/>
      <c r="N174" s="14">
        <v>75.202322225000003</v>
      </c>
      <c r="O174" s="31">
        <v>405.23481741000001</v>
      </c>
      <c r="P174" s="31" t="s">
        <v>31</v>
      </c>
      <c r="Q174" s="17" t="s">
        <v>31</v>
      </c>
      <c r="R174" s="38" t="s">
        <v>668</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3">
      <c r="B175" s="3"/>
      <c r="C175" s="9" t="s">
        <v>329</v>
      </c>
      <c r="D175" s="16" t="s">
        <v>331</v>
      </c>
      <c r="E175" s="16">
        <v>10</v>
      </c>
      <c r="F175" s="15">
        <v>41.97</v>
      </c>
      <c r="G175" s="15">
        <v>38.33</v>
      </c>
      <c r="H175" s="15">
        <v>34.69</v>
      </c>
      <c r="I175" s="14"/>
      <c r="J175" s="15">
        <v>49.16</v>
      </c>
      <c r="K175" s="15">
        <v>56.43</v>
      </c>
      <c r="L175" s="15">
        <v>68.2</v>
      </c>
      <c r="M175" s="54"/>
      <c r="N175" s="15">
        <v>76.239306673000002</v>
      </c>
      <c r="O175" s="15">
        <v>1175.0339475000001</v>
      </c>
      <c r="P175" s="15" t="s">
        <v>31</v>
      </c>
      <c r="Q175" s="16" t="s">
        <v>31</v>
      </c>
      <c r="R175" s="37" t="s">
        <v>669</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3">
      <c r="B176" s="3"/>
      <c r="C176" s="19" t="s">
        <v>332</v>
      </c>
      <c r="D176" s="17" t="s">
        <v>333</v>
      </c>
      <c r="E176" s="17">
        <v>6</v>
      </c>
      <c r="F176" s="14">
        <v>10.39</v>
      </c>
      <c r="G176" s="14">
        <v>8.89</v>
      </c>
      <c r="H176" s="14">
        <v>7.39</v>
      </c>
      <c r="I176" s="14"/>
      <c r="J176" s="14">
        <v>14.24</v>
      </c>
      <c r="K176" s="14">
        <v>17.23</v>
      </c>
      <c r="L176" s="14">
        <v>22.08</v>
      </c>
      <c r="M176" s="54"/>
      <c r="N176" s="14">
        <v>69.730849706000001</v>
      </c>
      <c r="O176" s="31">
        <v>22.057167544999999</v>
      </c>
      <c r="P176" s="31" t="s">
        <v>28</v>
      </c>
      <c r="Q176" s="17" t="s">
        <v>31</v>
      </c>
      <c r="R176" s="38" t="s">
        <v>670</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3">
      <c r="B177" s="3"/>
      <c r="C177" s="9" t="s">
        <v>334</v>
      </c>
      <c r="D177" s="16" t="s">
        <v>335</v>
      </c>
      <c r="E177" s="16">
        <v>9</v>
      </c>
      <c r="F177" s="15">
        <v>58.66</v>
      </c>
      <c r="G177" s="15">
        <v>51.97</v>
      </c>
      <c r="H177" s="15">
        <v>45.29</v>
      </c>
      <c r="I177" s="14"/>
      <c r="J177" s="15">
        <v>72.98</v>
      </c>
      <c r="K177" s="15">
        <v>86.34</v>
      </c>
      <c r="L177" s="15">
        <v>107.96</v>
      </c>
      <c r="M177" s="54"/>
      <c r="N177" s="15">
        <v>71.996640658000004</v>
      </c>
      <c r="O177" s="15">
        <v>422.83434363999999</v>
      </c>
      <c r="P177" s="15" t="s">
        <v>31</v>
      </c>
      <c r="Q177" s="16" t="s">
        <v>31</v>
      </c>
      <c r="R177" s="37" t="s">
        <v>671</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3">
      <c r="B178" s="3"/>
      <c r="C178" s="19" t="s">
        <v>336</v>
      </c>
      <c r="D178" s="17" t="s">
        <v>337</v>
      </c>
      <c r="E178" s="17">
        <v>6</v>
      </c>
      <c r="F178" s="14">
        <v>3.1</v>
      </c>
      <c r="G178" s="14">
        <v>2.71</v>
      </c>
      <c r="H178" s="14">
        <v>2.33</v>
      </c>
      <c r="I178" s="14"/>
      <c r="J178" s="14">
        <v>4.03</v>
      </c>
      <c r="K178" s="14">
        <v>4.79</v>
      </c>
      <c r="L178" s="14">
        <v>6.03</v>
      </c>
      <c r="M178" s="54"/>
      <c r="N178" s="14">
        <v>56.573921423999998</v>
      </c>
      <c r="O178" s="31">
        <v>6.8853560455</v>
      </c>
      <c r="P178" s="31" t="s">
        <v>28</v>
      </c>
      <c r="Q178" s="17" t="s">
        <v>31</v>
      </c>
      <c r="R178" s="38" t="s">
        <v>672</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3">
      <c r="B179" s="3"/>
      <c r="C179" s="9" t="s">
        <v>338</v>
      </c>
      <c r="D179" s="16" t="s">
        <v>339</v>
      </c>
      <c r="E179" s="16">
        <v>9</v>
      </c>
      <c r="F179" s="15">
        <v>11.6</v>
      </c>
      <c r="G179" s="15">
        <v>9.9499999999999993</v>
      </c>
      <c r="H179" s="15">
        <v>8.31</v>
      </c>
      <c r="I179" s="14"/>
      <c r="J179" s="15">
        <v>16.170000000000002</v>
      </c>
      <c r="K179" s="15">
        <v>19.45</v>
      </c>
      <c r="L179" s="15">
        <v>24.77</v>
      </c>
      <c r="M179" s="54"/>
      <c r="N179" s="15">
        <v>56.20236603</v>
      </c>
      <c r="O179" s="15">
        <v>13.345000136000001</v>
      </c>
      <c r="P179" s="15" t="s">
        <v>31</v>
      </c>
      <c r="Q179" s="16" t="s">
        <v>31</v>
      </c>
      <c r="R179" s="37" t="s">
        <v>673</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3">
      <c r="B180" s="3"/>
      <c r="C180" s="19" t="s">
        <v>340</v>
      </c>
      <c r="D180" s="17" t="s">
        <v>341</v>
      </c>
      <c r="E180" s="17">
        <v>3</v>
      </c>
      <c r="F180" s="14">
        <v>7.27</v>
      </c>
      <c r="G180" s="14">
        <v>5.07</v>
      </c>
      <c r="H180" s="14">
        <v>2.88</v>
      </c>
      <c r="I180" s="14"/>
      <c r="J180" s="14">
        <v>7.72</v>
      </c>
      <c r="K180" s="14">
        <v>12.1</v>
      </c>
      <c r="L180" s="14">
        <v>19.190000000000001</v>
      </c>
      <c r="M180" s="54"/>
      <c r="N180" s="14">
        <v>43.093123910999999</v>
      </c>
      <c r="O180" s="31">
        <v>16.341240136</v>
      </c>
      <c r="P180" s="31" t="s">
        <v>28</v>
      </c>
      <c r="Q180" s="17" t="s">
        <v>28</v>
      </c>
      <c r="R180" s="38" t="s">
        <v>674</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3">
      <c r="B181" s="3"/>
      <c r="C181" s="9" t="s">
        <v>342</v>
      </c>
      <c r="D181" s="16" t="s">
        <v>343</v>
      </c>
      <c r="E181" s="16">
        <v>9</v>
      </c>
      <c r="F181" s="15">
        <v>53.51</v>
      </c>
      <c r="G181" s="15">
        <v>50.11</v>
      </c>
      <c r="H181" s="15">
        <v>46.72</v>
      </c>
      <c r="I181" s="14"/>
      <c r="J181" s="15">
        <v>55.55</v>
      </c>
      <c r="K181" s="15">
        <v>62.33</v>
      </c>
      <c r="L181" s="15">
        <v>73.3</v>
      </c>
      <c r="M181" s="54"/>
      <c r="N181" s="15">
        <v>62.373561963</v>
      </c>
      <c r="O181" s="15">
        <v>69.222106590999999</v>
      </c>
      <c r="P181" s="15" t="s">
        <v>31</v>
      </c>
      <c r="Q181" s="16" t="s">
        <v>31</v>
      </c>
      <c r="R181" s="37" t="s">
        <v>675</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3">
      <c r="B182" s="3"/>
      <c r="C182" s="19" t="s">
        <v>344</v>
      </c>
      <c r="D182" s="17" t="s">
        <v>345</v>
      </c>
      <c r="E182" s="17">
        <v>2</v>
      </c>
      <c r="F182" s="14">
        <v>3.68</v>
      </c>
      <c r="G182" s="14">
        <v>3.21</v>
      </c>
      <c r="H182" s="14">
        <v>2.75</v>
      </c>
      <c r="I182" s="14"/>
      <c r="J182" s="14">
        <v>3.77</v>
      </c>
      <c r="K182" s="14">
        <v>4.6900000000000004</v>
      </c>
      <c r="L182" s="14">
        <v>6.19</v>
      </c>
      <c r="M182" s="54"/>
      <c r="N182" s="14">
        <v>34.985042139000001</v>
      </c>
      <c r="O182" s="31">
        <v>2.0875806818</v>
      </c>
      <c r="P182" s="31" t="s">
        <v>28</v>
      </c>
      <c r="Q182" s="17" t="s">
        <v>28</v>
      </c>
      <c r="R182" s="38" t="s">
        <v>676</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3">
      <c r="B183" s="3"/>
      <c r="C183" s="9" t="s">
        <v>677</v>
      </c>
      <c r="D183" s="16" t="s">
        <v>347</v>
      </c>
      <c r="E183" s="16">
        <v>8</v>
      </c>
      <c r="F183" s="15">
        <v>18.21</v>
      </c>
      <c r="G183" s="15">
        <v>16.71</v>
      </c>
      <c r="H183" s="15">
        <v>15.22</v>
      </c>
      <c r="I183" s="14"/>
      <c r="J183" s="15">
        <v>21.95</v>
      </c>
      <c r="K183" s="15">
        <v>24.93</v>
      </c>
      <c r="L183" s="15">
        <v>29.76</v>
      </c>
      <c r="M183" s="54"/>
      <c r="N183" s="15">
        <v>54.145652818999999</v>
      </c>
      <c r="O183" s="15">
        <v>5.8766411817999993</v>
      </c>
      <c r="P183" s="15" t="s">
        <v>31</v>
      </c>
      <c r="Q183" s="16" t="s">
        <v>31</v>
      </c>
      <c r="R183" s="37" t="s">
        <v>678</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3">
      <c r="B184" s="3"/>
      <c r="C184" s="19" t="s">
        <v>348</v>
      </c>
      <c r="D184" s="17" t="s">
        <v>349</v>
      </c>
      <c r="E184" s="17">
        <v>2</v>
      </c>
      <c r="F184" s="14">
        <v>1.49</v>
      </c>
      <c r="G184" s="14">
        <v>1.19</v>
      </c>
      <c r="H184" s="14">
        <v>0.89</v>
      </c>
      <c r="I184" s="14"/>
      <c r="J184" s="14">
        <v>1.56</v>
      </c>
      <c r="K184" s="14">
        <v>2.15</v>
      </c>
      <c r="L184" s="14">
        <v>3.1</v>
      </c>
      <c r="M184" s="54"/>
      <c r="N184" s="14">
        <v>34.669793278999997</v>
      </c>
      <c r="O184" s="31">
        <v>3.7641264999999997</v>
      </c>
      <c r="P184" s="31" t="s">
        <v>28</v>
      </c>
      <c r="Q184" s="17" t="s">
        <v>28</v>
      </c>
      <c r="R184" s="38" t="s">
        <v>679</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3">
      <c r="B185" s="3"/>
      <c r="C185" s="9" t="s">
        <v>350</v>
      </c>
      <c r="D185" s="16" t="s">
        <v>351</v>
      </c>
      <c r="E185" s="16">
        <v>0</v>
      </c>
      <c r="F185" s="15">
        <v>1.1299999999999999</v>
      </c>
      <c r="G185" s="15">
        <v>0.77</v>
      </c>
      <c r="H185" s="15">
        <v>0.42</v>
      </c>
      <c r="I185" s="14"/>
      <c r="J185" s="15">
        <v>1.17</v>
      </c>
      <c r="K185" s="15">
        <v>1.87</v>
      </c>
      <c r="L185" s="15">
        <v>3.01</v>
      </c>
      <c r="M185" s="54"/>
      <c r="N185" s="15">
        <v>34.672086798999999</v>
      </c>
      <c r="O185" s="15">
        <v>2.5533079090999999</v>
      </c>
      <c r="P185" s="15" t="s">
        <v>28</v>
      </c>
      <c r="Q185" s="16" t="s">
        <v>28</v>
      </c>
      <c r="R185" s="37" t="s">
        <v>680</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3">
      <c r="B186" s="3"/>
      <c r="C186" s="19" t="s">
        <v>352</v>
      </c>
      <c r="D186" s="17" t="s">
        <v>353</v>
      </c>
      <c r="E186" s="17">
        <v>6</v>
      </c>
      <c r="F186" s="14">
        <v>17.98</v>
      </c>
      <c r="G186" s="14">
        <v>15.42</v>
      </c>
      <c r="H186" s="14">
        <v>12.86</v>
      </c>
      <c r="I186" s="14"/>
      <c r="J186" s="14">
        <v>24.38</v>
      </c>
      <c r="K186" s="14">
        <v>29.49</v>
      </c>
      <c r="L186" s="14">
        <v>37.78</v>
      </c>
      <c r="M186" s="54"/>
      <c r="N186" s="14">
        <v>54.916401856999997</v>
      </c>
      <c r="O186" s="31">
        <v>176.91216909000002</v>
      </c>
      <c r="P186" s="31" t="s">
        <v>28</v>
      </c>
      <c r="Q186" s="17" t="s">
        <v>31</v>
      </c>
      <c r="R186" s="38" t="s">
        <v>681</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3">
      <c r="B187" s="3"/>
      <c r="C187" s="9" t="s">
        <v>354</v>
      </c>
      <c r="D187" s="16" t="s">
        <v>355</v>
      </c>
      <c r="E187" s="16">
        <v>0</v>
      </c>
      <c r="F187" s="15">
        <v>0.27</v>
      </c>
      <c r="G187" s="15">
        <v>0.16</v>
      </c>
      <c r="H187" s="15">
        <v>0.05</v>
      </c>
      <c r="I187" s="14"/>
      <c r="J187" s="15">
        <v>0.28000000000000003</v>
      </c>
      <c r="K187" s="15">
        <v>0.49</v>
      </c>
      <c r="L187" s="15">
        <v>0.83</v>
      </c>
      <c r="M187" s="54"/>
      <c r="N187" s="15">
        <v>14.966747999000001</v>
      </c>
      <c r="O187" s="15">
        <v>4.9999008181999995</v>
      </c>
      <c r="P187" s="15" t="s">
        <v>28</v>
      </c>
      <c r="Q187" s="16" t="s">
        <v>28</v>
      </c>
      <c r="R187" s="37" t="s">
        <v>356</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3">
      <c r="B188" s="3"/>
      <c r="C188" s="19" t="s">
        <v>357</v>
      </c>
      <c r="D188" s="17" t="s">
        <v>358</v>
      </c>
      <c r="E188" s="17">
        <v>5</v>
      </c>
      <c r="F188" s="14">
        <v>4.6399999999999997</v>
      </c>
      <c r="G188" s="14">
        <v>4.1399999999999997</v>
      </c>
      <c r="H188" s="14">
        <v>3.65</v>
      </c>
      <c r="I188" s="14"/>
      <c r="J188" s="14">
        <v>5.77</v>
      </c>
      <c r="K188" s="14">
        <v>6.75</v>
      </c>
      <c r="L188" s="14">
        <v>8.34</v>
      </c>
      <c r="M188" s="54"/>
      <c r="N188" s="14">
        <v>58.095066105999997</v>
      </c>
      <c r="O188" s="31">
        <v>11.547760636000001</v>
      </c>
      <c r="P188" s="31" t="s">
        <v>28</v>
      </c>
      <c r="Q188" s="17" t="s">
        <v>31</v>
      </c>
      <c r="R188" s="38" t="s">
        <v>682</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3">
      <c r="B189" s="3"/>
      <c r="C189" s="9" t="s">
        <v>359</v>
      </c>
      <c r="D189" s="16" t="s">
        <v>360</v>
      </c>
      <c r="E189" s="16">
        <v>6</v>
      </c>
      <c r="F189" s="15">
        <v>0.51</v>
      </c>
      <c r="G189" s="15">
        <v>0.21</v>
      </c>
      <c r="H189" s="15">
        <v>-0.08</v>
      </c>
      <c r="I189" s="14"/>
      <c r="J189" s="15">
        <v>1.38</v>
      </c>
      <c r="K189" s="15">
        <v>1.97</v>
      </c>
      <c r="L189" s="15">
        <v>2.94</v>
      </c>
      <c r="M189" s="54"/>
      <c r="N189" s="15">
        <v>72.674492681999993</v>
      </c>
      <c r="O189" s="15">
        <v>2.4844780455</v>
      </c>
      <c r="P189" s="15" t="s">
        <v>28</v>
      </c>
      <c r="Q189" s="16" t="s">
        <v>31</v>
      </c>
      <c r="R189" s="37" t="s">
        <v>683</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3">
      <c r="B190" s="3"/>
      <c r="C190" s="19" t="s">
        <v>361</v>
      </c>
      <c r="D190" s="17" t="s">
        <v>362</v>
      </c>
      <c r="E190" s="17">
        <v>3</v>
      </c>
      <c r="F190" s="14">
        <v>33.58</v>
      </c>
      <c r="G190" s="14">
        <v>30.18</v>
      </c>
      <c r="H190" s="14">
        <v>26.78</v>
      </c>
      <c r="I190" s="14"/>
      <c r="J190" s="14">
        <v>34.65</v>
      </c>
      <c r="K190" s="14">
        <v>41.44</v>
      </c>
      <c r="L190" s="14">
        <v>52.43</v>
      </c>
      <c r="M190" s="54"/>
      <c r="N190" s="14">
        <v>43.277406360999997</v>
      </c>
      <c r="O190" s="31">
        <v>171.07568882000001</v>
      </c>
      <c r="P190" s="31" t="s">
        <v>28</v>
      </c>
      <c r="Q190" s="17" t="s">
        <v>28</v>
      </c>
      <c r="R190" s="38" t="s">
        <v>684</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3">
      <c r="B191" s="3"/>
      <c r="C191" s="9" t="s">
        <v>363</v>
      </c>
      <c r="D191" s="16" t="s">
        <v>364</v>
      </c>
      <c r="E191" s="16">
        <v>3</v>
      </c>
      <c r="F191" s="15">
        <v>7.76</v>
      </c>
      <c r="G191" s="15">
        <v>6.79</v>
      </c>
      <c r="H191" s="15">
        <v>5.82</v>
      </c>
      <c r="I191" s="14"/>
      <c r="J191" s="15">
        <v>8.14</v>
      </c>
      <c r="K191" s="15">
        <v>10.07</v>
      </c>
      <c r="L191" s="15">
        <v>13.2</v>
      </c>
      <c r="M191" s="54"/>
      <c r="N191" s="15">
        <v>37.620275163000002</v>
      </c>
      <c r="O191" s="15">
        <v>9.4928876364000008</v>
      </c>
      <c r="P191" s="15" t="s">
        <v>28</v>
      </c>
      <c r="Q191" s="16" t="s">
        <v>28</v>
      </c>
      <c r="R191" s="37" t="s">
        <v>685</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3">
      <c r="B192" s="3"/>
      <c r="C192" s="19" t="s">
        <v>346</v>
      </c>
      <c r="D192" s="17" t="s">
        <v>365</v>
      </c>
      <c r="E192" s="17">
        <v>6</v>
      </c>
      <c r="F192" s="14">
        <v>13.21</v>
      </c>
      <c r="G192" s="14">
        <v>11.64</v>
      </c>
      <c r="H192" s="14">
        <v>10.08</v>
      </c>
      <c r="I192" s="14"/>
      <c r="J192" s="14">
        <v>17.21</v>
      </c>
      <c r="K192" s="14">
        <v>20.329999999999998</v>
      </c>
      <c r="L192" s="14">
        <v>25.39</v>
      </c>
      <c r="M192" s="54"/>
      <c r="N192" s="14">
        <v>49.573325040999997</v>
      </c>
      <c r="O192" s="31">
        <v>128.85719822000001</v>
      </c>
      <c r="P192" s="31" t="s">
        <v>28</v>
      </c>
      <c r="Q192" s="17" t="s">
        <v>31</v>
      </c>
      <c r="R192" s="38" t="s">
        <v>686</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3">
      <c r="B193" s="3"/>
      <c r="C193" s="9" t="s">
        <v>366</v>
      </c>
      <c r="D193" s="16" t="s">
        <v>367</v>
      </c>
      <c r="E193" s="16">
        <v>6</v>
      </c>
      <c r="F193" s="15">
        <v>28.54</v>
      </c>
      <c r="G193" s="15">
        <v>25.88</v>
      </c>
      <c r="H193" s="15">
        <v>23.22</v>
      </c>
      <c r="I193" s="14"/>
      <c r="J193" s="15">
        <v>29.47</v>
      </c>
      <c r="K193" s="15">
        <v>34.78</v>
      </c>
      <c r="L193" s="15">
        <v>43.39</v>
      </c>
      <c r="M193" s="54"/>
      <c r="N193" s="15">
        <v>48.455095991</v>
      </c>
      <c r="O193" s="15">
        <v>342.40023995000001</v>
      </c>
      <c r="P193" s="15" t="s">
        <v>31</v>
      </c>
      <c r="Q193" s="16" t="s">
        <v>28</v>
      </c>
      <c r="R193" s="37" t="s">
        <v>687</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3">
      <c r="B194" s="3"/>
      <c r="C194" s="19" t="s">
        <v>368</v>
      </c>
      <c r="D194" s="17" t="s">
        <v>369</v>
      </c>
      <c r="E194" s="17">
        <v>5</v>
      </c>
      <c r="F194" s="14">
        <v>7</v>
      </c>
      <c r="G194" s="14">
        <v>6.35</v>
      </c>
      <c r="H194" s="14">
        <v>5.7</v>
      </c>
      <c r="I194" s="14"/>
      <c r="J194" s="14">
        <v>9.0399999999999991</v>
      </c>
      <c r="K194" s="14">
        <v>10.33</v>
      </c>
      <c r="L194" s="14">
        <v>12.42</v>
      </c>
      <c r="M194" s="54"/>
      <c r="N194" s="14">
        <v>50.565058372999999</v>
      </c>
      <c r="O194" s="31">
        <v>6.6466839545000003</v>
      </c>
      <c r="P194" s="31" t="s">
        <v>28</v>
      </c>
      <c r="Q194" s="17" t="s">
        <v>31</v>
      </c>
      <c r="R194" s="38" t="s">
        <v>688</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3">
      <c r="B195" s="3"/>
      <c r="C195" s="9" t="s">
        <v>368</v>
      </c>
      <c r="D195" s="16" t="s">
        <v>370</v>
      </c>
      <c r="E195" s="16">
        <v>2</v>
      </c>
      <c r="F195" s="15">
        <v>36.119999999999997</v>
      </c>
      <c r="G195" s="15">
        <v>32.65</v>
      </c>
      <c r="H195" s="15">
        <v>29.18</v>
      </c>
      <c r="I195" s="14"/>
      <c r="J195" s="15">
        <v>37.25</v>
      </c>
      <c r="K195" s="15">
        <v>44.18</v>
      </c>
      <c r="L195" s="15">
        <v>55.4</v>
      </c>
      <c r="M195" s="54"/>
      <c r="N195" s="15">
        <v>48.166452853999999</v>
      </c>
      <c r="O195" s="15">
        <v>42.512410091</v>
      </c>
      <c r="P195" s="15" t="s">
        <v>28</v>
      </c>
      <c r="Q195" s="16" t="s">
        <v>28</v>
      </c>
      <c r="R195" s="37" t="s">
        <v>689</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3">
      <c r="B196" s="3"/>
      <c r="C196" s="19" t="s">
        <v>371</v>
      </c>
      <c r="D196" s="17" t="s">
        <v>372</v>
      </c>
      <c r="E196" s="17">
        <v>7</v>
      </c>
      <c r="F196" s="14">
        <v>12.99</v>
      </c>
      <c r="G196" s="14">
        <v>11.77</v>
      </c>
      <c r="H196" s="14">
        <v>10.56</v>
      </c>
      <c r="I196" s="14"/>
      <c r="J196" s="14">
        <v>15.93</v>
      </c>
      <c r="K196" s="14">
        <v>18.350000000000001</v>
      </c>
      <c r="L196" s="14">
        <v>22.28</v>
      </c>
      <c r="M196" s="54"/>
      <c r="N196" s="14">
        <v>66.769648376000006</v>
      </c>
      <c r="O196" s="31">
        <v>2.2973045000000001</v>
      </c>
      <c r="P196" s="31" t="s">
        <v>28</v>
      </c>
      <c r="Q196" s="17" t="s">
        <v>31</v>
      </c>
      <c r="R196" s="38" t="s">
        <v>690</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3">
      <c r="B197" s="3"/>
      <c r="C197" s="9" t="s">
        <v>371</v>
      </c>
      <c r="D197" s="16" t="s">
        <v>373</v>
      </c>
      <c r="E197" s="16">
        <v>7</v>
      </c>
      <c r="F197" s="15">
        <v>13.46</v>
      </c>
      <c r="G197" s="15">
        <v>12.53</v>
      </c>
      <c r="H197" s="15">
        <v>11.6</v>
      </c>
      <c r="I197" s="14"/>
      <c r="J197" s="15">
        <v>15.99</v>
      </c>
      <c r="K197" s="15">
        <v>17.84</v>
      </c>
      <c r="L197" s="15">
        <v>20.85</v>
      </c>
      <c r="M197" s="54"/>
      <c r="N197" s="15">
        <v>52.974842158000001</v>
      </c>
      <c r="O197" s="15">
        <v>2.7195</v>
      </c>
      <c r="P197" s="15" t="s">
        <v>28</v>
      </c>
      <c r="Q197" s="16" t="s">
        <v>31</v>
      </c>
      <c r="R197" s="37" t="s">
        <v>691</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3">
      <c r="B198" s="3"/>
      <c r="C198" s="19" t="s">
        <v>371</v>
      </c>
      <c r="D198" s="17" t="s">
        <v>374</v>
      </c>
      <c r="E198" s="17">
        <v>7</v>
      </c>
      <c r="F198" s="14">
        <v>26.44</v>
      </c>
      <c r="G198" s="14">
        <v>24.45</v>
      </c>
      <c r="H198" s="14">
        <v>22.47</v>
      </c>
      <c r="I198" s="14"/>
      <c r="J198" s="14">
        <v>31.38</v>
      </c>
      <c r="K198" s="14">
        <v>35.340000000000003</v>
      </c>
      <c r="L198" s="14">
        <v>41.75</v>
      </c>
      <c r="M198" s="54"/>
      <c r="N198" s="14">
        <v>61.054501154999997</v>
      </c>
      <c r="O198" s="31">
        <v>96.024614409000009</v>
      </c>
      <c r="P198" s="31" t="s">
        <v>28</v>
      </c>
      <c r="Q198" s="17" t="s">
        <v>31</v>
      </c>
      <c r="R198" s="38" t="s">
        <v>692</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3">
      <c r="B199" s="3"/>
      <c r="C199" s="9" t="s">
        <v>375</v>
      </c>
      <c r="D199" s="16" t="s">
        <v>376</v>
      </c>
      <c r="E199" s="16">
        <v>8</v>
      </c>
      <c r="F199" s="15">
        <v>15.64</v>
      </c>
      <c r="G199" s="15">
        <v>13.41</v>
      </c>
      <c r="H199" s="15">
        <v>11.19</v>
      </c>
      <c r="I199" s="14"/>
      <c r="J199" s="15">
        <v>21.39</v>
      </c>
      <c r="K199" s="15">
        <v>25.83</v>
      </c>
      <c r="L199" s="15">
        <v>33.020000000000003</v>
      </c>
      <c r="M199" s="54"/>
      <c r="N199" s="15">
        <v>58.600016607000001</v>
      </c>
      <c r="O199" s="15">
        <v>19.610340545</v>
      </c>
      <c r="P199" s="15" t="s">
        <v>31</v>
      </c>
      <c r="Q199" s="16" t="s">
        <v>31</v>
      </c>
      <c r="R199" s="37" t="s">
        <v>693</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3">
      <c r="B200" s="3"/>
      <c r="C200" s="19" t="s">
        <v>377</v>
      </c>
      <c r="D200" s="17" t="s">
        <v>378</v>
      </c>
      <c r="E200" s="17">
        <v>3</v>
      </c>
      <c r="F200" s="14">
        <v>4.5</v>
      </c>
      <c r="G200" s="14">
        <v>4.17</v>
      </c>
      <c r="H200" s="14">
        <v>3.85</v>
      </c>
      <c r="I200" s="14"/>
      <c r="J200" s="14">
        <v>4.59</v>
      </c>
      <c r="K200" s="14">
        <v>5.23</v>
      </c>
      <c r="L200" s="14">
        <v>6.28</v>
      </c>
      <c r="M200" s="54"/>
      <c r="N200" s="14">
        <v>37.878162429</v>
      </c>
      <c r="O200" s="31">
        <v>2.2690019545000002</v>
      </c>
      <c r="P200" s="31" t="s">
        <v>28</v>
      </c>
      <c r="Q200" s="17" t="s">
        <v>28</v>
      </c>
      <c r="R200" s="38" t="s">
        <v>694</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3">
      <c r="B201" s="3"/>
      <c r="C201" s="9" t="s">
        <v>379</v>
      </c>
      <c r="D201" s="16" t="s">
        <v>380</v>
      </c>
      <c r="E201" s="16">
        <v>8</v>
      </c>
      <c r="F201" s="15">
        <v>11.48</v>
      </c>
      <c r="G201" s="15">
        <v>10.039999999999999</v>
      </c>
      <c r="H201" s="15">
        <v>8.61</v>
      </c>
      <c r="I201" s="14"/>
      <c r="J201" s="15">
        <v>14.14</v>
      </c>
      <c r="K201" s="15">
        <v>17</v>
      </c>
      <c r="L201" s="15">
        <v>21.62</v>
      </c>
      <c r="M201" s="54"/>
      <c r="N201" s="15">
        <v>50.551541608000001</v>
      </c>
      <c r="O201" s="15">
        <v>7.9516138635999996</v>
      </c>
      <c r="P201" s="15" t="s">
        <v>31</v>
      </c>
      <c r="Q201" s="16" t="s">
        <v>31</v>
      </c>
      <c r="R201" s="37" t="s">
        <v>695</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3">
      <c r="B202" s="3"/>
      <c r="C202" s="19" t="s">
        <v>381</v>
      </c>
      <c r="D202" s="17" t="s">
        <v>382</v>
      </c>
      <c r="E202" s="17">
        <v>6</v>
      </c>
      <c r="F202" s="14">
        <v>5.09</v>
      </c>
      <c r="G202" s="14">
        <v>4.22</v>
      </c>
      <c r="H202" s="14">
        <v>3.35</v>
      </c>
      <c r="I202" s="14"/>
      <c r="J202" s="14">
        <v>7.3</v>
      </c>
      <c r="K202" s="14">
        <v>9.0299999999999994</v>
      </c>
      <c r="L202" s="14">
        <v>11.84</v>
      </c>
      <c r="M202" s="54"/>
      <c r="N202" s="14">
        <v>65.059502230000007</v>
      </c>
      <c r="O202" s="31">
        <v>61.181933454999999</v>
      </c>
      <c r="P202" s="31" t="s">
        <v>28</v>
      </c>
      <c r="Q202" s="17" t="s">
        <v>31</v>
      </c>
      <c r="R202" s="38" t="s">
        <v>696</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3">
      <c r="B203" s="3"/>
      <c r="C203" s="9" t="s">
        <v>383</v>
      </c>
      <c r="D203" s="16" t="s">
        <v>384</v>
      </c>
      <c r="E203" s="16">
        <v>2</v>
      </c>
      <c r="F203" s="15">
        <v>7.19</v>
      </c>
      <c r="G203" s="15">
        <v>5.48</v>
      </c>
      <c r="H203" s="15">
        <v>3.78</v>
      </c>
      <c r="I203" s="14"/>
      <c r="J203" s="15">
        <v>7.45</v>
      </c>
      <c r="K203" s="15">
        <v>10.85</v>
      </c>
      <c r="L203" s="15">
        <v>16.36</v>
      </c>
      <c r="M203" s="54"/>
      <c r="N203" s="15">
        <v>35.389097104999998</v>
      </c>
      <c r="O203" s="15">
        <v>15.75496409</v>
      </c>
      <c r="P203" s="15" t="s">
        <v>28</v>
      </c>
      <c r="Q203" s="16" t="s">
        <v>28</v>
      </c>
      <c r="R203" s="37" t="s">
        <v>697</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3">
      <c r="B204" s="3"/>
      <c r="C204" s="19" t="s">
        <v>385</v>
      </c>
      <c r="D204" s="17" t="s">
        <v>386</v>
      </c>
      <c r="E204" s="17">
        <v>7</v>
      </c>
      <c r="F204" s="14">
        <v>13.71</v>
      </c>
      <c r="G204" s="14">
        <v>11.57</v>
      </c>
      <c r="H204" s="14">
        <v>9.44</v>
      </c>
      <c r="I204" s="14"/>
      <c r="J204" s="14">
        <v>19.48</v>
      </c>
      <c r="K204" s="14">
        <v>23.74</v>
      </c>
      <c r="L204" s="14">
        <v>30.64</v>
      </c>
      <c r="M204" s="54"/>
      <c r="N204" s="14">
        <v>62.707462685000003</v>
      </c>
      <c r="O204" s="31">
        <v>45.779192635999998</v>
      </c>
      <c r="P204" s="31" t="s">
        <v>28</v>
      </c>
      <c r="Q204" s="17" t="s">
        <v>31</v>
      </c>
      <c r="R204" s="38" t="s">
        <v>698</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3">
      <c r="B205" s="3"/>
      <c r="C205" s="9" t="s">
        <v>387</v>
      </c>
      <c r="D205" s="16" t="s">
        <v>388</v>
      </c>
      <c r="E205" s="16">
        <v>6</v>
      </c>
      <c r="F205" s="15">
        <v>19.97</v>
      </c>
      <c r="G205" s="15">
        <v>18.45</v>
      </c>
      <c r="H205" s="15">
        <v>16.940000000000001</v>
      </c>
      <c r="I205" s="14"/>
      <c r="J205" s="15">
        <v>21.45</v>
      </c>
      <c r="K205" s="15">
        <v>24.47</v>
      </c>
      <c r="L205" s="15">
        <v>29.36</v>
      </c>
      <c r="M205" s="54"/>
      <c r="N205" s="15">
        <v>57.180246058999998</v>
      </c>
      <c r="O205" s="15">
        <v>92.772638727</v>
      </c>
      <c r="P205" s="15" t="s">
        <v>28</v>
      </c>
      <c r="Q205" s="16" t="s">
        <v>31</v>
      </c>
      <c r="R205" s="37" t="s">
        <v>699</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3">
      <c r="B206" s="3"/>
      <c r="C206" s="19" t="s">
        <v>389</v>
      </c>
      <c r="D206" s="17" t="s">
        <v>390</v>
      </c>
      <c r="E206" s="17">
        <v>0</v>
      </c>
      <c r="F206" s="14">
        <v>38.75</v>
      </c>
      <c r="G206" s="14">
        <v>27.39</v>
      </c>
      <c r="H206" s="14">
        <v>16.03</v>
      </c>
      <c r="I206" s="14"/>
      <c r="J206" s="14">
        <v>42.08</v>
      </c>
      <c r="K206" s="14">
        <v>64.790000000000006</v>
      </c>
      <c r="L206" s="14">
        <v>101.55</v>
      </c>
      <c r="M206" s="54"/>
      <c r="N206" s="14">
        <v>23.173088986</v>
      </c>
      <c r="O206" s="31">
        <v>71.188579421</v>
      </c>
      <c r="P206" s="31" t="s">
        <v>28</v>
      </c>
      <c r="Q206" s="17" t="s">
        <v>28</v>
      </c>
      <c r="R206" s="38" t="s">
        <v>700</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3">
      <c r="B207" s="3"/>
      <c r="C207" s="9" t="s">
        <v>391</v>
      </c>
      <c r="D207" s="16" t="s">
        <v>392</v>
      </c>
      <c r="E207" s="16">
        <v>4</v>
      </c>
      <c r="F207" s="15">
        <v>56.08</v>
      </c>
      <c r="G207" s="15">
        <v>49.37</v>
      </c>
      <c r="H207" s="15">
        <v>42.67</v>
      </c>
      <c r="I207" s="14"/>
      <c r="J207" s="15">
        <v>69.260000000000005</v>
      </c>
      <c r="K207" s="15">
        <v>82.66</v>
      </c>
      <c r="L207" s="15">
        <v>104.35</v>
      </c>
      <c r="M207" s="54"/>
      <c r="N207" s="15">
        <v>54.034274899000003</v>
      </c>
      <c r="O207" s="15">
        <v>6.1492079304999994</v>
      </c>
      <c r="P207" s="15" t="s">
        <v>28</v>
      </c>
      <c r="Q207" s="16" t="s">
        <v>31</v>
      </c>
      <c r="R207" s="37" t="s">
        <v>701</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3">
      <c r="B208" s="3"/>
      <c r="C208" s="19" t="s">
        <v>393</v>
      </c>
      <c r="D208" s="17" t="s">
        <v>394</v>
      </c>
      <c r="E208" s="17">
        <v>4</v>
      </c>
      <c r="F208" s="14">
        <v>7.1</v>
      </c>
      <c r="G208" s="14">
        <v>4.71</v>
      </c>
      <c r="H208" s="14">
        <v>2.3199999999999998</v>
      </c>
      <c r="I208" s="14"/>
      <c r="J208" s="14">
        <v>13.78</v>
      </c>
      <c r="K208" s="14">
        <v>18.55</v>
      </c>
      <c r="L208" s="14">
        <v>26.27</v>
      </c>
      <c r="M208" s="54"/>
      <c r="N208" s="14">
        <v>48.593100806000002</v>
      </c>
      <c r="O208" s="31">
        <v>24.001946305000001</v>
      </c>
      <c r="P208" s="31" t="s">
        <v>28</v>
      </c>
      <c r="Q208" s="17" t="s">
        <v>31</v>
      </c>
      <c r="R208" s="38" t="s">
        <v>702</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3">
      <c r="B209" s="3"/>
      <c r="C209" s="9" t="s">
        <v>395</v>
      </c>
      <c r="D209" s="16" t="s">
        <v>396</v>
      </c>
      <c r="E209" s="16">
        <v>6</v>
      </c>
      <c r="F209" s="15">
        <v>41.65</v>
      </c>
      <c r="G209" s="15">
        <v>37.53</v>
      </c>
      <c r="H209" s="15">
        <v>33.409999999999997</v>
      </c>
      <c r="I209" s="14"/>
      <c r="J209" s="15">
        <v>52.49</v>
      </c>
      <c r="K209" s="15">
        <v>60.72</v>
      </c>
      <c r="L209" s="15">
        <v>74.040000000000006</v>
      </c>
      <c r="M209" s="54"/>
      <c r="N209" s="15">
        <v>68.356951248000001</v>
      </c>
      <c r="O209" s="15">
        <v>225.29971390999998</v>
      </c>
      <c r="P209" s="15" t="s">
        <v>28</v>
      </c>
      <c r="Q209" s="16" t="s">
        <v>31</v>
      </c>
      <c r="R209" s="37" t="s">
        <v>703</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3">
      <c r="B210" s="3"/>
      <c r="C210" s="19" t="s">
        <v>397</v>
      </c>
      <c r="D210" s="17" t="s">
        <v>398</v>
      </c>
      <c r="E210" s="17">
        <v>7</v>
      </c>
      <c r="F210" s="14">
        <v>13.74</v>
      </c>
      <c r="G210" s="14">
        <v>13.05</v>
      </c>
      <c r="H210" s="14">
        <v>12.36</v>
      </c>
      <c r="I210" s="14"/>
      <c r="J210" s="14">
        <v>14.95</v>
      </c>
      <c r="K210" s="14">
        <v>16.32</v>
      </c>
      <c r="L210" s="14">
        <v>18.53</v>
      </c>
      <c r="M210" s="54"/>
      <c r="N210" s="14">
        <v>60.068756563000001</v>
      </c>
      <c r="O210" s="31">
        <v>1.771882</v>
      </c>
      <c r="P210" s="31" t="s">
        <v>31</v>
      </c>
      <c r="Q210" s="17" t="s">
        <v>31</v>
      </c>
      <c r="R210" s="38" t="s">
        <v>704</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3">
      <c r="B211" s="3"/>
      <c r="C211" s="9" t="s">
        <v>397</v>
      </c>
      <c r="D211" s="16" t="s">
        <v>399</v>
      </c>
      <c r="E211" s="16">
        <v>10</v>
      </c>
      <c r="F211" s="15">
        <v>40.99</v>
      </c>
      <c r="G211" s="15">
        <v>38.950000000000003</v>
      </c>
      <c r="H211" s="15">
        <v>36.92</v>
      </c>
      <c r="I211" s="14"/>
      <c r="J211" s="15">
        <v>44.49</v>
      </c>
      <c r="K211" s="15">
        <v>48.55</v>
      </c>
      <c r="L211" s="15">
        <v>55.13</v>
      </c>
      <c r="M211" s="54"/>
      <c r="N211" s="15">
        <v>64.556407930000006</v>
      </c>
      <c r="O211" s="15">
        <v>69.160645772999999</v>
      </c>
      <c r="P211" s="15" t="s">
        <v>31</v>
      </c>
      <c r="Q211" s="16" t="s">
        <v>31</v>
      </c>
      <c r="R211" s="37" t="s">
        <v>705</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3">
      <c r="B212" s="3"/>
      <c r="C212" s="19" t="s">
        <v>400</v>
      </c>
      <c r="D212" s="17" t="s">
        <v>401</v>
      </c>
      <c r="E212" s="17">
        <v>3</v>
      </c>
      <c r="F212" s="14">
        <v>262</v>
      </c>
      <c r="G212" s="14">
        <v>230.46</v>
      </c>
      <c r="H212" s="14">
        <v>198.92</v>
      </c>
      <c r="I212" s="14"/>
      <c r="J212" s="14">
        <v>268.82</v>
      </c>
      <c r="K212" s="14">
        <v>331.89</v>
      </c>
      <c r="L212" s="14">
        <v>433.96</v>
      </c>
      <c r="M212" s="54"/>
      <c r="N212" s="14">
        <v>45.382397079</v>
      </c>
      <c r="O212" s="31">
        <v>32.778924096000004</v>
      </c>
      <c r="P212" s="31" t="s">
        <v>31</v>
      </c>
      <c r="Q212" s="17" t="s">
        <v>28</v>
      </c>
      <c r="R212" s="38" t="s">
        <v>706</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3">
      <c r="B213" s="3"/>
      <c r="C213" s="9" t="s">
        <v>402</v>
      </c>
      <c r="D213" s="16" t="s">
        <v>403</v>
      </c>
      <c r="E213" s="16">
        <v>6</v>
      </c>
      <c r="F213" s="15">
        <v>30.61</v>
      </c>
      <c r="G213" s="15">
        <v>27.96</v>
      </c>
      <c r="H213" s="15">
        <v>25.32</v>
      </c>
      <c r="I213" s="14"/>
      <c r="J213" s="15">
        <v>35.5</v>
      </c>
      <c r="K213" s="15">
        <v>40.78</v>
      </c>
      <c r="L213" s="15">
        <v>49.33</v>
      </c>
      <c r="M213" s="54"/>
      <c r="N213" s="15">
        <v>60.357635209000001</v>
      </c>
      <c r="O213" s="15">
        <v>5.8753779544999993</v>
      </c>
      <c r="P213" s="15" t="s">
        <v>28</v>
      </c>
      <c r="Q213" s="16" t="s">
        <v>31</v>
      </c>
      <c r="R213" s="37" t="s">
        <v>707</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3">
      <c r="B214" s="3"/>
      <c r="C214" s="19" t="s">
        <v>404</v>
      </c>
      <c r="D214" s="17" t="s">
        <v>405</v>
      </c>
      <c r="E214" s="17">
        <v>7</v>
      </c>
      <c r="F214" s="14">
        <v>35.159999999999997</v>
      </c>
      <c r="G214" s="14">
        <v>32.35</v>
      </c>
      <c r="H214" s="14">
        <v>29.54</v>
      </c>
      <c r="I214" s="14"/>
      <c r="J214" s="14">
        <v>41.22</v>
      </c>
      <c r="K214" s="14">
        <v>46.83</v>
      </c>
      <c r="L214" s="14">
        <v>55.92</v>
      </c>
      <c r="M214" s="54"/>
      <c r="N214" s="14">
        <v>56.583188053999997</v>
      </c>
      <c r="O214" s="31">
        <v>163.96133072999999</v>
      </c>
      <c r="P214" s="31" t="s">
        <v>31</v>
      </c>
      <c r="Q214" s="17" t="s">
        <v>31</v>
      </c>
      <c r="R214" s="38" t="s">
        <v>708</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3">
      <c r="B215" s="3"/>
      <c r="C215" s="9" t="s">
        <v>406</v>
      </c>
      <c r="D215" s="16" t="s">
        <v>407</v>
      </c>
      <c r="E215" s="16">
        <v>3</v>
      </c>
      <c r="F215" s="15">
        <v>29.27</v>
      </c>
      <c r="G215" s="15">
        <v>25.96</v>
      </c>
      <c r="H215" s="15">
        <v>22.65</v>
      </c>
      <c r="I215" s="14"/>
      <c r="J215" s="15">
        <v>30.14</v>
      </c>
      <c r="K215" s="15">
        <v>36.75</v>
      </c>
      <c r="L215" s="15">
        <v>47.45</v>
      </c>
      <c r="M215" s="54"/>
      <c r="N215" s="15">
        <v>21.441509125</v>
      </c>
      <c r="O215" s="15">
        <v>81.989354544999998</v>
      </c>
      <c r="P215" s="15" t="s">
        <v>31</v>
      </c>
      <c r="Q215" s="16" t="s">
        <v>28</v>
      </c>
      <c r="R215" s="37" t="s">
        <v>709</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3">
      <c r="B216" s="3"/>
      <c r="C216" s="19" t="s">
        <v>408</v>
      </c>
      <c r="D216" s="17" t="s">
        <v>409</v>
      </c>
      <c r="E216" s="17">
        <v>0</v>
      </c>
      <c r="F216" s="14">
        <v>57.72</v>
      </c>
      <c r="G216" s="14">
        <v>52.49</v>
      </c>
      <c r="H216" s="14">
        <v>47.26</v>
      </c>
      <c r="I216" s="14"/>
      <c r="J216" s="14">
        <v>60.07</v>
      </c>
      <c r="K216" s="14">
        <v>70.52</v>
      </c>
      <c r="L216" s="14">
        <v>87.44</v>
      </c>
      <c r="M216" s="54"/>
      <c r="N216" s="14">
        <v>32.068495636000002</v>
      </c>
      <c r="O216" s="31">
        <v>61.647520006000001</v>
      </c>
      <c r="P216" s="31" t="s">
        <v>28</v>
      </c>
      <c r="Q216" s="17" t="s">
        <v>28</v>
      </c>
      <c r="R216" s="38" t="s">
        <v>710</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3">
      <c r="B217" s="3"/>
      <c r="C217" s="9" t="s">
        <v>410</v>
      </c>
      <c r="D217" s="16" t="s">
        <v>411</v>
      </c>
      <c r="E217" s="16">
        <v>1</v>
      </c>
      <c r="F217" s="15">
        <v>22.03</v>
      </c>
      <c r="G217" s="15">
        <v>19.82</v>
      </c>
      <c r="H217" s="15">
        <v>17.61</v>
      </c>
      <c r="I217" s="14"/>
      <c r="J217" s="15">
        <v>22.7</v>
      </c>
      <c r="K217" s="15">
        <v>27.11</v>
      </c>
      <c r="L217" s="15">
        <v>34.26</v>
      </c>
      <c r="M217" s="54"/>
      <c r="N217" s="15">
        <v>42.301122534000001</v>
      </c>
      <c r="O217" s="15">
        <v>117.762396</v>
      </c>
      <c r="P217" s="15" t="s">
        <v>28</v>
      </c>
      <c r="Q217" s="16" t="s">
        <v>28</v>
      </c>
      <c r="R217" s="37" t="s">
        <v>711</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3">
      <c r="B218" s="3"/>
      <c r="C218" s="19" t="s">
        <v>412</v>
      </c>
      <c r="D218" s="17" t="s">
        <v>413</v>
      </c>
      <c r="E218" s="17">
        <v>2</v>
      </c>
      <c r="F218" s="14">
        <v>28.19</v>
      </c>
      <c r="G218" s="14">
        <v>25.05</v>
      </c>
      <c r="H218" s="14">
        <v>21.92</v>
      </c>
      <c r="I218" s="14"/>
      <c r="J218" s="14">
        <v>29.03</v>
      </c>
      <c r="K218" s="14">
        <v>35.29</v>
      </c>
      <c r="L218" s="14">
        <v>45.44</v>
      </c>
      <c r="M218" s="54"/>
      <c r="N218" s="14">
        <v>47.304229730000003</v>
      </c>
      <c r="O218" s="31">
        <v>102.61404118</v>
      </c>
      <c r="P218" s="31" t="s">
        <v>28</v>
      </c>
      <c r="Q218" s="17" t="s">
        <v>28</v>
      </c>
      <c r="R218" s="38" t="s">
        <v>712</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3">
      <c r="B219" s="3"/>
      <c r="C219" s="9" t="s">
        <v>414</v>
      </c>
      <c r="D219" s="16" t="s">
        <v>415</v>
      </c>
      <c r="E219" s="16">
        <v>3</v>
      </c>
      <c r="F219" s="15">
        <v>13.8</v>
      </c>
      <c r="G219" s="15">
        <v>12.89</v>
      </c>
      <c r="H219" s="15">
        <v>11.99</v>
      </c>
      <c r="I219" s="14"/>
      <c r="J219" s="15">
        <v>14.25</v>
      </c>
      <c r="K219" s="15">
        <v>16.05</v>
      </c>
      <c r="L219" s="15">
        <v>18.96</v>
      </c>
      <c r="M219" s="54"/>
      <c r="N219" s="15">
        <v>39.706332189000001</v>
      </c>
      <c r="O219" s="15">
        <v>6.9156041818</v>
      </c>
      <c r="P219" s="15" t="s">
        <v>28</v>
      </c>
      <c r="Q219" s="16" t="s">
        <v>28</v>
      </c>
      <c r="R219" s="37" t="s">
        <v>713</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3">
      <c r="B220" s="3"/>
      <c r="C220" s="19" t="s">
        <v>416</v>
      </c>
      <c r="D220" s="17" t="s">
        <v>417</v>
      </c>
      <c r="E220" s="17">
        <v>9</v>
      </c>
      <c r="F220" s="14">
        <v>15.42</v>
      </c>
      <c r="G220" s="14">
        <v>13.59</v>
      </c>
      <c r="H220" s="14">
        <v>11.76</v>
      </c>
      <c r="I220" s="14"/>
      <c r="J220" s="14">
        <v>16.5</v>
      </c>
      <c r="K220" s="14">
        <v>20.149999999999999</v>
      </c>
      <c r="L220" s="14">
        <v>26.06</v>
      </c>
      <c r="M220" s="54"/>
      <c r="N220" s="14">
        <v>55.828889115999999</v>
      </c>
      <c r="O220" s="31">
        <v>10.584891408999999</v>
      </c>
      <c r="P220" s="31" t="s">
        <v>31</v>
      </c>
      <c r="Q220" s="17" t="s">
        <v>31</v>
      </c>
      <c r="R220" s="38" t="s">
        <v>714</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3">
      <c r="B221" s="3"/>
      <c r="C221" s="9" t="s">
        <v>418</v>
      </c>
      <c r="D221" s="16" t="s">
        <v>419</v>
      </c>
      <c r="E221" s="16">
        <v>9</v>
      </c>
      <c r="F221" s="15">
        <v>31.86</v>
      </c>
      <c r="G221" s="15">
        <v>28.96</v>
      </c>
      <c r="H221" s="15">
        <v>26.06</v>
      </c>
      <c r="I221" s="14"/>
      <c r="J221" s="15">
        <v>32.880000000000003</v>
      </c>
      <c r="K221" s="15">
        <v>38.67</v>
      </c>
      <c r="L221" s="15">
        <v>48.04</v>
      </c>
      <c r="M221" s="54"/>
      <c r="N221" s="15">
        <v>81.532611305000003</v>
      </c>
      <c r="O221" s="15">
        <v>293.09112318000001</v>
      </c>
      <c r="P221" s="15" t="s">
        <v>31</v>
      </c>
      <c r="Q221" s="16" t="s">
        <v>31</v>
      </c>
      <c r="R221" s="37" t="s">
        <v>715</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3">
      <c r="B222" s="3"/>
      <c r="C222" s="19" t="s">
        <v>420</v>
      </c>
      <c r="D222" s="17" t="s">
        <v>421</v>
      </c>
      <c r="E222" s="17">
        <v>5</v>
      </c>
      <c r="F222" s="14">
        <v>5.6</v>
      </c>
      <c r="G222" s="14">
        <v>4.84</v>
      </c>
      <c r="H222" s="14">
        <v>4.09</v>
      </c>
      <c r="I222" s="14"/>
      <c r="J222" s="14">
        <v>5.72</v>
      </c>
      <c r="K222" s="14">
        <v>7.22</v>
      </c>
      <c r="L222" s="14">
        <v>9.65</v>
      </c>
      <c r="M222" s="54"/>
      <c r="N222" s="14">
        <v>41.001571339999998</v>
      </c>
      <c r="O222" s="31">
        <v>4.6866917272999995</v>
      </c>
      <c r="P222" s="31" t="s">
        <v>31</v>
      </c>
      <c r="Q222" s="17" t="s">
        <v>28</v>
      </c>
      <c r="R222" s="38" t="s">
        <v>716</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3">
      <c r="B223" s="3"/>
      <c r="C223" s="9" t="s">
        <v>422</v>
      </c>
      <c r="D223" s="16" t="s">
        <v>423</v>
      </c>
      <c r="E223" s="16">
        <v>10</v>
      </c>
      <c r="F223" s="15">
        <v>61.15</v>
      </c>
      <c r="G223" s="15">
        <v>58</v>
      </c>
      <c r="H223" s="15">
        <v>54.85</v>
      </c>
      <c r="I223" s="14"/>
      <c r="J223" s="15">
        <v>67.23</v>
      </c>
      <c r="K223" s="15">
        <v>73.52</v>
      </c>
      <c r="L223" s="15">
        <v>83.71</v>
      </c>
      <c r="M223" s="54"/>
      <c r="N223" s="15">
        <v>62.265565436000003</v>
      </c>
      <c r="O223" s="15">
        <v>6.4233220455</v>
      </c>
      <c r="P223" s="15" t="s">
        <v>31</v>
      </c>
      <c r="Q223" s="16" t="s">
        <v>31</v>
      </c>
      <c r="R223" s="37" t="s">
        <v>717</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3">
      <c r="B224" s="3"/>
      <c r="C224" s="19" t="s">
        <v>424</v>
      </c>
      <c r="D224" s="17" t="s">
        <v>425</v>
      </c>
      <c r="E224" s="17">
        <v>9</v>
      </c>
      <c r="F224" s="14">
        <v>7.54</v>
      </c>
      <c r="G224" s="14">
        <v>6.04</v>
      </c>
      <c r="H224" s="14">
        <v>4.55</v>
      </c>
      <c r="I224" s="14"/>
      <c r="J224" s="14">
        <v>10.95</v>
      </c>
      <c r="K224" s="14">
        <v>13.93</v>
      </c>
      <c r="L224" s="14">
        <v>18.760000000000002</v>
      </c>
      <c r="M224" s="54"/>
      <c r="N224" s="14">
        <v>53.704151492000001</v>
      </c>
      <c r="O224" s="31">
        <v>3.1383563635999998</v>
      </c>
      <c r="P224" s="31" t="s">
        <v>31</v>
      </c>
      <c r="Q224" s="17" t="s">
        <v>31</v>
      </c>
      <c r="R224" s="38" t="s">
        <v>718</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3">
      <c r="B225" s="3"/>
      <c r="C225" s="9" t="s">
        <v>424</v>
      </c>
      <c r="D225" s="16" t="s">
        <v>426</v>
      </c>
      <c r="E225" s="16">
        <v>8</v>
      </c>
      <c r="F225" s="15">
        <v>8.44</v>
      </c>
      <c r="G225" s="15">
        <v>6.55</v>
      </c>
      <c r="H225" s="15">
        <v>4.67</v>
      </c>
      <c r="I225" s="14"/>
      <c r="J225" s="15">
        <v>12.18</v>
      </c>
      <c r="K225" s="15">
        <v>15.94</v>
      </c>
      <c r="L225" s="15">
        <v>22.04</v>
      </c>
      <c r="M225" s="54"/>
      <c r="N225" s="15">
        <v>55.572093412999997</v>
      </c>
      <c r="O225" s="15">
        <v>89.712052544999992</v>
      </c>
      <c r="P225" s="15" t="s">
        <v>31</v>
      </c>
      <c r="Q225" s="16" t="s">
        <v>31</v>
      </c>
      <c r="R225" s="37" t="s">
        <v>719</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3">
      <c r="B226" s="3"/>
      <c r="C226" s="19" t="s">
        <v>427</v>
      </c>
      <c r="D226" s="17" t="s">
        <v>428</v>
      </c>
      <c r="E226" s="17">
        <v>3</v>
      </c>
      <c r="F226" s="14">
        <v>73.34</v>
      </c>
      <c r="G226" s="14">
        <v>67.72</v>
      </c>
      <c r="H226" s="14">
        <v>62.1</v>
      </c>
      <c r="I226" s="14"/>
      <c r="J226" s="14">
        <v>75.25</v>
      </c>
      <c r="K226" s="14">
        <v>86.48</v>
      </c>
      <c r="L226" s="14">
        <v>104.66</v>
      </c>
      <c r="M226" s="54"/>
      <c r="N226" s="14">
        <v>51.765095750999997</v>
      </c>
      <c r="O226" s="31">
        <v>1233.9597420999999</v>
      </c>
      <c r="P226" s="31" t="s">
        <v>28</v>
      </c>
      <c r="Q226" s="17" t="s">
        <v>28</v>
      </c>
      <c r="R226" s="38" t="s">
        <v>720</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3">
      <c r="B227" s="3"/>
      <c r="C227" s="9" t="s">
        <v>429</v>
      </c>
      <c r="D227" s="16" t="s">
        <v>430</v>
      </c>
      <c r="E227" s="16">
        <v>6</v>
      </c>
      <c r="F227" s="15">
        <v>17.68</v>
      </c>
      <c r="G227" s="15">
        <v>16.309999999999999</v>
      </c>
      <c r="H227" s="15">
        <v>14.94</v>
      </c>
      <c r="I227" s="14"/>
      <c r="J227" s="15">
        <v>20.94</v>
      </c>
      <c r="K227" s="15">
        <v>23.67</v>
      </c>
      <c r="L227" s="15">
        <v>28.09</v>
      </c>
      <c r="M227" s="54"/>
      <c r="N227" s="15">
        <v>54.550195154999997</v>
      </c>
      <c r="O227" s="15">
        <v>3.6527994545000002</v>
      </c>
      <c r="P227" s="15" t="s">
        <v>28</v>
      </c>
      <c r="Q227" s="16" t="s">
        <v>31</v>
      </c>
      <c r="R227" s="37" t="s">
        <v>721</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3">
      <c r="B228" s="3"/>
      <c r="C228" s="19" t="s">
        <v>431</v>
      </c>
      <c r="D228" s="17" t="s">
        <v>432</v>
      </c>
      <c r="E228" s="17">
        <v>7</v>
      </c>
      <c r="F228" s="14">
        <v>3.1</v>
      </c>
      <c r="G228" s="14">
        <v>2.4900000000000002</v>
      </c>
      <c r="H228" s="14">
        <v>1.88</v>
      </c>
      <c r="I228" s="14"/>
      <c r="J228" s="14">
        <v>4.6399999999999997</v>
      </c>
      <c r="K228" s="14">
        <v>5.85</v>
      </c>
      <c r="L228" s="14">
        <v>7.81</v>
      </c>
      <c r="M228" s="54"/>
      <c r="N228" s="14">
        <v>68.602618070999995</v>
      </c>
      <c r="O228" s="31">
        <v>32.313260636000003</v>
      </c>
      <c r="P228" s="31" t="s">
        <v>28</v>
      </c>
      <c r="Q228" s="17" t="s">
        <v>31</v>
      </c>
      <c r="R228" s="38" t="s">
        <v>722</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3">
      <c r="B229" s="3"/>
      <c r="C229" s="9" t="s">
        <v>433</v>
      </c>
      <c r="D229" s="16" t="s">
        <v>434</v>
      </c>
      <c r="E229" s="16">
        <v>10</v>
      </c>
      <c r="F229" s="15">
        <v>33.99</v>
      </c>
      <c r="G229" s="15">
        <v>31.5</v>
      </c>
      <c r="H229" s="15">
        <v>29.02</v>
      </c>
      <c r="I229" s="14"/>
      <c r="J229" s="15">
        <v>35.18</v>
      </c>
      <c r="K229" s="15">
        <v>40.14</v>
      </c>
      <c r="L229" s="15">
        <v>48.18</v>
      </c>
      <c r="M229" s="54"/>
      <c r="N229" s="15">
        <v>75.491199975000001</v>
      </c>
      <c r="O229" s="15">
        <v>260.92139631999999</v>
      </c>
      <c r="P229" s="15" t="s">
        <v>31</v>
      </c>
      <c r="Q229" s="16" t="s">
        <v>31</v>
      </c>
      <c r="R229" s="37" t="s">
        <v>723</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3">
      <c r="B230" s="3"/>
      <c r="C230" s="19" t="s">
        <v>435</v>
      </c>
      <c r="D230" s="17" t="s">
        <v>436</v>
      </c>
      <c r="E230" s="17">
        <v>2</v>
      </c>
      <c r="F230" s="14">
        <v>11.92</v>
      </c>
      <c r="G230" s="14">
        <v>10.74</v>
      </c>
      <c r="H230" s="14">
        <v>9.56</v>
      </c>
      <c r="I230" s="14"/>
      <c r="J230" s="14">
        <v>12.2</v>
      </c>
      <c r="K230" s="14">
        <v>14.55</v>
      </c>
      <c r="L230" s="14">
        <v>18.36</v>
      </c>
      <c r="M230" s="54"/>
      <c r="N230" s="14">
        <v>29.780192563</v>
      </c>
      <c r="O230" s="31">
        <v>6.0263637726999999</v>
      </c>
      <c r="P230" s="31" t="s">
        <v>28</v>
      </c>
      <c r="Q230" s="17" t="s">
        <v>28</v>
      </c>
      <c r="R230" s="38" t="s">
        <v>724</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3">
      <c r="B231" s="3"/>
      <c r="C231" s="9" t="s">
        <v>437</v>
      </c>
      <c r="D231" s="16" t="s">
        <v>438</v>
      </c>
      <c r="E231" s="16">
        <v>3</v>
      </c>
      <c r="F231" s="15">
        <v>21.2</v>
      </c>
      <c r="G231" s="15">
        <v>18.489999999999998</v>
      </c>
      <c r="H231" s="15">
        <v>15.79</v>
      </c>
      <c r="I231" s="14"/>
      <c r="J231" s="15">
        <v>21.63</v>
      </c>
      <c r="K231" s="15">
        <v>27.03</v>
      </c>
      <c r="L231" s="15">
        <v>35.78</v>
      </c>
      <c r="M231" s="54"/>
      <c r="N231" s="15">
        <v>36.052338495999997</v>
      </c>
      <c r="O231" s="15">
        <v>62.438743727000002</v>
      </c>
      <c r="P231" s="15" t="s">
        <v>28</v>
      </c>
      <c r="Q231" s="16" t="s">
        <v>28</v>
      </c>
      <c r="R231" s="37" t="s">
        <v>725</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3">
      <c r="B232" s="3"/>
      <c r="C232" s="19" t="s">
        <v>726</v>
      </c>
      <c r="D232" s="17" t="s">
        <v>727</v>
      </c>
      <c r="E232" s="17">
        <v>2</v>
      </c>
      <c r="F232" s="14">
        <v>0.6</v>
      </c>
      <c r="G232" s="14">
        <v>0.19</v>
      </c>
      <c r="H232" s="14">
        <v>-0.2</v>
      </c>
      <c r="I232" s="14"/>
      <c r="J232" s="14">
        <v>0.69</v>
      </c>
      <c r="K232" s="14">
        <v>1.49</v>
      </c>
      <c r="L232" s="14">
        <v>2.79</v>
      </c>
      <c r="M232" s="54"/>
      <c r="N232" s="14">
        <v>45.188873843000003</v>
      </c>
      <c r="O232" s="31">
        <v>2.9475393181999996</v>
      </c>
      <c r="P232" s="31" t="s">
        <v>28</v>
      </c>
      <c r="Q232" s="17" t="s">
        <v>28</v>
      </c>
      <c r="R232" s="38" t="s">
        <v>728</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3">
      <c r="B233" s="3"/>
      <c r="C233" s="9" t="s">
        <v>439</v>
      </c>
      <c r="D233" s="16" t="s">
        <v>440</v>
      </c>
      <c r="E233" s="16">
        <v>5</v>
      </c>
      <c r="F233" s="15">
        <v>14.28</v>
      </c>
      <c r="G233" s="15">
        <v>12.94</v>
      </c>
      <c r="H233" s="15">
        <v>11.6</v>
      </c>
      <c r="I233" s="14"/>
      <c r="J233" s="15">
        <v>17.87</v>
      </c>
      <c r="K233" s="15">
        <v>20.54</v>
      </c>
      <c r="L233" s="15">
        <v>24.87</v>
      </c>
      <c r="M233" s="54"/>
      <c r="N233" s="15">
        <v>58.279578356000002</v>
      </c>
      <c r="O233" s="15">
        <v>15.370689727</v>
      </c>
      <c r="P233" s="15" t="s">
        <v>28</v>
      </c>
      <c r="Q233" s="16" t="s">
        <v>31</v>
      </c>
      <c r="R233" s="37" t="s">
        <v>729</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3">
      <c r="B234" s="3"/>
      <c r="C234" s="19" t="s">
        <v>441</v>
      </c>
      <c r="D234" s="17" t="s">
        <v>442</v>
      </c>
      <c r="E234" s="17">
        <v>0</v>
      </c>
      <c r="F234" s="14">
        <v>34.36</v>
      </c>
      <c r="G234" s="14">
        <v>31.8</v>
      </c>
      <c r="H234" s="14">
        <v>29.24</v>
      </c>
      <c r="I234" s="14"/>
      <c r="J234" s="14">
        <v>35.200000000000003</v>
      </c>
      <c r="K234" s="14">
        <v>40.31</v>
      </c>
      <c r="L234" s="14">
        <v>48.58</v>
      </c>
      <c r="M234" s="54"/>
      <c r="N234" s="14">
        <v>32.187994953</v>
      </c>
      <c r="O234" s="31">
        <v>1.1585834827000001</v>
      </c>
      <c r="P234" s="31" t="s">
        <v>28</v>
      </c>
      <c r="Q234" s="17" t="s">
        <v>28</v>
      </c>
      <c r="R234" s="38" t="s">
        <v>730</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3">
      <c r="B235" s="3"/>
      <c r="C235" s="9" t="s">
        <v>443</v>
      </c>
      <c r="D235" s="16" t="s">
        <v>444</v>
      </c>
      <c r="E235" s="16">
        <v>9</v>
      </c>
      <c r="F235" s="15">
        <v>44.8</v>
      </c>
      <c r="G235" s="15">
        <v>41.08</v>
      </c>
      <c r="H235" s="15">
        <v>37.369999999999997</v>
      </c>
      <c r="I235" s="14"/>
      <c r="J235" s="15">
        <v>53.21</v>
      </c>
      <c r="K235" s="15">
        <v>60.63</v>
      </c>
      <c r="L235" s="15">
        <v>72.66</v>
      </c>
      <c r="M235" s="54"/>
      <c r="N235" s="15">
        <v>63.534390975000001</v>
      </c>
      <c r="O235" s="15">
        <v>338.62776286000002</v>
      </c>
      <c r="P235" s="15" t="s">
        <v>31</v>
      </c>
      <c r="Q235" s="16" t="s">
        <v>31</v>
      </c>
      <c r="R235" s="37" t="s">
        <v>731</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3">
      <c r="B236" s="3"/>
      <c r="C236" s="19" t="s">
        <v>445</v>
      </c>
      <c r="D236" s="17" t="s">
        <v>446</v>
      </c>
      <c r="E236" s="17">
        <v>5</v>
      </c>
      <c r="F236" s="14">
        <v>2636.01</v>
      </c>
      <c r="G236" s="14">
        <v>1769.19</v>
      </c>
      <c r="H236" s="14">
        <v>902.38</v>
      </c>
      <c r="I236" s="14"/>
      <c r="J236" s="14">
        <v>2852.59</v>
      </c>
      <c r="K236" s="14">
        <v>4586.21</v>
      </c>
      <c r="L236" s="14">
        <v>7391.44</v>
      </c>
      <c r="M236" s="54"/>
      <c r="N236" s="14">
        <v>51.688922077999997</v>
      </c>
      <c r="O236" s="31">
        <v>5.7172103940999994</v>
      </c>
      <c r="P236" s="31" t="s">
        <v>31</v>
      </c>
      <c r="Q236" s="17" t="s">
        <v>28</v>
      </c>
      <c r="R236" s="38" t="s">
        <v>732</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3">
      <c r="B237" s="3"/>
      <c r="C237" s="9" t="s">
        <v>447</v>
      </c>
      <c r="D237" s="16" t="s">
        <v>448</v>
      </c>
      <c r="E237" s="16">
        <v>5</v>
      </c>
      <c r="F237" s="15">
        <v>8.17</v>
      </c>
      <c r="G237" s="15">
        <v>7.54</v>
      </c>
      <c r="H237" s="15">
        <v>6.91</v>
      </c>
      <c r="I237" s="14"/>
      <c r="J237" s="15">
        <v>9.36</v>
      </c>
      <c r="K237" s="15">
        <v>10.61</v>
      </c>
      <c r="L237" s="15">
        <v>12.65</v>
      </c>
      <c r="M237" s="54"/>
      <c r="N237" s="15">
        <v>52.720981518999999</v>
      </c>
      <c r="O237" s="15">
        <v>2.1862411818000003</v>
      </c>
      <c r="P237" s="15" t="s">
        <v>28</v>
      </c>
      <c r="Q237" s="16" t="s">
        <v>31</v>
      </c>
      <c r="R237" s="37" t="s">
        <v>733</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3">
      <c r="B238" s="3"/>
      <c r="C238" s="19" t="s">
        <v>449</v>
      </c>
      <c r="D238" s="17" t="s">
        <v>450</v>
      </c>
      <c r="E238" s="17">
        <v>6</v>
      </c>
      <c r="F238" s="14" t="s">
        <v>125</v>
      </c>
      <c r="G238" s="14" t="s">
        <v>125</v>
      </c>
      <c r="H238" s="14" t="s">
        <v>125</v>
      </c>
      <c r="I238" s="14"/>
      <c r="J238" s="14" t="s">
        <v>125</v>
      </c>
      <c r="K238" s="14" t="s">
        <v>125</v>
      </c>
      <c r="L238" s="14" t="s">
        <v>125</v>
      </c>
      <c r="M238" s="54"/>
      <c r="N238" s="14" t="s">
        <v>125</v>
      </c>
      <c r="O238" s="31" t="s">
        <v>125</v>
      </c>
      <c r="P238" s="31" t="s">
        <v>125</v>
      </c>
      <c r="Q238" s="17" t="s">
        <v>125</v>
      </c>
      <c r="R238" s="38" t="s">
        <v>126</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3">
      <c r="B239" s="3"/>
      <c r="C239" s="9" t="s">
        <v>451</v>
      </c>
      <c r="D239" s="16" t="s">
        <v>452</v>
      </c>
      <c r="E239" s="16">
        <v>0</v>
      </c>
      <c r="F239" s="15">
        <v>7.65</v>
      </c>
      <c r="G239" s="15">
        <v>6.09</v>
      </c>
      <c r="H239" s="15">
        <v>4.54</v>
      </c>
      <c r="I239" s="14"/>
      <c r="J239" s="15">
        <v>8.01</v>
      </c>
      <c r="K239" s="15">
        <v>11.11</v>
      </c>
      <c r="L239" s="15">
        <v>16.13</v>
      </c>
      <c r="M239" s="54"/>
      <c r="N239" s="15">
        <v>26.700886621999999</v>
      </c>
      <c r="O239" s="15">
        <v>28.148500864000003</v>
      </c>
      <c r="P239" s="15" t="s">
        <v>28</v>
      </c>
      <c r="Q239" s="16" t="s">
        <v>28</v>
      </c>
      <c r="R239" s="37" t="s">
        <v>734</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3">
      <c r="B240" s="3"/>
      <c r="C240" s="19" t="s">
        <v>453</v>
      </c>
      <c r="D240" s="17" t="s">
        <v>454</v>
      </c>
      <c r="E240" s="17">
        <v>0</v>
      </c>
      <c r="F240" s="14">
        <v>9.93</v>
      </c>
      <c r="G240" s="14">
        <v>9.68</v>
      </c>
      <c r="H240" s="14">
        <v>9.43</v>
      </c>
      <c r="I240" s="14"/>
      <c r="J240" s="14">
        <v>10.029999999999999</v>
      </c>
      <c r="K240" s="14">
        <v>10.52</v>
      </c>
      <c r="L240" s="14">
        <v>11.32</v>
      </c>
      <c r="M240" s="54"/>
      <c r="N240" s="14">
        <v>37.098220914000002</v>
      </c>
      <c r="O240" s="31">
        <v>1.5440856413999999</v>
      </c>
      <c r="P240" s="31" t="s">
        <v>28</v>
      </c>
      <c r="Q240" s="17" t="s">
        <v>28</v>
      </c>
      <c r="R240" s="38" t="s">
        <v>735</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3">
      <c r="B241" s="3"/>
      <c r="C241" s="9" t="s">
        <v>736</v>
      </c>
      <c r="D241" s="16" t="s">
        <v>737</v>
      </c>
      <c r="E241" s="16">
        <v>7</v>
      </c>
      <c r="F241" s="15">
        <v>91.17</v>
      </c>
      <c r="G241" s="15">
        <v>85.97</v>
      </c>
      <c r="H241" s="15">
        <v>80.78</v>
      </c>
      <c r="I241" s="14"/>
      <c r="J241" s="15">
        <v>104.8</v>
      </c>
      <c r="K241" s="15">
        <v>115.18</v>
      </c>
      <c r="L241" s="15">
        <v>131.97999999999999</v>
      </c>
      <c r="M241" s="54"/>
      <c r="N241" s="15">
        <v>50.058363925000002</v>
      </c>
      <c r="O241" s="15">
        <v>14.177501348</v>
      </c>
      <c r="P241" s="15" t="s">
        <v>31</v>
      </c>
      <c r="Q241" s="16" t="s">
        <v>31</v>
      </c>
      <c r="R241" s="37" t="s">
        <v>738</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3">
      <c r="B242" s="3"/>
      <c r="C242" s="19" t="s">
        <v>739</v>
      </c>
      <c r="D242" s="17" t="s">
        <v>740</v>
      </c>
      <c r="E242" s="17">
        <v>7</v>
      </c>
      <c r="F242" s="14">
        <v>117.95</v>
      </c>
      <c r="G242" s="14">
        <v>110.98</v>
      </c>
      <c r="H242" s="14">
        <v>104.01</v>
      </c>
      <c r="I242" s="14"/>
      <c r="J242" s="14">
        <v>120</v>
      </c>
      <c r="K242" s="14">
        <v>133.93</v>
      </c>
      <c r="L242" s="14">
        <v>156.47999999999999</v>
      </c>
      <c r="M242" s="54"/>
      <c r="N242" s="14">
        <v>55.300612295000001</v>
      </c>
      <c r="O242" s="31">
        <v>1.1042109427</v>
      </c>
      <c r="P242" s="31" t="s">
        <v>28</v>
      </c>
      <c r="Q242" s="17" t="s">
        <v>31</v>
      </c>
      <c r="R242" s="38" t="s">
        <v>741</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3">
      <c r="B243" s="3"/>
      <c r="C243" s="9" t="s">
        <v>742</v>
      </c>
      <c r="D243" s="16" t="s">
        <v>743</v>
      </c>
      <c r="E243" s="16">
        <v>8</v>
      </c>
      <c r="F243" s="15">
        <v>179</v>
      </c>
      <c r="G243" s="15">
        <v>169.06</v>
      </c>
      <c r="H243" s="15">
        <v>159.13</v>
      </c>
      <c r="I243" s="14"/>
      <c r="J243" s="15">
        <v>203.69</v>
      </c>
      <c r="K243" s="15">
        <v>223.55</v>
      </c>
      <c r="L243" s="15">
        <v>255.7</v>
      </c>
      <c r="M243" s="54"/>
      <c r="N243" s="15">
        <v>64.759258652</v>
      </c>
      <c r="O243" s="15">
        <v>9.7067177104999995</v>
      </c>
      <c r="P243" s="15" t="s">
        <v>31</v>
      </c>
      <c r="Q243" s="16" t="s">
        <v>31</v>
      </c>
      <c r="R243" s="37" t="s">
        <v>744</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3">
      <c r="B244" s="3"/>
      <c r="C244" s="19" t="s">
        <v>455</v>
      </c>
      <c r="D244" s="17" t="s">
        <v>456</v>
      </c>
      <c r="E244" s="17">
        <v>4</v>
      </c>
      <c r="F244" s="14">
        <v>38.43</v>
      </c>
      <c r="G244" s="14">
        <v>34.96</v>
      </c>
      <c r="H244" s="14">
        <v>31.49</v>
      </c>
      <c r="I244" s="14"/>
      <c r="J244" s="14">
        <v>46.78</v>
      </c>
      <c r="K244" s="14">
        <v>53.71</v>
      </c>
      <c r="L244" s="14">
        <v>64.94</v>
      </c>
      <c r="M244" s="54"/>
      <c r="N244" s="14">
        <v>52.832126694999999</v>
      </c>
      <c r="O244" s="31">
        <v>2.6941140341000001</v>
      </c>
      <c r="P244" s="31" t="s">
        <v>28</v>
      </c>
      <c r="Q244" s="17" t="s">
        <v>31</v>
      </c>
      <c r="R244" s="38" t="s">
        <v>745</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3">
      <c r="B245" s="3"/>
      <c r="C245" s="9" t="s">
        <v>746</v>
      </c>
      <c r="D245" s="16" t="s">
        <v>747</v>
      </c>
      <c r="E245" s="16">
        <v>5</v>
      </c>
      <c r="F245" s="15">
        <v>105.35</v>
      </c>
      <c r="G245" s="15">
        <v>101.27</v>
      </c>
      <c r="H245" s="15">
        <v>97.19</v>
      </c>
      <c r="I245" s="14"/>
      <c r="J245" s="15">
        <v>106.3</v>
      </c>
      <c r="K245" s="15">
        <v>114.45</v>
      </c>
      <c r="L245" s="15">
        <v>127.63</v>
      </c>
      <c r="M245" s="54"/>
      <c r="N245" s="15">
        <v>48.149363469000001</v>
      </c>
      <c r="O245" s="15">
        <v>1.8262651032000001</v>
      </c>
      <c r="P245" s="15" t="s">
        <v>31</v>
      </c>
      <c r="Q245" s="16" t="s">
        <v>28</v>
      </c>
      <c r="R245" s="37" t="s">
        <v>748</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3">
      <c r="B246" s="3"/>
      <c r="C246" s="19" t="s">
        <v>457</v>
      </c>
      <c r="D246" s="17" t="s">
        <v>458</v>
      </c>
      <c r="E246" s="17">
        <v>3</v>
      </c>
      <c r="F246" s="14">
        <v>94.08</v>
      </c>
      <c r="G246" s="14">
        <v>88.73</v>
      </c>
      <c r="H246" s="14">
        <v>83.38</v>
      </c>
      <c r="I246" s="14"/>
      <c r="J246" s="14">
        <v>94.75</v>
      </c>
      <c r="K246" s="14">
        <v>105.44</v>
      </c>
      <c r="L246" s="14">
        <v>122.73</v>
      </c>
      <c r="M246" s="54"/>
      <c r="N246" s="14">
        <v>38.568041641999997</v>
      </c>
      <c r="O246" s="31">
        <v>1.7378825982000001</v>
      </c>
      <c r="P246" s="31" t="s">
        <v>31</v>
      </c>
      <c r="Q246" s="17" t="s">
        <v>28</v>
      </c>
      <c r="R246" s="38" t="s">
        <v>749</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3">
      <c r="B247" s="3"/>
      <c r="C247" s="9" t="s">
        <v>459</v>
      </c>
      <c r="D247" s="16" t="s">
        <v>460</v>
      </c>
      <c r="E247" s="16">
        <v>10</v>
      </c>
      <c r="F247" s="15">
        <v>40</v>
      </c>
      <c r="G247" s="15">
        <v>36.67</v>
      </c>
      <c r="H247" s="15">
        <v>33.35</v>
      </c>
      <c r="I247" s="14"/>
      <c r="J247" s="15">
        <v>46.82</v>
      </c>
      <c r="K247" s="15">
        <v>53.46</v>
      </c>
      <c r="L247" s="15">
        <v>64.22</v>
      </c>
      <c r="M247" s="54"/>
      <c r="N247" s="15">
        <v>57.876587979</v>
      </c>
      <c r="O247" s="15">
        <v>1.6406740755</v>
      </c>
      <c r="P247" s="15" t="s">
        <v>31</v>
      </c>
      <c r="Q247" s="16" t="s">
        <v>31</v>
      </c>
      <c r="R247" s="37" t="s">
        <v>750</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3">
      <c r="B248" s="3"/>
      <c r="C248" s="19" t="s">
        <v>461</v>
      </c>
      <c r="D248" s="17" t="s">
        <v>462</v>
      </c>
      <c r="E248" s="17">
        <v>4</v>
      </c>
      <c r="F248" s="14">
        <v>74.69</v>
      </c>
      <c r="G248" s="14">
        <v>67.11</v>
      </c>
      <c r="H248" s="14">
        <v>59.54</v>
      </c>
      <c r="I248" s="14"/>
      <c r="J248" s="14">
        <v>92.35</v>
      </c>
      <c r="K248" s="14">
        <v>107.49</v>
      </c>
      <c r="L248" s="14">
        <v>131.99</v>
      </c>
      <c r="M248" s="54"/>
      <c r="N248" s="14">
        <v>54.129729761999997</v>
      </c>
      <c r="O248" s="31">
        <v>8.4729952317999988</v>
      </c>
      <c r="P248" s="31" t="s">
        <v>28</v>
      </c>
      <c r="Q248" s="17" t="s">
        <v>31</v>
      </c>
      <c r="R248" s="38" t="s">
        <v>751</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3">
      <c r="B249" s="3"/>
      <c r="C249" s="9" t="s">
        <v>463</v>
      </c>
      <c r="D249" s="16" t="s">
        <v>464</v>
      </c>
      <c r="E249" s="16">
        <v>4</v>
      </c>
      <c r="F249" s="15">
        <v>27.82</v>
      </c>
      <c r="G249" s="15">
        <v>23.88</v>
      </c>
      <c r="H249" s="15">
        <v>19.940000000000001</v>
      </c>
      <c r="I249" s="14"/>
      <c r="J249" s="15">
        <v>35.56</v>
      </c>
      <c r="K249" s="15">
        <v>43.43</v>
      </c>
      <c r="L249" s="15">
        <v>56.17</v>
      </c>
      <c r="M249" s="54"/>
      <c r="N249" s="15">
        <v>62.390246361999999</v>
      </c>
      <c r="O249" s="15">
        <v>6.1420659105000004</v>
      </c>
      <c r="P249" s="15" t="s">
        <v>28</v>
      </c>
      <c r="Q249" s="16" t="s">
        <v>31</v>
      </c>
      <c r="R249" s="37" t="s">
        <v>752</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3">
      <c r="B250" s="3"/>
      <c r="C250" s="19" t="s">
        <v>465</v>
      </c>
      <c r="D250" s="17" t="s">
        <v>466</v>
      </c>
      <c r="E250" s="17">
        <v>4</v>
      </c>
      <c r="F250" s="14">
        <v>43.03</v>
      </c>
      <c r="G250" s="14">
        <v>38.64</v>
      </c>
      <c r="H250" s="14">
        <v>34.25</v>
      </c>
      <c r="I250" s="14"/>
      <c r="J250" s="14">
        <v>53</v>
      </c>
      <c r="K250" s="14">
        <v>61.77</v>
      </c>
      <c r="L250" s="14">
        <v>75.97</v>
      </c>
      <c r="M250" s="54"/>
      <c r="N250" s="14">
        <v>56.438342272</v>
      </c>
      <c r="O250" s="31">
        <v>13.433287608000001</v>
      </c>
      <c r="P250" s="31" t="s">
        <v>28</v>
      </c>
      <c r="Q250" s="17" t="s">
        <v>31</v>
      </c>
      <c r="R250" s="38" t="s">
        <v>753</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3">
      <c r="B251" s="3"/>
      <c r="C251" s="9" t="s">
        <v>467</v>
      </c>
      <c r="D251" s="16" t="s">
        <v>468</v>
      </c>
      <c r="E251" s="16">
        <v>5</v>
      </c>
      <c r="F251" s="15">
        <v>35.65</v>
      </c>
      <c r="G251" s="15">
        <v>29.36</v>
      </c>
      <c r="H251" s="15">
        <v>23.07</v>
      </c>
      <c r="I251" s="14"/>
      <c r="J251" s="15">
        <v>36.92</v>
      </c>
      <c r="K251" s="15">
        <v>49.49</v>
      </c>
      <c r="L251" s="15">
        <v>69.83</v>
      </c>
      <c r="M251" s="54"/>
      <c r="N251" s="15">
        <v>45.819123884</v>
      </c>
      <c r="O251" s="15">
        <v>6.2129669709000002</v>
      </c>
      <c r="P251" s="15" t="s">
        <v>31</v>
      </c>
      <c r="Q251" s="16" t="s">
        <v>28</v>
      </c>
      <c r="R251" s="37" t="s">
        <v>754</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3">
      <c r="B252" s="3"/>
      <c r="C252" s="19" t="s">
        <v>469</v>
      </c>
      <c r="D252" s="17" t="s">
        <v>470</v>
      </c>
      <c r="E252" s="17">
        <v>3</v>
      </c>
      <c r="F252" s="14">
        <v>142</v>
      </c>
      <c r="G252" s="14">
        <v>135.28</v>
      </c>
      <c r="H252" s="14">
        <v>128.57</v>
      </c>
      <c r="I252" s="14"/>
      <c r="J252" s="14">
        <v>143.29</v>
      </c>
      <c r="K252" s="14">
        <v>156.71</v>
      </c>
      <c r="L252" s="14">
        <v>178.43</v>
      </c>
      <c r="M252" s="54"/>
      <c r="N252" s="14">
        <v>34.529000799999999</v>
      </c>
      <c r="O252" s="31">
        <v>5.6867865455000004</v>
      </c>
      <c r="P252" s="31" t="s">
        <v>31</v>
      </c>
      <c r="Q252" s="17" t="s">
        <v>28</v>
      </c>
      <c r="R252" s="38" t="s">
        <v>755</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3">
      <c r="B253" s="3"/>
      <c r="C253" s="9" t="s">
        <v>471</v>
      </c>
      <c r="D253" s="16" t="s">
        <v>472</v>
      </c>
      <c r="E253" s="16">
        <v>9</v>
      </c>
      <c r="F253" s="15">
        <v>171.23</v>
      </c>
      <c r="G253" s="15">
        <v>161.61000000000001</v>
      </c>
      <c r="H253" s="15">
        <v>151.99</v>
      </c>
      <c r="I253" s="14"/>
      <c r="J253" s="15">
        <v>195.73</v>
      </c>
      <c r="K253" s="15">
        <v>214.96</v>
      </c>
      <c r="L253" s="15">
        <v>246.08</v>
      </c>
      <c r="M253" s="54"/>
      <c r="N253" s="15">
        <v>64.773453902</v>
      </c>
      <c r="O253" s="15">
        <v>439.27416896</v>
      </c>
      <c r="P253" s="15" t="s">
        <v>31</v>
      </c>
      <c r="Q253" s="16" t="s">
        <v>31</v>
      </c>
      <c r="R253" s="37" t="s">
        <v>756</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3">
      <c r="B254" s="3"/>
      <c r="C254" s="19" t="s">
        <v>757</v>
      </c>
      <c r="D254" s="17" t="s">
        <v>758</v>
      </c>
      <c r="E254" s="17">
        <v>3</v>
      </c>
      <c r="F254" s="14">
        <v>94.9</v>
      </c>
      <c r="G254" s="14">
        <v>90.18</v>
      </c>
      <c r="H254" s="14">
        <v>85.47</v>
      </c>
      <c r="I254" s="14"/>
      <c r="J254" s="14">
        <v>95.39</v>
      </c>
      <c r="K254" s="14">
        <v>104.81</v>
      </c>
      <c r="L254" s="14">
        <v>120.06</v>
      </c>
      <c r="M254" s="54"/>
      <c r="N254" s="14">
        <v>42.192733934000003</v>
      </c>
      <c r="O254" s="31">
        <v>1.4896975741</v>
      </c>
      <c r="P254" s="31" t="s">
        <v>31</v>
      </c>
      <c r="Q254" s="17" t="s">
        <v>28</v>
      </c>
      <c r="R254" s="38" t="s">
        <v>759</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3">
      <c r="B255" s="3"/>
      <c r="C255" s="9" t="s">
        <v>760</v>
      </c>
      <c r="D255" s="16" t="s">
        <v>761</v>
      </c>
      <c r="E255" s="16">
        <v>10</v>
      </c>
      <c r="F255" s="15">
        <v>55.26</v>
      </c>
      <c r="G255" s="15">
        <v>52.05</v>
      </c>
      <c r="H255" s="15">
        <v>48.85</v>
      </c>
      <c r="I255" s="14"/>
      <c r="J255" s="15">
        <v>61.86</v>
      </c>
      <c r="K255" s="15">
        <v>68.260000000000005</v>
      </c>
      <c r="L255" s="15">
        <v>78.62</v>
      </c>
      <c r="M255" s="54"/>
      <c r="N255" s="15">
        <v>64.749366840999997</v>
      </c>
      <c r="O255" s="15">
        <v>1.2276588705</v>
      </c>
      <c r="P255" s="15" t="s">
        <v>31</v>
      </c>
      <c r="Q255" s="16" t="s">
        <v>31</v>
      </c>
      <c r="R255" s="37" t="s">
        <v>762</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3">
      <c r="B256" s="3"/>
      <c r="C256" s="19" t="s">
        <v>763</v>
      </c>
      <c r="D256" s="17" t="s">
        <v>764</v>
      </c>
      <c r="E256" s="17">
        <v>9</v>
      </c>
      <c r="F256" s="14">
        <v>145.69</v>
      </c>
      <c r="G256" s="14">
        <v>137.13999999999999</v>
      </c>
      <c r="H256" s="14">
        <v>128.59</v>
      </c>
      <c r="I256" s="14"/>
      <c r="J256" s="14">
        <v>168.2</v>
      </c>
      <c r="K256" s="14">
        <v>185.29</v>
      </c>
      <c r="L256" s="14">
        <v>212.95</v>
      </c>
      <c r="M256" s="54"/>
      <c r="N256" s="14">
        <v>63.759869457999997</v>
      </c>
      <c r="O256" s="31">
        <v>1.2323132354999999</v>
      </c>
      <c r="P256" s="31" t="s">
        <v>31</v>
      </c>
      <c r="Q256" s="17" t="s">
        <v>31</v>
      </c>
      <c r="R256" s="38" t="s">
        <v>765</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3">
      <c r="B257" s="3"/>
      <c r="C257" s="9" t="s">
        <v>766</v>
      </c>
      <c r="D257" s="16" t="s">
        <v>767</v>
      </c>
      <c r="E257" s="16">
        <v>3</v>
      </c>
      <c r="F257" s="15">
        <v>78.790000000000006</v>
      </c>
      <c r="G257" s="15">
        <v>73.64</v>
      </c>
      <c r="H257" s="15">
        <v>68.489999999999995</v>
      </c>
      <c r="I257" s="14"/>
      <c r="J257" s="15">
        <v>79.36</v>
      </c>
      <c r="K257" s="15">
        <v>89.65</v>
      </c>
      <c r="L257" s="15">
        <v>106.32</v>
      </c>
      <c r="M257" s="54"/>
      <c r="N257" s="15">
        <v>40.133538702999999</v>
      </c>
      <c r="O257" s="15">
        <v>4.8640908132000007</v>
      </c>
      <c r="P257" s="15" t="s">
        <v>31</v>
      </c>
      <c r="Q257" s="16" t="s">
        <v>28</v>
      </c>
      <c r="R257" s="37" t="s">
        <v>768</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3">
      <c r="B258" s="3"/>
      <c r="C258" s="19" t="s">
        <v>473</v>
      </c>
      <c r="D258" s="17" t="s">
        <v>474</v>
      </c>
      <c r="E258" s="17">
        <v>3</v>
      </c>
      <c r="F258" s="14">
        <v>105.94</v>
      </c>
      <c r="G258" s="14">
        <v>84.17</v>
      </c>
      <c r="H258" s="14">
        <v>62.4</v>
      </c>
      <c r="I258" s="14"/>
      <c r="J258" s="14">
        <v>108.97</v>
      </c>
      <c r="K258" s="14">
        <v>152.5</v>
      </c>
      <c r="L258" s="14">
        <v>222.94</v>
      </c>
      <c r="M258" s="54"/>
      <c r="N258" s="14">
        <v>42.313604159</v>
      </c>
      <c r="O258" s="31">
        <v>2.6922714050000001</v>
      </c>
      <c r="P258" s="31" t="s">
        <v>31</v>
      </c>
      <c r="Q258" s="17" t="s">
        <v>28</v>
      </c>
      <c r="R258" s="38" t="s">
        <v>769</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3">
      <c r="B259" s="3"/>
      <c r="C259" s="9" t="s">
        <v>475</v>
      </c>
      <c r="D259" s="16" t="s">
        <v>476</v>
      </c>
      <c r="E259" s="16">
        <v>3</v>
      </c>
      <c r="F259" s="15">
        <v>427.39</v>
      </c>
      <c r="G259" s="15">
        <v>406.35</v>
      </c>
      <c r="H259" s="15">
        <v>385.31</v>
      </c>
      <c r="I259" s="14"/>
      <c r="J259" s="15">
        <v>429.64</v>
      </c>
      <c r="K259" s="15">
        <v>471.71</v>
      </c>
      <c r="L259" s="15">
        <v>539.79999999999995</v>
      </c>
      <c r="M259" s="54"/>
      <c r="N259" s="15">
        <v>40.992913297000001</v>
      </c>
      <c r="O259" s="15">
        <v>50.633120514000005</v>
      </c>
      <c r="P259" s="15" t="s">
        <v>31</v>
      </c>
      <c r="Q259" s="16" t="s">
        <v>28</v>
      </c>
      <c r="R259" s="37" t="s">
        <v>770</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3">
      <c r="B260" s="3"/>
      <c r="C260" s="19" t="s">
        <v>771</v>
      </c>
      <c r="D260" s="17" t="s">
        <v>772</v>
      </c>
      <c r="E260" s="17">
        <v>5</v>
      </c>
      <c r="F260" s="14">
        <v>68.099999999999994</v>
      </c>
      <c r="G260" s="14">
        <v>53.89</v>
      </c>
      <c r="H260" s="14">
        <v>39.69</v>
      </c>
      <c r="I260" s="14"/>
      <c r="J260" s="14">
        <v>71.12</v>
      </c>
      <c r="K260" s="14">
        <v>99.52</v>
      </c>
      <c r="L260" s="14">
        <v>145.47999999999999</v>
      </c>
      <c r="M260" s="54"/>
      <c r="N260" s="14">
        <v>45.829021562000001</v>
      </c>
      <c r="O260" s="31">
        <v>2.3233507327000003</v>
      </c>
      <c r="P260" s="31" t="s">
        <v>31</v>
      </c>
      <c r="Q260" s="17" t="s">
        <v>28</v>
      </c>
      <c r="R260" s="38" t="s">
        <v>773</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3">
      <c r="B261" s="3"/>
      <c r="C261" s="9" t="s">
        <v>477</v>
      </c>
      <c r="D261" s="16" t="s">
        <v>478</v>
      </c>
      <c r="E261" s="16">
        <v>2</v>
      </c>
      <c r="F261" s="15">
        <v>90.41</v>
      </c>
      <c r="G261" s="15">
        <v>75.59</v>
      </c>
      <c r="H261" s="15">
        <v>60.78</v>
      </c>
      <c r="I261" s="14"/>
      <c r="J261" s="15">
        <v>92.73</v>
      </c>
      <c r="K261" s="15">
        <v>122.35</v>
      </c>
      <c r="L261" s="15">
        <v>170.28</v>
      </c>
      <c r="M261" s="54"/>
      <c r="N261" s="15">
        <v>47.494980650999999</v>
      </c>
      <c r="O261" s="15">
        <v>4.2069653945000001</v>
      </c>
      <c r="P261" s="15" t="s">
        <v>28</v>
      </c>
      <c r="Q261" s="16" t="s">
        <v>28</v>
      </c>
      <c r="R261" s="37" t="s">
        <v>774</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3">
      <c r="B262" s="3"/>
      <c r="C262" s="19" t="s">
        <v>479</v>
      </c>
      <c r="D262" s="17" t="s">
        <v>480</v>
      </c>
      <c r="E262" s="17">
        <v>2</v>
      </c>
      <c r="F262" s="14">
        <v>106.12</v>
      </c>
      <c r="G262" s="14">
        <v>99.11</v>
      </c>
      <c r="H262" s="14">
        <v>92.11</v>
      </c>
      <c r="I262" s="14"/>
      <c r="J262" s="14">
        <v>107.81</v>
      </c>
      <c r="K262" s="14">
        <v>121.81</v>
      </c>
      <c r="L262" s="14">
        <v>144.47</v>
      </c>
      <c r="M262" s="54"/>
      <c r="N262" s="14">
        <v>48.343235438999997</v>
      </c>
      <c r="O262" s="31">
        <v>168.83577149999999</v>
      </c>
      <c r="P262" s="31" t="s">
        <v>28</v>
      </c>
      <c r="Q262" s="17" t="s">
        <v>28</v>
      </c>
      <c r="R262" s="38" t="s">
        <v>775</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3">
      <c r="B263" s="3"/>
      <c r="C263" s="9" t="s">
        <v>481</v>
      </c>
      <c r="D263" s="16" t="s">
        <v>482</v>
      </c>
      <c r="E263" s="16">
        <v>8</v>
      </c>
      <c r="F263" s="15">
        <v>179.62</v>
      </c>
      <c r="G263" s="15">
        <v>169.58</v>
      </c>
      <c r="H263" s="15">
        <v>159.54</v>
      </c>
      <c r="I263" s="14"/>
      <c r="J263" s="15">
        <v>205.42</v>
      </c>
      <c r="K263" s="15">
        <v>225.49</v>
      </c>
      <c r="L263" s="15">
        <v>257.97000000000003</v>
      </c>
      <c r="M263" s="54"/>
      <c r="N263" s="15">
        <v>63.645950915999997</v>
      </c>
      <c r="O263" s="15">
        <v>74.825284592000003</v>
      </c>
      <c r="P263" s="15" t="s">
        <v>31</v>
      </c>
      <c r="Q263" s="16" t="s">
        <v>31</v>
      </c>
      <c r="R263" s="37" t="s">
        <v>776</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3">
      <c r="B264" s="3"/>
      <c r="C264" s="19" t="s">
        <v>483</v>
      </c>
      <c r="D264" s="17" t="s">
        <v>484</v>
      </c>
      <c r="E264" s="17">
        <v>10</v>
      </c>
      <c r="F264" s="14">
        <v>127.6</v>
      </c>
      <c r="G264" s="14">
        <v>120.63</v>
      </c>
      <c r="H264" s="14">
        <v>113.67</v>
      </c>
      <c r="I264" s="14"/>
      <c r="J264" s="14">
        <v>142.37</v>
      </c>
      <c r="K264" s="14">
        <v>156.29</v>
      </c>
      <c r="L264" s="14">
        <v>178.82</v>
      </c>
      <c r="M264" s="54"/>
      <c r="N264" s="14">
        <v>56.635689925999998</v>
      </c>
      <c r="O264" s="31">
        <v>17.669477917000002</v>
      </c>
      <c r="P264" s="31" t="s">
        <v>31</v>
      </c>
      <c r="Q264" s="17" t="s">
        <v>31</v>
      </c>
      <c r="R264" s="38" t="s">
        <v>777</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3">
      <c r="B265" s="3"/>
      <c r="C265" s="9" t="s">
        <v>485</v>
      </c>
      <c r="D265" s="16" t="s">
        <v>486</v>
      </c>
      <c r="E265" s="16">
        <v>7</v>
      </c>
      <c r="F265" s="15">
        <v>180.03</v>
      </c>
      <c r="G265" s="15">
        <v>167.33</v>
      </c>
      <c r="H265" s="15">
        <v>154.63999999999999</v>
      </c>
      <c r="I265" s="14"/>
      <c r="J265" s="15">
        <v>205.98</v>
      </c>
      <c r="K265" s="15">
        <v>231.36</v>
      </c>
      <c r="L265" s="15">
        <v>272.43</v>
      </c>
      <c r="M265" s="54"/>
      <c r="N265" s="15">
        <v>58.163598888999999</v>
      </c>
      <c r="O265" s="15">
        <v>7.9468937636000003</v>
      </c>
      <c r="P265" s="15" t="s">
        <v>31</v>
      </c>
      <c r="Q265" s="16" t="s">
        <v>31</v>
      </c>
      <c r="R265" s="37" t="s">
        <v>778</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3">
      <c r="B266" s="3"/>
      <c r="C266" s="19" t="s">
        <v>779</v>
      </c>
      <c r="D266" s="17" t="s">
        <v>780</v>
      </c>
      <c r="E266" s="17">
        <v>7</v>
      </c>
      <c r="F266" s="14">
        <v>60.74</v>
      </c>
      <c r="G266" s="14">
        <v>58.1</v>
      </c>
      <c r="H266" s="14">
        <v>55.46</v>
      </c>
      <c r="I266" s="14"/>
      <c r="J266" s="14">
        <v>65.459999999999994</v>
      </c>
      <c r="K266" s="14">
        <v>70.73</v>
      </c>
      <c r="L266" s="14">
        <v>79.27</v>
      </c>
      <c r="M266" s="54"/>
      <c r="N266" s="14">
        <v>59.232624655000002</v>
      </c>
      <c r="O266" s="31">
        <v>1.0066753053999999</v>
      </c>
      <c r="P266" s="31" t="s">
        <v>28</v>
      </c>
      <c r="Q266" s="17" t="s">
        <v>31</v>
      </c>
      <c r="R266" s="38" t="s">
        <v>781</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3">
      <c r="B267" s="3"/>
      <c r="C267" s="9" t="s">
        <v>487</v>
      </c>
      <c r="D267" s="16" t="s">
        <v>488</v>
      </c>
      <c r="E267" s="16">
        <v>7</v>
      </c>
      <c r="F267" s="15">
        <v>72.540000000000006</v>
      </c>
      <c r="G267" s="15">
        <v>68.11</v>
      </c>
      <c r="H267" s="15">
        <v>63.69</v>
      </c>
      <c r="I267" s="14"/>
      <c r="J267" s="15">
        <v>73.88</v>
      </c>
      <c r="K267" s="15">
        <v>82.72</v>
      </c>
      <c r="L267" s="15">
        <v>97.04</v>
      </c>
      <c r="M267" s="54"/>
      <c r="N267" s="15">
        <v>54.455737284000001</v>
      </c>
      <c r="O267" s="15">
        <v>24.624278224999998</v>
      </c>
      <c r="P267" s="15" t="s">
        <v>31</v>
      </c>
      <c r="Q267" s="16" t="s">
        <v>31</v>
      </c>
      <c r="R267" s="37" t="s">
        <v>782</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3">
      <c r="B268" s="3"/>
      <c r="C268" s="19" t="s">
        <v>489</v>
      </c>
      <c r="D268" s="17" t="s">
        <v>490</v>
      </c>
      <c r="E268" s="17">
        <v>5</v>
      </c>
      <c r="F268" s="14">
        <v>52.01</v>
      </c>
      <c r="G268" s="14">
        <v>49.41</v>
      </c>
      <c r="H268" s="14">
        <v>46.81</v>
      </c>
      <c r="I268" s="14"/>
      <c r="J268" s="14">
        <v>52.44</v>
      </c>
      <c r="K268" s="14">
        <v>57.63</v>
      </c>
      <c r="L268" s="14">
        <v>66.040000000000006</v>
      </c>
      <c r="M268" s="54"/>
      <c r="N268" s="14">
        <v>46.760272694999998</v>
      </c>
      <c r="O268" s="31">
        <v>8.2854440972999992</v>
      </c>
      <c r="P268" s="31" t="s">
        <v>31</v>
      </c>
      <c r="Q268" s="17" t="s">
        <v>28</v>
      </c>
      <c r="R268" s="38" t="s">
        <v>783</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3">
      <c r="B269" s="3"/>
      <c r="C269" s="9" t="s">
        <v>491</v>
      </c>
      <c r="D269" s="16" t="s">
        <v>492</v>
      </c>
      <c r="E269" s="16">
        <v>4</v>
      </c>
      <c r="F269" s="15">
        <v>113.3</v>
      </c>
      <c r="G269" s="15">
        <v>103.23</v>
      </c>
      <c r="H269" s="15">
        <v>93.17</v>
      </c>
      <c r="I269" s="14"/>
      <c r="J269" s="15">
        <v>115.33</v>
      </c>
      <c r="K269" s="15">
        <v>135.44999999999999</v>
      </c>
      <c r="L269" s="15">
        <v>168.01</v>
      </c>
      <c r="M269" s="54"/>
      <c r="N269" s="15">
        <v>43.307571885999998</v>
      </c>
      <c r="O269" s="15">
        <v>7.8890420782000001</v>
      </c>
      <c r="P269" s="15" t="s">
        <v>31</v>
      </c>
      <c r="Q269" s="16" t="s">
        <v>28</v>
      </c>
      <c r="R269" s="37" t="s">
        <v>784</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3">
      <c r="B270" s="3"/>
      <c r="C270" s="19" t="s">
        <v>785</v>
      </c>
      <c r="D270" s="17" t="s">
        <v>786</v>
      </c>
      <c r="E270" s="17">
        <v>10</v>
      </c>
      <c r="F270" s="14">
        <v>123.58</v>
      </c>
      <c r="G270" s="14">
        <v>117.75</v>
      </c>
      <c r="H270" s="14">
        <v>111.93</v>
      </c>
      <c r="I270" s="14"/>
      <c r="J270" s="14">
        <v>135.81</v>
      </c>
      <c r="K270" s="14">
        <v>147.44999999999999</v>
      </c>
      <c r="L270" s="14">
        <v>166.28</v>
      </c>
      <c r="M270" s="54"/>
      <c r="N270" s="14">
        <v>53.336922254000001</v>
      </c>
      <c r="O270" s="31">
        <v>1.2560071413999998</v>
      </c>
      <c r="P270" s="31" t="s">
        <v>31</v>
      </c>
      <c r="Q270" s="17" t="s">
        <v>31</v>
      </c>
      <c r="R270" s="38" t="s">
        <v>787</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3">
      <c r="B271" s="3"/>
      <c r="C271" s="9" t="s">
        <v>788</v>
      </c>
      <c r="D271" s="16" t="s">
        <v>789</v>
      </c>
      <c r="E271" s="16">
        <v>2</v>
      </c>
      <c r="F271" s="15">
        <v>79.959999999999994</v>
      </c>
      <c r="G271" s="15">
        <v>72.08</v>
      </c>
      <c r="H271" s="15">
        <v>64.2</v>
      </c>
      <c r="I271" s="14"/>
      <c r="J271" s="15">
        <v>82.27</v>
      </c>
      <c r="K271" s="15">
        <v>98.02</v>
      </c>
      <c r="L271" s="15">
        <v>123.52</v>
      </c>
      <c r="M271" s="54"/>
      <c r="N271" s="15">
        <v>39.583938408000002</v>
      </c>
      <c r="O271" s="15">
        <v>1.7135929458999999</v>
      </c>
      <c r="P271" s="15" t="s">
        <v>28</v>
      </c>
      <c r="Q271" s="16" t="s">
        <v>28</v>
      </c>
      <c r="R271" s="37" t="s">
        <v>790</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3">
      <c r="B272" s="3"/>
      <c r="C272" s="19" t="s">
        <v>791</v>
      </c>
      <c r="D272" s="17" t="s">
        <v>792</v>
      </c>
      <c r="E272" s="17">
        <v>10</v>
      </c>
      <c r="F272" s="14">
        <v>312.88</v>
      </c>
      <c r="G272" s="14">
        <v>294.91000000000003</v>
      </c>
      <c r="H272" s="14">
        <v>276.94</v>
      </c>
      <c r="I272" s="14"/>
      <c r="J272" s="14">
        <v>357.48</v>
      </c>
      <c r="K272" s="14">
        <v>393.41</v>
      </c>
      <c r="L272" s="14">
        <v>451.56</v>
      </c>
      <c r="M272" s="54"/>
      <c r="N272" s="14">
        <v>65.768150761000001</v>
      </c>
      <c r="O272" s="31">
        <v>1.2171428040999999</v>
      </c>
      <c r="P272" s="31" t="s">
        <v>31</v>
      </c>
      <c r="Q272" s="17" t="s">
        <v>31</v>
      </c>
      <c r="R272" s="38" t="s">
        <v>793</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3">
      <c r="B273" s="3"/>
      <c r="C273" s="9" t="s">
        <v>493</v>
      </c>
      <c r="D273" s="16" t="s">
        <v>494</v>
      </c>
      <c r="E273" s="16">
        <v>5</v>
      </c>
      <c r="F273" s="15">
        <v>16.239999999999998</v>
      </c>
      <c r="G273" s="15">
        <v>15.42</v>
      </c>
      <c r="H273" s="15">
        <v>14.6</v>
      </c>
      <c r="I273" s="14"/>
      <c r="J273" s="15">
        <v>16.41</v>
      </c>
      <c r="K273" s="15">
        <v>18.04</v>
      </c>
      <c r="L273" s="15">
        <v>20.68</v>
      </c>
      <c r="M273" s="54"/>
      <c r="N273" s="15">
        <v>41.736316557999999</v>
      </c>
      <c r="O273" s="15">
        <v>13.110241617</v>
      </c>
      <c r="P273" s="15" t="s">
        <v>31</v>
      </c>
      <c r="Q273" s="16" t="s">
        <v>28</v>
      </c>
      <c r="R273" s="37" t="s">
        <v>794</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3">
      <c r="B274" s="3"/>
      <c r="C274" s="19" t="s">
        <v>495</v>
      </c>
      <c r="D274" s="17" t="s">
        <v>496</v>
      </c>
      <c r="E274" s="17">
        <v>4</v>
      </c>
      <c r="F274" s="14">
        <v>16.63</v>
      </c>
      <c r="G274" s="14">
        <v>15.83</v>
      </c>
      <c r="H274" s="14">
        <v>15.04</v>
      </c>
      <c r="I274" s="14"/>
      <c r="J274" s="14">
        <v>16.8</v>
      </c>
      <c r="K274" s="14">
        <v>18.38</v>
      </c>
      <c r="L274" s="14">
        <v>20.95</v>
      </c>
      <c r="M274" s="54"/>
      <c r="N274" s="14">
        <v>38.868770040999998</v>
      </c>
      <c r="O274" s="31">
        <v>1.115141575</v>
      </c>
      <c r="P274" s="31" t="s">
        <v>31</v>
      </c>
      <c r="Q274" s="17" t="s">
        <v>28</v>
      </c>
      <c r="R274" s="38" t="s">
        <v>795</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3">
      <c r="B275" s="3"/>
      <c r="C275" s="9" t="s">
        <v>497</v>
      </c>
      <c r="D275" s="16" t="s">
        <v>498</v>
      </c>
      <c r="E275" s="16">
        <v>7</v>
      </c>
      <c r="F275" s="15" t="s">
        <v>125</v>
      </c>
      <c r="G275" s="15" t="s">
        <v>125</v>
      </c>
      <c r="H275" s="15" t="s">
        <v>125</v>
      </c>
      <c r="I275" s="14"/>
      <c r="J275" s="15" t="s">
        <v>125</v>
      </c>
      <c r="K275" s="15" t="s">
        <v>125</v>
      </c>
      <c r="L275" s="15" t="s">
        <v>125</v>
      </c>
      <c r="M275" s="54"/>
      <c r="N275" s="15" t="s">
        <v>125</v>
      </c>
      <c r="O275" s="15" t="s">
        <v>125</v>
      </c>
      <c r="P275" s="15" t="s">
        <v>125</v>
      </c>
      <c r="Q275" s="16" t="s">
        <v>125</v>
      </c>
      <c r="R275" s="37" t="s">
        <v>126</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3">
      <c r="B276" s="3"/>
      <c r="C276" s="19" t="s">
        <v>499</v>
      </c>
      <c r="D276" s="17" t="s">
        <v>500</v>
      </c>
      <c r="E276" s="17">
        <v>9</v>
      </c>
      <c r="F276" s="14">
        <v>17.850000000000001</v>
      </c>
      <c r="G276" s="14">
        <v>16.829999999999998</v>
      </c>
      <c r="H276" s="14">
        <v>15.81</v>
      </c>
      <c r="I276" s="14"/>
      <c r="J276" s="14">
        <v>20.48</v>
      </c>
      <c r="K276" s="14">
        <v>22.51</v>
      </c>
      <c r="L276" s="14">
        <v>25.8</v>
      </c>
      <c r="M276" s="54"/>
      <c r="N276" s="14">
        <v>58.299085828999999</v>
      </c>
      <c r="O276" s="31">
        <v>13.335515466999999</v>
      </c>
      <c r="P276" s="31" t="s">
        <v>31</v>
      </c>
      <c r="Q276" s="17" t="s">
        <v>31</v>
      </c>
      <c r="R276" s="38" t="s">
        <v>796</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3">
      <c r="B277" s="3"/>
      <c r="C277" s="9" t="s">
        <v>501</v>
      </c>
      <c r="D277" s="16" t="s">
        <v>502</v>
      </c>
      <c r="E277" s="16">
        <v>3</v>
      </c>
      <c r="F277" s="15">
        <v>20.38</v>
      </c>
      <c r="G277" s="15">
        <v>18.739999999999998</v>
      </c>
      <c r="H277" s="15">
        <v>17.100000000000001</v>
      </c>
      <c r="I277" s="14"/>
      <c r="J277" s="15">
        <v>20.57</v>
      </c>
      <c r="K277" s="15">
        <v>23.84</v>
      </c>
      <c r="L277" s="15">
        <v>29.14</v>
      </c>
      <c r="M277" s="54"/>
      <c r="N277" s="15">
        <v>40.426108567</v>
      </c>
      <c r="O277" s="15">
        <v>17.337248281000001</v>
      </c>
      <c r="P277" s="15" t="s">
        <v>31</v>
      </c>
      <c r="Q277" s="16" t="s">
        <v>28</v>
      </c>
      <c r="R277" s="37" t="s">
        <v>797</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3">
      <c r="B278" s="3"/>
      <c r="C278" s="19" t="s">
        <v>503</v>
      </c>
      <c r="D278" s="17" t="s">
        <v>504</v>
      </c>
      <c r="E278" s="17">
        <v>5</v>
      </c>
      <c r="F278" s="14">
        <v>21.68</v>
      </c>
      <c r="G278" s="14">
        <v>20.22</v>
      </c>
      <c r="H278" s="14">
        <v>18.760000000000002</v>
      </c>
      <c r="I278" s="14"/>
      <c r="J278" s="14">
        <v>25.72</v>
      </c>
      <c r="K278" s="14">
        <v>28.63</v>
      </c>
      <c r="L278" s="14">
        <v>33.340000000000003</v>
      </c>
      <c r="M278" s="54"/>
      <c r="N278" s="14">
        <v>51.049807928</v>
      </c>
      <c r="O278" s="31">
        <v>38.300794830000001</v>
      </c>
      <c r="P278" s="31" t="s">
        <v>28</v>
      </c>
      <c r="Q278" s="17" t="s">
        <v>31</v>
      </c>
      <c r="R278" s="38" t="s">
        <v>798</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3">
      <c r="B279" s="3"/>
      <c r="C279" s="9" t="s">
        <v>505</v>
      </c>
      <c r="D279" s="16" t="s">
        <v>506</v>
      </c>
      <c r="E279" s="16">
        <v>6</v>
      </c>
      <c r="F279" s="15">
        <v>48.75</v>
      </c>
      <c r="G279" s="15">
        <v>45.36</v>
      </c>
      <c r="H279" s="15">
        <v>41.98</v>
      </c>
      <c r="I279" s="14"/>
      <c r="J279" s="15">
        <v>56.95</v>
      </c>
      <c r="K279" s="15">
        <v>63.71</v>
      </c>
      <c r="L279" s="15">
        <v>74.66</v>
      </c>
      <c r="M279" s="54"/>
      <c r="N279" s="15">
        <v>57.555671754000002</v>
      </c>
      <c r="O279" s="15">
        <v>17.872164192</v>
      </c>
      <c r="P279" s="15" t="s">
        <v>28</v>
      </c>
      <c r="Q279" s="16" t="s">
        <v>31</v>
      </c>
      <c r="R279" s="37" t="s">
        <v>799</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3">
      <c r="B280" s="3"/>
      <c r="C280" s="19" t="s">
        <v>507</v>
      </c>
      <c r="D280" s="17" t="s">
        <v>508</v>
      </c>
      <c r="E280" s="17">
        <v>6</v>
      </c>
      <c r="F280" s="14">
        <v>56.86</v>
      </c>
      <c r="G280" s="14">
        <v>52.88</v>
      </c>
      <c r="H280" s="14">
        <v>48.91</v>
      </c>
      <c r="I280" s="14"/>
      <c r="J280" s="14">
        <v>59.59</v>
      </c>
      <c r="K280" s="14">
        <v>67.53</v>
      </c>
      <c r="L280" s="14">
        <v>80.38</v>
      </c>
      <c r="M280" s="54"/>
      <c r="N280" s="14">
        <v>66.370424080000006</v>
      </c>
      <c r="O280" s="31">
        <v>11.446475215</v>
      </c>
      <c r="P280" s="31" t="s">
        <v>28</v>
      </c>
      <c r="Q280" s="17" t="s">
        <v>31</v>
      </c>
      <c r="R280" s="38" t="s">
        <v>800</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3">
      <c r="B281" s="3"/>
      <c r="C281" s="9" t="s">
        <v>509</v>
      </c>
      <c r="D281" s="16" t="s">
        <v>510</v>
      </c>
      <c r="E281" s="16">
        <v>3</v>
      </c>
      <c r="F281" s="15">
        <v>27.62</v>
      </c>
      <c r="G281" s="15">
        <v>24.65</v>
      </c>
      <c r="H281" s="15">
        <v>21.69</v>
      </c>
      <c r="I281" s="14"/>
      <c r="J281" s="15">
        <v>27.92</v>
      </c>
      <c r="K281" s="15">
        <v>33.840000000000003</v>
      </c>
      <c r="L281" s="15">
        <v>43.42</v>
      </c>
      <c r="M281" s="54"/>
      <c r="N281" s="15">
        <v>47.546000245000002</v>
      </c>
      <c r="O281" s="15">
        <v>1.5907844144999999</v>
      </c>
      <c r="P281" s="15" t="s">
        <v>31</v>
      </c>
      <c r="Q281" s="16" t="s">
        <v>28</v>
      </c>
      <c r="R281" s="37" t="s">
        <v>801</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3">
      <c r="B282" s="3"/>
      <c r="C282" s="19" t="s">
        <v>802</v>
      </c>
      <c r="D282" s="17" t="s">
        <v>803</v>
      </c>
      <c r="E282" s="17">
        <v>3</v>
      </c>
      <c r="F282" s="14">
        <v>127.42</v>
      </c>
      <c r="G282" s="14">
        <v>108.88</v>
      </c>
      <c r="H282" s="14">
        <v>90.34</v>
      </c>
      <c r="I282" s="14"/>
      <c r="J282" s="14">
        <v>131.25</v>
      </c>
      <c r="K282" s="14">
        <v>168.33</v>
      </c>
      <c r="L282" s="14">
        <v>228.33</v>
      </c>
      <c r="M282" s="54"/>
      <c r="N282" s="14">
        <v>50.443883642000003</v>
      </c>
      <c r="O282" s="31">
        <v>2.0619625185999997</v>
      </c>
      <c r="P282" s="31" t="s">
        <v>28</v>
      </c>
      <c r="Q282" s="17" t="s">
        <v>28</v>
      </c>
      <c r="R282" s="38" t="s">
        <v>804</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3">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3">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3">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3">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3">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3">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3">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3">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3">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3">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3">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3">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3">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3">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3">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3">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3">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3">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3">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3">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3">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3">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3">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3">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3">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3">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3">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3">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3">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3">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3">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3">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3">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3">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3">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3">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3">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3">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3">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3">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3">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3">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3">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3">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3">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3">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3">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3">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3">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3">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3">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3">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3">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3">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3">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3">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3">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3">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3">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3">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3">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3">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3">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3">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3">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3">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3">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3">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3">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3">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ht="14.4" x14ac:dyDescent="0.3">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ht="14.4" x14ac:dyDescent="0.3">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ht="14.4" x14ac:dyDescent="0.3">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ht="14.4" x14ac:dyDescent="0.3">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ht="14.4" x14ac:dyDescent="0.3">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ht="14.4" x14ac:dyDescent="0.3">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ht="14.4" x14ac:dyDescent="0.3">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ht="14.4" x14ac:dyDescent="0.3">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3">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3">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3">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3">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3">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3">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3">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3">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3">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3">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3">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3">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3">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3">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3">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3">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3">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3">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3">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3">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3">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3">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3">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3">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3">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3">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3">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3">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3">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3">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3">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3">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3">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3">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3">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3">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4.4" x14ac:dyDescent="0.3"/>
  <cols>
    <col min="5" max="5" width="62.44140625" customWidth="1"/>
  </cols>
  <sheetData>
    <row r="5" spans="4:6" x14ac:dyDescent="0.3">
      <c r="D5" s="59" t="s">
        <v>20</v>
      </c>
      <c r="E5" s="59" t="s">
        <v>25</v>
      </c>
    </row>
    <row r="6" spans="4:6" x14ac:dyDescent="0.3">
      <c r="F6" t="s">
        <v>19</v>
      </c>
    </row>
    <row r="7" spans="4:6" ht="123.75" customHeight="1" x14ac:dyDescent="0.3">
      <c r="D7" s="56" t="s">
        <v>21</v>
      </c>
      <c r="E7" s="58" t="str">
        <f>_xlfn.XLOOKUP($E5,Tendencias!$D$17:$D$352,Tendencias!$R$17:$R$352)</f>
        <v>KLBN4 apesar de estar em tendência de baixa no longo prazo pela média de 200 dias, no curto prazo está com sinal de recuperação favorecendo repiques de alta. Acima dos 3,59 pode seguir repique altista na direção resistências nos 3,75 ou 4,01. Caso perca os 3,52 teria sinal de baixa projetando de 3,33 a 3,24. O IFR sobrecomprado alerta realizações se perder 3,52.</v>
      </c>
      <c r="F7" s="57">
        <f>_xlfn.XLOOKUP($E5,Tendencias!$D$17:$D$352,Tendencias!$E$17:$E$352)</f>
        <v>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2026-07-23T03:27:52Z</cp:lastPrinted>
  <dcterms:created xsi:type="dcterms:W3CDTF">2020-05-21T15:06:06Z</dcterms:created>
  <dcterms:modified xsi:type="dcterms:W3CDTF">2026-07-23T03:30:15Z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