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xpcorretora-my.sharepoint.com/personal/gilberto_coelho_xpi_com_br/Documents/Documentos/giba/"/>
    </mc:Choice>
  </mc:AlternateContent>
  <xr:revisionPtr revIDLastSave="3" documentId="8_{E574569B-4497-4D56-A30B-79B535517858}" xr6:coauthVersionLast="47" xr6:coauthVersionMax="47" xr10:uidLastSave="{3320C726-D74E-48DA-BA9C-88BE5B82267B}"/>
  <bookViews>
    <workbookView xWindow="5820" yWindow="48" windowWidth="17196" windowHeight="15096"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<sst xmlns="http://schemas.openxmlformats.org/spreadsheetml/2006/main" count="1412" uniqueCount="816">
  <si>
    <t>Ativos</t>
  </si>
  <si>
    <t>Suportes</t>
  </si>
  <si>
    <t>Suportes e Resistências</t>
  </si>
  <si>
    <t>Atualizado em 08junho2020</t>
  </si>
  <si>
    <t>Resistências</t>
  </si>
  <si>
    <t>IFR</t>
  </si>
  <si>
    <t>Vol$m</t>
  </si>
  <si>
    <t xml:space="preserve">Disclaimer: </t>
  </si>
  <si>
    <t>Análise do Ativo</t>
  </si>
  <si>
    <t>Altas</t>
  </si>
  <si>
    <t>Baixas</t>
  </si>
  <si>
    <t>Brasil</t>
  </si>
  <si>
    <t>MBRF3</t>
  </si>
  <si>
    <t>Nota media</t>
  </si>
  <si>
    <t>NotaBDR</t>
  </si>
  <si>
    <t>ativo</t>
  </si>
  <si>
    <t>BDRs</t>
  </si>
  <si>
    <t>MM21</t>
  </si>
  <si>
    <t>MM200</t>
  </si>
  <si>
    <t>Nota</t>
  </si>
  <si>
    <t>ATIVO</t>
  </si>
  <si>
    <t>Análise</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</si>
  <si>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</si>
  <si>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 xml:space="preserve">Gilberto Pereira Coelho Jr. (CNPI-T 5854) </t>
  </si>
  <si>
    <t>Analista Técnico</t>
  </si>
  <si>
    <t>klbn4</t>
  </si>
  <si>
    <t>3tentos</t>
  </si>
  <si>
    <t>TTEN3</t>
  </si>
  <si>
    <t>Baixa</t>
  </si>
  <si>
    <t>TTEN3 está em clara tendência de baixa pelas médias de 21 e 200 dias e segue em movimento de baixa. Abaixo dos 14,98 pode buscar suportes 14,21 ou 13,68. Teria sinal de repique altista fechando acima dos 15,4 mirando resistências em 15,91 ou 16,96.</t>
  </si>
  <si>
    <t>Abc Brasil</t>
  </si>
  <si>
    <t>ABCB4</t>
  </si>
  <si>
    <t>Alta</t>
  </si>
  <si>
    <t>ABCB4 apesar de estar em tendência de alta no longo prazo pela média de 200 dias, no curto prazo está em realização. Abaixo dos 23,48 pode seguir em baixa no curto prazo mirando suportes em 22,53 ou 21,75. Teria sinal de retomada altista fechando acima dos 23,71 mirando resistências em 25,05 ou 26,6.</t>
  </si>
  <si>
    <t>Advanced Micro Devices Inc</t>
  </si>
  <si>
    <t>A1MD34</t>
  </si>
  <si>
    <t>A1MD34 está em tendência de alta pelas médias de 21 e 200 dias e vai mantendo sinal de força altista. Acima dos 346,88 pode buscar projeções nos 377,73 ou 428,51. Teria sinal de realização na perda dos 330,88 mirando os 295,55 ou 270,15. O padrão de volume favorece a alta.</t>
  </si>
  <si>
    <t>Alibaba Group Holding Ltd</t>
  </si>
  <si>
    <t>BABA34</t>
  </si>
  <si>
    <t>BABA34 está em tendência de baixa pela média de 200 dias, a parece ter completado movimento de repique de alta de curto prazo e pode estar retomando o movimento baixista. Abaixo dos 21,26 pode seguir em queda na direção dos suportes 16,99 ou 15,39. Teria sinal de repique altista fechando acima dos 22,14 mirando resistências em 25,32 ou 30,47.</t>
  </si>
  <si>
    <t>Allied</t>
  </si>
  <si>
    <t>ALLD3</t>
  </si>
  <si>
    <t>ALLD3 está em clara tendência de baixa pelas médias de 21 e 200 dias e segue em movimento de baixa. Abaixo dos 4,43 pode buscar suportes 4,26 ou 4,1. Teria sinal de repique altista fechando acima dos 4,55 mirando resistências em 4,95 ou 5,27.</t>
  </si>
  <si>
    <t>Allos</t>
  </si>
  <si>
    <t>ALOS3</t>
  </si>
  <si>
    <t>ALOS3 está em clara tendência de baixa pelas médias de 21 e 200 dias e segue em movimento de baixa. Abaixo dos 26,44 pode buscar suportes 25,7 ou 24,96. Teria sinal de repique altista fechando acima dos 27,34 mirando resistências em 28,82 ou 30,29.</t>
  </si>
  <si>
    <t>Alpargatas</t>
  </si>
  <si>
    <t>ALPA4</t>
  </si>
  <si>
    <t>ALPA4 está em clara tendência de baixa pelas médias de 21 e 200 dias e segue em movimento de baixa. Abaixo dos 11,29 pode buscar suportes 10,64 ou 9,99. Teria sinal de repique altista fechando acima dos 12,02 mirando resistências em 13,39 ou 14,68.</t>
  </si>
  <si>
    <t>Alphabet Inc</t>
  </si>
  <si>
    <t>GOGL34</t>
  </si>
  <si>
    <t>GOGL34 apesar de estar em tendência de alta no longo prazo pela média de 200 dias, no curto prazo está em realização. Abaixo dos 144,18 pode seguir em baixa no curto prazo mirando suportes em 139,33 ou 134,48. Teria sinal de retomada altista fechando acima dos 148,88 mirando resistências em 159,86 ou 169,55.</t>
  </si>
  <si>
    <t>Alupar</t>
  </si>
  <si>
    <t>ALUP11</t>
  </si>
  <si>
    <t>ALUP11 está em tendência de alta pelas médias de 21 e 200 dias e vai mantendo sinal de força altista. Acima dos 33,46 pode buscar projeções nos 34,27 ou 36,03. Teria sinal de realização na perda dos 32,98 mirando os 31,42 ou 30,53.</t>
  </si>
  <si>
    <t>Amazon.Com, Inc</t>
  </si>
  <si>
    <t>AMZO34</t>
  </si>
  <si>
    <t>AMZO34 está em tendência de alta pelas médias de 21 e 200 dias, mas começa a dar sinal de possível realização. Abaixo dos 62,64 poderia realizar na direção dos suportes 58,49 ou 56,26. Caso supere os 63,54 retomaria sinal de alta com projeções nos 65,68 ou 70,12.</t>
  </si>
  <si>
    <t>Ambev S/A</t>
  </si>
  <si>
    <t>ABEV3</t>
  </si>
  <si>
    <t>ABEV3 está em tendência de alta no longo prazo, teve uma correção no curto prazo, mas pode estar retomando sinal de altas. Acima dos 15,9 pode buscar 16,85 ou 17,77. Abaixo dos 15,74 retomaria sinal de realização mirando suportes em 15,35 ou 14,88.</t>
  </si>
  <si>
    <t>Americanas</t>
  </si>
  <si>
    <t>AMER3</t>
  </si>
  <si>
    <t>AMER3 apesar de estar em tendência de baixa no longo prazo pela média de 200 dias, no curto prazo está com sinal de recuperação favorecendo repiques de alta. Acima dos 3,97 pode seguir repique altista na direção resistências nos 4,45 ou 5,11. Caso perca os 3,82 teria sinal de baixa projetando de 3,37 a 3,03.</t>
  </si>
  <si>
    <t>Anima</t>
  </si>
  <si>
    <t>ANIM3</t>
  </si>
  <si>
    <t>ANIM3 está em clara tendência de baixa pelas médias de 21 e 200 dias e segue em movimento de baixa. Abaixo dos 2,07 pode buscar suportes 1,92 ou 1,61. Teria sinal de repique altista fechando acima dos 2,25 mirando resistências em 2,92 ou 3,53.</t>
  </si>
  <si>
    <t>Apple Inc</t>
  </si>
  <si>
    <t>AAPL34</t>
  </si>
  <si>
    <t>AAPL34 está em tendência de alta pelas médias de 21 e 200 dias e vai mantendo sinal de força altista. Acima dos 83,62 pode buscar projeções nos 85,94 ou 95,25. Teria sinal de realização na perda dos 81,79 mirando os 70,87 ou 66,21. O padrão de volume favorece a alta.</t>
  </si>
  <si>
    <t>Applied Materials Inc</t>
  </si>
  <si>
    <t>A1MT34</t>
  </si>
  <si>
    <t>A1MT34 está em tendência de alta no longo prazo, teve uma correção no curto prazo, mas pode estar retomando sinal de altas. Acima dos 290,41 pode buscar 382,67 ou 455,89. Abaixo dos 264,18 retomaria sinal de realização mirando suportes em 227,56 ou 190,95.</t>
  </si>
  <si>
    <t>Armac</t>
  </si>
  <si>
    <t>ARML3</t>
  </si>
  <si>
    <t>ARML3 está em tendência de baixa pela média de 200 dias, a parece ter completado movimento de repique de alta de curto prazo e pode estar retomando o movimento baixista. Abaixo dos 3,09 pode seguir em queda na direção dos suportes 2,71 ou 2,44. Teria sinal de repique altista fechando acima dos 3,2 mirando resistências em 3,56 ou 4,08.</t>
  </si>
  <si>
    <t>Asml Holding Nv</t>
  </si>
  <si>
    <t>ASML34</t>
  </si>
  <si>
    <t>ASML34 está em tendência de alta no longo prazo, teve uma correção no curto prazo, mas pode estar retomando sinal de altas. Acima dos 168,16 pode buscar 188,11 ou 206,09. Abaixo dos 164,98 retomaria sinal de realização mirando suportes em 159 ou 150.</t>
  </si>
  <si>
    <t>Assai</t>
  </si>
  <si>
    <t>ASAI3</t>
  </si>
  <si>
    <t>ASAI3 está em tendência de baixa pelas médias de 21 e 200 dias, mas começa a dar sinais de repiques de alta. Acima dos 8,26 teria sinal de repique altista mirando resistências nos 9,08 ou 10. Já uma perda dos 8,08 traria de volta o sinal de baixa projetando de 7,59 a 7,12.</t>
  </si>
  <si>
    <t>Aura 360</t>
  </si>
  <si>
    <t>AURA33</t>
  </si>
  <si>
    <t>AURA33 está em tendência de baixa pelas médias de 21 e 200 dias, mas começa a dar sinais de repiques de alta. Acima dos 92,97 teria sinal de repique altista mirando resistências nos 116,96 ou 138,22. Já uma perda dos 82,55 traria de volta o sinal de baixa projetando de 71,91 a 61,28.</t>
  </si>
  <si>
    <t>Auren</t>
  </si>
  <si>
    <t>AURE3</t>
  </si>
  <si>
    <t>AURE3 está em clara tendência de baixa pelas médias de 21 e 200 dias e segue em movimento de baixa. Abaixo dos 11,16 pode buscar suportes 10,58 ou 10. Teria sinal de repique altista fechando acima dos 11,36 mirando resistências em 13,03 ou 14,18.</t>
  </si>
  <si>
    <t>Axia Energia</t>
  </si>
  <si>
    <t>AXIA3</t>
  </si>
  <si>
    <t>AXIA3 está em tendência de baixa pelas médias de 21 e 200 dias, mas começa a dar sinais de repiques de alta. Acima dos 50,74 teria sinal de repique altista mirando resistências nos 55,94 ou 60,06. Já uma perda dos 49,27 traria de volta o sinal de baixa projetando de 47,2 a 45,14.</t>
  </si>
  <si>
    <t>AXIA7</t>
  </si>
  <si>
    <t>AXIA7 está em tendência de baixa pelas médias de 21 e 200 dias, mas começa a dar sinais de repiques de alta. Acima dos 49,77 teria sinal de repique altista mirando resistências nos 54,68 ou 58,78. Já uma perda dos 48,04 traria de volta o sinal de baixa projetando de 45,98 a 43,93.</t>
  </si>
  <si>
    <t>Azevedo</t>
  </si>
  <si>
    <t>AZEV4</t>
  </si>
  <si>
    <t>AZEV4 está em clara tendência de baixa pelas médias de 21 e 200 dias e segue em movimento de baixa. Abaixo dos 1,15 pode buscar suportes 0,77 ou 0,39. Teria sinal de repique altista fechando acima dos 1,27 mirando resistências em 2,37 ou 3,12. O IFR sobrevendido alerta para recuperações se superar 1,27</t>
  </si>
  <si>
    <t>Azul</t>
  </si>
  <si>
    <t>AZUL3</t>
  </si>
  <si>
    <t>AZUL3 está em clara tendência de baixa pelas médias de 21 e 200 dias e segue em movimento de baixa. Abaixo dos 21,6 pode buscar suportes 20,31 ou 19,03. Teria sinal de repique altista fechando acima dos 22,63 mirando resistências em 25,75 ou 28,31.</t>
  </si>
  <si>
    <t>Azzas 2154</t>
  </si>
  <si>
    <t>AZZA3</t>
  </si>
  <si>
    <t>AZZA3 está em clara tendência de baixa pelas médias de 21 e 200 dias e segue em movimento de baixa. Abaixo dos 16,72 pode buscar suportes 15,63 ou 14,55. Teria sinal de repique altista fechando acima dos 18,27 mirando resistências em 20,23 ou 22,39.</t>
  </si>
  <si>
    <t>B3</t>
  </si>
  <si>
    <t>B3SA3</t>
  </si>
  <si>
    <t>B3SA3 está em tendência de baixa pela média de 200 dias, a parece ter completado movimento de repique de alta de curto prazo e pode estar retomando o movimento baixista. Abaixo dos 14,95 pode seguir em queda na direção dos suportes 14,12 ou 13,58. Teria sinal de repique altista fechando acima dos 15,32 mirando resistências em 15,85 ou 16,91.</t>
  </si>
  <si>
    <t>Banco BMG</t>
  </si>
  <si>
    <t>BMGB4</t>
  </si>
  <si>
    <t>BMGB4 apesar de estar em tendência de alta no longo prazo pela média de 200 dias, no curto prazo está em realização. Abaixo dos 5,13 pode seguir em baixa no curto prazo mirando suportes em 5,04 ou 4,95. Teria sinal de retomada altista fechando acima dos 5,27 mirando resistências em 5,42 ou 5,59.</t>
  </si>
  <si>
    <t>Bank Of America Corp</t>
  </si>
  <si>
    <t>BOAC34</t>
  </si>
  <si>
    <t>BOAC34 está em tendência de alta pelas médias de 21 e 200 dias e vai mantendo sinal de força altista. Acima dos 77,91 pode buscar projeções nos 80,97 ou 85,62. Teria sinal de realização na perda dos 75,24 mirando os 73,44 ou 71,11. O padrão de volume favorece a alta.</t>
  </si>
  <si>
    <t>Banrisul</t>
  </si>
  <si>
    <t>BRSR6</t>
  </si>
  <si>
    <t>BRSR6 apesar de estar em tendência de baixa no longo prazo pela média de 200 dias, no curto prazo está com sinal de recuperação favorecendo repiques de alta. Acima dos 14,25 pode seguir repique altista na direção resistências nos 14,69 ou 15,64. Caso perca os 14,01 teria sinal de baixa projetando de 13,15 a 12,67.</t>
  </si>
  <si>
    <t>BBSeguridade</t>
  </si>
  <si>
    <t>BBSE3</t>
  </si>
  <si>
    <t>BBSE3 está em tendência de alta pelas médias de 21 e 200 dias e vai mantendo sinal de força altista. Acima dos 41,71 pode buscar projeções nos 44,41 ou 48,79. Teria sinal de realização na perda dos 40,68 mirando os 37,33 ou 35,97. O padrão de volume favorece a alta. O IFR sobrecomprado alerta realizações se perder 40,68.</t>
  </si>
  <si>
    <t>Bemobi Tech</t>
  </si>
  <si>
    <t>BMOB3</t>
  </si>
  <si>
    <t>BMOB3 está em clara tendência de baixa pelas médias de 21 e 200 dias e segue em movimento de baixa. Abaixo dos 22,62 pode buscar suportes 22,04 ou 21,47. Teria sinal de repique altista fechando acima dos 23,52 mirando resistências em 24,47 ou 25,61.</t>
  </si>
  <si>
    <t>Berkshire Hathaway Inc</t>
  </si>
  <si>
    <t>BERK34</t>
  </si>
  <si>
    <t>BERK34 está em clara tendência de baixa pelas médias de 21 e 200 dias e segue em movimento de baixa. Abaixo dos 123,66 pode buscar suportes 121,03 ou 118,41. Teria sinal de repique altista fechando acima dos 124,87 mirando resistências em 132,14 ou 137,38.</t>
  </si>
  <si>
    <t>Blau</t>
  </si>
  <si>
    <t>BLAU3</t>
  </si>
  <si>
    <t>BLAU3 está em clara tendência de baixa pelas médias de 21 e 200 dias e segue em movimento de baixa. Abaixo dos 9,03 pode buscar suportes 8,53 ou 8,04. Teria sinal de repique altista fechando acima dos 9,3 mirando resistências em 10,63 ou 11,61. O IFR sobrevendido alerta para recuperações se superar 9,3</t>
  </si>
  <si>
    <t>Boa Safra</t>
  </si>
  <si>
    <t>SOJA3</t>
  </si>
  <si>
    <t>SOJA3 está em clara tendência de baixa pelas médias de 21 e 200 dias e segue em movimento de baixa. Abaixo dos 5,71 pode buscar suportes 5,54 ou 5,37. Teria sinal de repique altista fechando acima dos 5,99 mirando resistências em 6,25 ou 6,58.</t>
  </si>
  <si>
    <t>BR Partners</t>
  </si>
  <si>
    <t>BRBI11</t>
  </si>
  <si>
    <t>BRBI11 está em clara tendência de baixa pelas médias de 21 e 200 dias e segue em movimento de baixa. Abaixo dos 14,48 pode buscar suportes 14,1 ou 13,64. Teria sinal de repique altista fechando acima dos 14,66 mirando resistências em 15,57 ou 16,47.</t>
  </si>
  <si>
    <t>Bradesco</t>
  </si>
  <si>
    <t>BBDC3</t>
  </si>
  <si>
    <t>BBDC3 está em tendência de alta pelas médias de 21 e 200 dias e vai mantendo sinal de força altista. Acima dos 16,2 pode buscar projeções nos 16,64 ou 17,69. Teria sinal de realização na perda dos 15,98 mirando os 14,94 ou 14,41.</t>
  </si>
  <si>
    <t>BBDC4</t>
  </si>
  <si>
    <t>BBDC4 está em tendência de alta pelas médias de 21 e 200 dias e vai mantendo sinal de força altista. Acima dos 18,64 pode buscar projeções nos 19 ou 20,16. Teria sinal de realização na perda dos 18,35 mirando os 17,12 ou 16,53.</t>
  </si>
  <si>
    <t>Bradespar</t>
  </si>
  <si>
    <t>BRAP4</t>
  </si>
  <si>
    <t>BRAP4 está em clara tendência de baixa pelas médias de 21 e 200 dias e segue em movimento de baixa. Abaixo dos 20,61 pode buscar suportes 19,94 ou 19,28. Teria sinal de repique altista fechando acima dos 21,02 mirando resistências em 22,76 ou 24,08.</t>
  </si>
  <si>
    <t>Bradsaude</t>
  </si>
  <si>
    <t>SAUD3</t>
  </si>
  <si>
    <t>SAUD3 está em tendência de alta pelas médias de 21 e 200 dias, mas começa a dar sinal de possível realização. Abaixo dos 14,66 poderia realizar na direção dos suportes 13,35 ou 12,66. Caso supere os 15,06 retomaria sinal de alta com projeções nos 15,58 ou 16,95.</t>
  </si>
  <si>
    <t>BBAS3</t>
  </si>
  <si>
    <t>BBAS3 apesar de estar em tendência de baixa no longo prazo pela média de 200 dias, no curto prazo está com sinal de recuperação favorecendo repiques de alta. Acima dos 20,88 pode seguir repique altista na direção resistências nos 21,83 ou 23,38. Caso perca os 20,08 teria sinal de baixa projetando de 19,33 a 18,85. O padrão de volume favorece a alta.</t>
  </si>
  <si>
    <t>Brasilagro</t>
  </si>
  <si>
    <t>AGRO3</t>
  </si>
  <si>
    <t>AGRO3 está em tendência de baixa pela média de 200 dias, a parece ter completado movimento de repique de alta de curto prazo e pode estar retomando o movimento baixista. Abaixo dos 18,98 pode seguir em queda na direção dos suportes 17,86 ou 17,28. Teria sinal de repique altista fechando acima dos 19,72 mirando resistências em 20,86 ou 22,72.</t>
  </si>
  <si>
    <t>Braskem</t>
  </si>
  <si>
    <t>BRKM5</t>
  </si>
  <si>
    <t>BRKM5 está em clara tendência de baixa pelas médias de 21 e 200 dias e segue em movimento de baixa. Abaixo dos 5,7 pode buscar suportes 5,02 ou 4,34. Teria sinal de repique altista fechando acima dos 6,01 mirando resistências em 7,89 ou 9,24. O IFR sobrevendido alerta para recuperações se superar 6,01</t>
  </si>
  <si>
    <t>Brava</t>
  </si>
  <si>
    <t>BRAV3</t>
  </si>
  <si>
    <t>BRAV3 está em tendência de alta pelas médias de 21 e 200 dias e vai mantendo sinal de força altista. Acima dos 20,64 pode buscar projeções nos 22,61 ou 25,8. Teria sinal de realização na perda dos 20,04 mirando os 17,45 ou 16,46.</t>
  </si>
  <si>
    <t>Broadcom Inc</t>
  </si>
  <si>
    <t>AVGO34</t>
  </si>
  <si>
    <t>AVGO34 está em tendência de alta pelas médias de 21 e 200 dias e vai mantendo sinal de força altista. Acima dos 28,31 pode buscar projeções nos 29,8 ou 31,98. Teria sinal de realização na perda dos 27,58 mirando os 26,26 ou 25,16.</t>
  </si>
  <si>
    <t>Btgp Banco</t>
  </si>
  <si>
    <t>BPAC11</t>
  </si>
  <si>
    <t>BPAC11 apesar de estar em tendência de alta no longo prazo pela média de 200 dias, no curto prazo está em realização. Abaixo dos 55,29 pode seguir em baixa no curto prazo mirando suportes em 51,6 ou 49,28. Teria sinal de retomada altista fechando acima dos 56,16 mirando resistências em 59,1 ou 63,73.</t>
  </si>
  <si>
    <t>Caixa Seguri</t>
  </si>
  <si>
    <t>CXSE3</t>
  </si>
  <si>
    <t>CXSE3 está em tendência de alta pelas médias de 21 e 200 dias e vai mantendo sinal de força altista. Acima dos 22,54 pode buscar projeções nos 24,57 ou 27,86. Teria sinal de realização na perda dos 22,08 mirando os 19,25 ou 18,23. O IFR sobrecomprado alerta realizações se perder 22,08.</t>
  </si>
  <si>
    <t>Camil</t>
  </si>
  <si>
    <t>CAML3</t>
  </si>
  <si>
    <t>CAML3 está em tendência de baixa pelas médias de 21 e 200 dias, mas começa a dar sinais de repiques de alta. Acima dos 4,29 teria sinal de repique altista mirando resistências nos 5,48 ou 6,33. Já uma perda dos 4,1 traria de volta o sinal de baixa projetando de 3,67 a 3,24.</t>
  </si>
  <si>
    <t>Casas Bahia</t>
  </si>
  <si>
    <t>BHIA3</t>
  </si>
  <si>
    <t>BHIA3 está em clara tendência de baixa pelas médias de 21 e 200 dias e segue em movimento de baixa. Abaixo dos 0,91 pode buscar suportes 0,82 ou 0,73. Teria sinal de repique altista fechando acima dos 1,02 mirando resistências em 1,2 ou 1,37. O IFR sobrevendido alerta para recuperações se superar 1,02</t>
  </si>
  <si>
    <t>Caterpillar Inc</t>
  </si>
  <si>
    <t>CATP34</t>
  </si>
  <si>
    <t>CATP34 está em tendência de alta no longo prazo, teve uma correção no curto prazo, mas pode estar retomando sinal de altas. Acima dos 284,58 pode buscar 353,89 ou 406,06. Abaixo dos 269,46 retomaria sinal de realização mirando suportes em 243,37 ou 217,28.</t>
  </si>
  <si>
    <t>Cba</t>
  </si>
  <si>
    <t>CBAV3</t>
  </si>
  <si>
    <t>CBAV3 está em tendência de alta pelas médias de 21 e 200 dias e vai mantendo sinal de força altista. Acima dos 10,87 pode buscar projeções nos 10,98 ou 11,16. Teria sinal de realização na perda dos 10,81 mirando os 10,69 ou 10,63. O padrão de volume favorece a alta.</t>
  </si>
  <si>
    <t>Cea Modas</t>
  </si>
  <si>
    <t>CEAB3</t>
  </si>
  <si>
    <t>CEAB3 está em clara tendência de baixa pelas médias de 21 e 200 dias e segue em movimento de baixa. Abaixo dos 9,27 pode buscar suportes 8,66 ou 8,05. Teria sinal de repique altista fechando acima dos 9,75 mirando resistências em 11,24 ou 12,45. O IFR sobrevendido alerta para recuperações se superar 9,75</t>
  </si>
  <si>
    <t>Cemig</t>
  </si>
  <si>
    <t>CMIG4</t>
  </si>
  <si>
    <t>CMIG4 está em tendência de alta pelas médias de 21 e 200 dias, mas começa a dar sinal de possível realização. Abaixo dos 10,92 poderia realizar na direção dos suportes 10,64 ou 10,4. Caso supere os 11,08 retomaria sinal de alta com projeções nos 11,39 ou 11,85.</t>
  </si>
  <si>
    <t>Coca Cola Co</t>
  </si>
  <si>
    <t>COCA34</t>
  </si>
  <si>
    <t>COCA34 está em tendência de alta no longo prazo, teve uma correção no curto prazo, mas pode estar retomando sinal de altas. Acima dos 69,71 pode buscar 73,4 ou 76,18. Abaixo dos 68,9 retomaria sinal de realização mirando suportes em 67,5 ou 66,11.</t>
  </si>
  <si>
    <t>Cogna ON</t>
  </si>
  <si>
    <t>COGN3</t>
  </si>
  <si>
    <t>COGN3 está em clara tendência de baixa pelas médias de 21 e 200 dias e segue em movimento de baixa. Abaixo dos 2,12 pode buscar suportes 2,02 ou 1,92. Teria sinal de repique altista fechando acima dos 2,21 mirando resistências em 2,44 ou 2,63.</t>
  </si>
  <si>
    <t>Coinbase Global, Inc</t>
  </si>
  <si>
    <t>C2OI34</t>
  </si>
  <si>
    <t>C2OI34 apesar de estar em tendência de baixa no longo prazo pela média de 200 dias, no curto prazo está com sinal de recuperação favorecendo repiques de alta. Acima dos 36,79 pode seguir repique altista na direção resistências nos 41,69 ou 49,63. Caso perca os 33,9 teria sinal de baixa projetando de 28,85 a 26,39. O padrão de volume favorece a alta.</t>
  </si>
  <si>
    <t>Compass Gas</t>
  </si>
  <si>
    <t>PASS3</t>
  </si>
  <si>
    <t/>
  </si>
  <si>
    <t>Restrita</t>
  </si>
  <si>
    <t>Copasa</t>
  </si>
  <si>
    <t>CSMG3</t>
  </si>
  <si>
    <t>CSMG3 está em tendência de alta pelas médias de 21 e 200 dias, mas começa a dar sinal de possível realização. Abaixo dos 62,72 poderia realizar na direção dos suportes 57,36 ou 54,12. Caso supere os 64,14 retomaria sinal de alta com projeções nos 67,82 ou 74,28.</t>
  </si>
  <si>
    <t>Copel</t>
  </si>
  <si>
    <t>CPLE3</t>
  </si>
  <si>
    <t>CPLE3 apesar de estar em tendência de alta no longo prazo pela média de 200 dias, no curto prazo está em realização. Abaixo dos 14,19 pode seguir em baixa no curto prazo mirando suportes em 13,77 ou 13,36. Teria sinal de retomada altista fechando acima dos 14,96 mirando resistências em 15,53 ou 16,35.</t>
  </si>
  <si>
    <t>Cosan</t>
  </si>
  <si>
    <t>CSAN3</t>
  </si>
  <si>
    <t>CSAN3 está em clara tendência de baixa pelas médias de 21 e 200 dias e segue em movimento de baixa. Abaixo dos 3,69 pode buscar suportes 3,52 ou 3,34. Teria sinal de repique altista fechando acima dos 3,82 mirando resistências em 4,1 ou 4,45.</t>
  </si>
  <si>
    <t>CPFL Energia</t>
  </si>
  <si>
    <t>CPFE3</t>
  </si>
  <si>
    <t>CPFE3 está em tendência de alta pelas médias de 21 e 200 dias e vai mantendo sinal de força altista. Acima dos 46,75 pode buscar projeções nos 47,88 ou 50,4. Teria sinal de realização na perda dos 46,01 mirando os 43,8 ou 42,53.</t>
  </si>
  <si>
    <t>Crowdstrike Hldg Inc</t>
  </si>
  <si>
    <t>C2RW34</t>
  </si>
  <si>
    <t>C2RW34 apesar de estar em tendência de alta no longo prazo pela média de 200 dias, no curto prazo está em realização. Abaixo dos 43,83 pode seguir em baixa no curto prazo mirando suportes em 37,5 ou 33,63. Teria sinal de retomada altista fechando acima dos 46,35 mirando resistências em 50,01 ou 57,74.</t>
  </si>
  <si>
    <t>Csn Mineracao</t>
  </si>
  <si>
    <t>CMIN3</t>
  </si>
  <si>
    <t>CMIN3 está em tendência de alta pelas médias de 21 e 200 dias e vai mantendo sinal de força altista. Acima dos 5,59 pode buscar projeções nos 6,52 ou 8,03. Teria sinal de realização na perda dos 5,33 mirando os 4,08 ou 3,61. O padrão de volume favorece a alta. O IFR sobrecomprado alerta realizações se perder 5,33.</t>
  </si>
  <si>
    <t>Cury S/A</t>
  </si>
  <si>
    <t>CURY3</t>
  </si>
  <si>
    <t>CURY3 está em clara tendência de baixa pelas médias de 21 e 200 dias e segue em movimento de baixa. Abaixo dos 29,46 pode buscar suportes 27,46 ou 25,46. Teria sinal de repique altista fechando acima dos 30,5 mirando resistências em 35,92 ou 39,91.</t>
  </si>
  <si>
    <t>Cvc Brasil</t>
  </si>
  <si>
    <t>CVCB3</t>
  </si>
  <si>
    <t>CVCB3 está em tendência de baixa pelas médias de 21 e 200 dias, mas começa a dar sinais de repiques de alta. Acima dos 1,18 teria sinal de repique altista mirando resistências nos 1,47 ou 1,72. Já uma perda dos 1,06 traria de volta o sinal de baixa projetando de 0,93 a 0,8.</t>
  </si>
  <si>
    <t>Cyrela Realt</t>
  </si>
  <si>
    <t>CYRE3</t>
  </si>
  <si>
    <t>CYRE3 está em tendência de baixa pelas médias de 21 e 200 dias, mas começa a dar sinais de repiques de alta. Acima dos 21,32 teria sinal de repique altista mirando resistências nos 23,7 ou 25,47. Já uma perda dos 20,83 traria de volta o sinal de baixa projetando de 19,94 a 19,05.</t>
  </si>
  <si>
    <t>CYRE4</t>
  </si>
  <si>
    <t>CYRE4 está em tendência de baixa pelas médias de 21 e 200 dias, mas começa a dar sinais de repiques de alta. Acima dos 20,03 teria sinal de repique altista mirando resistências nos 22,02 ou 23,58. Já uma perda dos 19,49 traria de volta o sinal de baixa projetando de 18,7 a 17,92.</t>
  </si>
  <si>
    <t>Dasa</t>
  </si>
  <si>
    <t>DASA3</t>
  </si>
  <si>
    <t>DASA3 está em tendência de baixa pela média de 200 dias, a parece ter completado movimento de repique de alta de curto prazo e pode estar retomando o movimento baixista. Abaixo dos 2,85 pode seguir em queda na direção dos suportes 2,41 ou 2,24. Teria sinal de repique altista fechando acima dos 2,96 mirando resistências em 3,29 ou 3,84.</t>
  </si>
  <si>
    <t>Datadog, Inc</t>
  </si>
  <si>
    <t>D1DG34</t>
  </si>
  <si>
    <t>D1DG34 apesar de estar em tendência de alta no longo prazo pela média de 200 dias, no curto prazo está em realização. Abaixo dos 128,3 pode seguir em baixa no curto prazo mirando suportes em 111,23 ou 102,2. Teria sinal de retomada altista fechando acima dos 133,18 mirando resistências em 140,45 ou 158,5.</t>
  </si>
  <si>
    <t>Dell Inc</t>
  </si>
  <si>
    <t>D1EL34</t>
  </si>
  <si>
    <t>D1EL34 está em tendência de alta no longo prazo, teve uma correção no curto prazo, mas pode estar retomando sinal de altas. Acima dos 2065,62 pode buscar 2349,59 ou 2636,96. Abaixo dos 1884,59 retomaria sinal de realização mirando suportes em 1740,9 ou 1597,22.</t>
  </si>
  <si>
    <t>Desktopsigma</t>
  </si>
  <si>
    <t>DESK3</t>
  </si>
  <si>
    <t>DESK3 está em tendência de alta pelas médias de 21 e 200 dias e vai mantendo sinal de força altista. Acima dos 18,22 pode buscar projeções nos 18,88 ou 19,95. Teria sinal de realização na perda dos 17,81 mirando os 17,15 ou 16,81. O padrão de volume favorece a alta.</t>
  </si>
  <si>
    <t>Dexco</t>
  </si>
  <si>
    <t>DXCO3</t>
  </si>
  <si>
    <t>DXCO3 está em clara tendência de baixa pelas médias de 21 e 200 dias e segue em movimento de baixa. Abaixo dos 4,88 pode buscar suportes 4,71 ou 4,54. Teria sinal de repique altista fechando acima dos 5,03 mirando resistências em 5,25 ou 5,58.</t>
  </si>
  <si>
    <t>Dimed</t>
  </si>
  <si>
    <t>PNVL3</t>
  </si>
  <si>
    <t>PNVL3 apesar de estar em tendência de baixa no longo prazo pela média de 200 dias, no curto prazo está com sinal de recuperação favorecendo repiques de alta. Acima dos 11,55 pode seguir repique altista na direção resistências nos 12,24 ou 13,36. Caso perca os 11 teria sinal de baixa projetando de 10,43 a 10,08.</t>
  </si>
  <si>
    <t>Direcional</t>
  </si>
  <si>
    <t>DIRR3</t>
  </si>
  <si>
    <t>DIRR3 está em clara tendência de baixa pelas médias de 21 e 200 dias e segue em movimento de baixa. Abaixo dos 11,44 pode buscar suportes 10,51 ou 9,59. Teria sinal de repique altista fechando acima dos 11,88 mirando resistências em 14,42 ou 16,26. O IFR sobrevendido alerta para recuperações se superar 11,88</t>
  </si>
  <si>
    <t>Ecorodovias</t>
  </si>
  <si>
    <t>ECOR3</t>
  </si>
  <si>
    <t>ECOR3 está em clara tendência de baixa pelas médias de 21 e 200 dias e segue em movimento de baixa. Abaixo dos 6,68 pode buscar suportes 6,31 ou 5,95. Teria sinal de repique altista fechando acima dos 6,95 mirando resistências em 7,86 ou 8,58.</t>
  </si>
  <si>
    <t>Eli Lilly And Company</t>
  </si>
  <si>
    <t>LILY34</t>
  </si>
  <si>
    <t>LILY34 está em tendência de alta no longo prazo, teve uma correção no curto prazo, mas pode estar retomando sinal de altas. Acima dos 198,51 pode buscar 214,47 ou 230,38. Abaixo dos 188,72 retomaria sinal de realização mirando suportes em 180,76 ou 172,8.</t>
  </si>
  <si>
    <t>Emae</t>
  </si>
  <si>
    <t>EMAE3</t>
  </si>
  <si>
    <t>Embraer</t>
  </si>
  <si>
    <t>EMBJ3</t>
  </si>
  <si>
    <t>EMBJ3 está em tendência de baixa pela média de 200 dias, a parece ter completado movimento de repique de alta de curto prazo e pode estar retomando o movimento baixista. Abaixo dos 81,95 pode seguir em queda na direção dos suportes 76,77 ou 73,67. Teria sinal de repique altista fechando acima dos 84,25 mirando resistências em 86,8 ou 92,99.</t>
  </si>
  <si>
    <t>Energisa</t>
  </si>
  <si>
    <t>ENGI11</t>
  </si>
  <si>
    <t>ENGI11 está em tendência de baixa pela média de 200 dias, a parece ter completado movimento de repique de alta de curto prazo e pode estar retomando o movimento baixista. Abaixo dos 48,65 pode seguir em queda na direção dos suportes 45,47 ou 43,35. Teria sinal de repique altista fechando acima dos 49,6 mirando resistências em 52,3 ou 56,52.</t>
  </si>
  <si>
    <t>Eneva</t>
  </si>
  <si>
    <t>ENEV3</t>
  </si>
  <si>
    <t>ENEV3 apesar de estar em tendência de alta no longo prazo pela média de 200 dias, no curto prazo está em realização. Abaixo dos 25,12 pode seguir em baixa no curto prazo mirando suportes em 24,3 ou 23,17. Teria sinal de retomada altista fechando acima dos 25,66 mirando resistências em 27,95 ou 30,2.</t>
  </si>
  <si>
    <t>Engie Brasil</t>
  </si>
  <si>
    <t>EGIE3</t>
  </si>
  <si>
    <t>EGIE3 está em tendência de baixa pelas médias de 21 e 200 dias, mas começa a dar sinais de repiques de alta. Acima dos 30,45 teria sinal de repique altista mirando resistências nos 34,88 ou 38,12. Já uma perda dos 29,63 traria de volta o sinal de baixa projetando de 28 a 26,38.</t>
  </si>
  <si>
    <t>Enjoei</t>
  </si>
  <si>
    <t>ENJU3</t>
  </si>
  <si>
    <t>ENJU3 está em tendência de alta pelas médias de 21 e 200 dias, mas começa a dar sinal de possível realização. Abaixo dos 0,73 poderia realizar na direção dos suportes 0,64 ou 0,55. Caso supere os 0,94 retomaria sinal de alta com projeções nos 1,02 ou 1,19.</t>
  </si>
  <si>
    <t>Equatorial</t>
  </si>
  <si>
    <t>EQTL3</t>
  </si>
  <si>
    <t>EQTL3 está em clara tendência de baixa pelas médias de 21 e 200 dias e segue em movimento de baixa. Abaixo dos 38,3 pode buscar suportes 37,05 ou 35,8. Teria sinal de repique altista fechando acima dos 39,28 mirando resistências em 41,09 ou 43,58.</t>
  </si>
  <si>
    <t>Eucatex</t>
  </si>
  <si>
    <t>EUCA4</t>
  </si>
  <si>
    <t>EUCA4 apesar de estar em tendência de alta no longo prazo pela média de 200 dias, no curto prazo está em realização. Abaixo dos 21,76 pode seguir em baixa no curto prazo mirando suportes em 20,87 ou 19,99. Teria sinal de retomada altista fechando acima dos 22,74 mirando resistências em 24,61 ou 26,37. O IFR sobrevendido alerta para recuperações se superar 22,74</t>
  </si>
  <si>
    <t>Even</t>
  </si>
  <si>
    <t>EVEN3</t>
  </si>
  <si>
    <t>EVEN3 está em tendência de baixa pelas médias de 21 e 200 dias, mas começa a dar sinais de repiques de alta. Acima dos 5,03 teria sinal de repique altista mirando resistências nos 5,82 ou 6,38. Já uma perda dos 4,9 traria de volta o sinal de baixa projetando de 4,61 a 4,33.</t>
  </si>
  <si>
    <t>Eztec</t>
  </si>
  <si>
    <t>EZTC3</t>
  </si>
  <si>
    <t>EZTC3 está em clara tendência de baixa pelas médias de 21 e 200 dias e segue em movimento de baixa. Abaixo dos 11,58 pode buscar suportes 10,9 ou 10,23. Teria sinal de repique altista fechando acima dos 11,89 mirando resistências em 13,75 ou 15,09. O IFR sobrevendido alerta para recuperações se superar 11,89</t>
  </si>
  <si>
    <t>Ferbasa</t>
  </si>
  <si>
    <t>FESA4</t>
  </si>
  <si>
    <t>FESA4 está em tendência de baixa pela média de 200 dias, a parece ter completado movimento de repique de alta de curto prazo e pode estar retomando o movimento baixista. Abaixo dos 5,86 pode seguir em queda na direção dos suportes 5,69 ou 5,54. Teria sinal de repique altista fechando acima dos 5,96 mirando resistências em 6,16 ou 6,45.</t>
  </si>
  <si>
    <t>Fleury</t>
  </si>
  <si>
    <t>FLRY3</t>
  </si>
  <si>
    <t>FLRY3 está em tendência de alta pelas médias de 21 e 200 dias, mas começa a dar sinal de possível realização. Abaixo dos 16,33 poderia realizar na direção dos suportes 14,72 ou 14,07. Caso supere os 16,82 retomaria sinal de alta com projeções nos 18,11 ou 20,21.</t>
  </si>
  <si>
    <t>Fras-Le</t>
  </si>
  <si>
    <t>FRAS3</t>
  </si>
  <si>
    <t>FRAS3 apesar de estar em tendência de baixa no longo prazo pela média de 200 dias, no curto prazo está com sinal de recuperação favorecendo repiques de alta. Acima dos 21,31 pode seguir repique altista na direção resistências nos 22,81 ou 25,25. Caso perca os 20,56 teria sinal de baixa projetando de 18,87 a 18,11.</t>
  </si>
  <si>
    <t>Freeport-Mcmoran Inc</t>
  </si>
  <si>
    <t>FCXO34</t>
  </si>
  <si>
    <t>FCXO34 está em tendência de alta pelas médias de 21 e 200 dias e vai mantendo sinal de força altista. Acima dos 105,89 pode buscar projeções nos 113,2 ou 123,57. Teria sinal de realização na perda dos 101 mirando os 96,42 ou 91,23. O padrão de volume favorece a alta.</t>
  </si>
  <si>
    <t>Gafisa</t>
  </si>
  <si>
    <t>GFSA3</t>
  </si>
  <si>
    <t>GFSA3 está em clara tendência de baixa pelas médias de 21 e 200 dias e segue em movimento de baixa. Abaixo dos 0,33 pode buscar suportes 0 ou -0,32. Teria sinal de repique altista fechando acima dos 0,38 mirando resistências em 1,39 ou 2,04. O IFR sobrevendido alerta para recuperações se superar 0,38</t>
  </si>
  <si>
    <t>Gerdau</t>
  </si>
  <si>
    <t>GGBR4</t>
  </si>
  <si>
    <t>GGBR4 está em tendência de alta pelas médias de 21 e 200 dias, mas começa a dar sinal de possível realização. Abaixo dos 23,42 poderia realizar na direção dos suportes 20,49 ou 19,27. Caso supere os 24,42 retomaria sinal de alta com projeções nos 26,84 ou 30,77.</t>
  </si>
  <si>
    <t>Gerdau Met</t>
  </si>
  <si>
    <t>GOAU4</t>
  </si>
  <si>
    <t>GOAU4 está em tendência de alta pelas médias de 21 e 200 dias, mas começa a dar sinal de possível realização. Abaixo dos 10,18 poderia realizar na direção dos suportes 9,04 ou 8,56. Caso supere os 10,32 retomaria sinal de alta com projeções nos 10,57 ou 11,51.</t>
  </si>
  <si>
    <t>Gps</t>
  </si>
  <si>
    <t>GGPS3</t>
  </si>
  <si>
    <t>GGPS3 está em clara tendência de baixa pelas médias de 21 e 200 dias e segue em movimento de baixa. Abaixo dos 11,27 pode buscar suportes 10,64 ou 10,02. Teria sinal de repique altista fechando acima dos 12,14 mirando resistências em 13,28 ou 14,52.</t>
  </si>
  <si>
    <t>Grendene</t>
  </si>
  <si>
    <t>GRND3</t>
  </si>
  <si>
    <t>GRND3 está em clara tendência de baixa pelas médias de 21 e 200 dias e segue em movimento de baixa. Abaixo dos 3,68 pode buscar suportes 3,58 ou 3,48. Teria sinal de repique altista fechando acima dos 3,84 mirando resistências em 3,99 ou 4,18.</t>
  </si>
  <si>
    <t>Grupo Mateus</t>
  </si>
  <si>
    <t>GMAT3</t>
  </si>
  <si>
    <t>GMAT3 está em tendência de baixa pela média de 200 dias, a parece ter completado movimento de repique de alta de curto prazo e pode estar retomando o movimento baixista. Abaixo dos 3,79 pode seguir em queda na direção dos suportes 3,43 ou 3,23. Teria sinal de repique altista fechando acima dos 3,86 mirando resistências em 4,07 ou 4,46.</t>
  </si>
  <si>
    <t>Grupo Sbf</t>
  </si>
  <si>
    <t>SBFG3</t>
  </si>
  <si>
    <t>SBFG3 está em clara tendência de baixa pelas médias de 21 e 200 dias e segue em movimento de baixa. Abaixo dos 9,32 pode buscar suportes 8,84 ou 8,36. Teria sinal de repique altista fechando acima dos 9,76 mirando resistências em 10,87 ou 11,82.</t>
  </si>
  <si>
    <t>Hapvida</t>
  </si>
  <si>
    <t>HAPV3</t>
  </si>
  <si>
    <t>Helbor</t>
  </si>
  <si>
    <t>HBOR3</t>
  </si>
  <si>
    <t>HBOR3 está em clara tendência de baixa pelas médias de 21 e 200 dias e segue em movimento de baixa. Abaixo dos 1,9 pode buscar suportes 1,65 ou 1,41. Teria sinal de repique altista fechando acima dos 2,07 mirando resistências em 2,41 ou 2,87.</t>
  </si>
  <si>
    <t>Hidrovias</t>
  </si>
  <si>
    <t>HBSA3</t>
  </si>
  <si>
    <t>HBSA3 está em tendência de baixa pelas médias de 21 e 200 dias, mas começa a dar sinais de repiques de alta. Acima dos 3,42 teria sinal de repique altista mirando resistências nos 3,72 ou 3,99. Já uma perda dos 3,27 traria de volta o sinal de baixa projetando de 3,13 a 2,99.</t>
  </si>
  <si>
    <t>Hypera</t>
  </si>
  <si>
    <t>HYPE3</t>
  </si>
  <si>
    <t>HYPE3 está em clara tendência de baixa pelas médias de 21 e 200 dias e segue em movimento de baixa. Abaixo dos 19,7 pode buscar suportes 19,04 ou 18,38. Teria sinal de repique altista fechando acima dos 21,82 mirando resistências em 23,13 ou 25,25.</t>
  </si>
  <si>
    <t>Iguatemi SA</t>
  </si>
  <si>
    <t>IGTI11</t>
  </si>
  <si>
    <t>IGTI11 está em clara tendência de baixa pelas médias de 21 e 200 dias e segue em movimento de baixa. Abaixo dos 24,44 pode buscar suportes 23,6 ou 22,66. Teria sinal de repique altista fechando acima dos 24,96 mirando resistências em 26,63 ou 28,5.</t>
  </si>
  <si>
    <t>Intel Corp</t>
  </si>
  <si>
    <t>ITLC34</t>
  </si>
  <si>
    <t>ITLC34 está em tendência de alta no longo prazo, teve uma correção no curto prazo, mas pode estar retomando sinal de altas. Acima dos 89,66 pode buscar 122,62 ou 150,99. Abaixo dos 85,65 retomaria sinal de realização mirando suportes em 76,7 ou 62,51.</t>
  </si>
  <si>
    <t>Intelbras</t>
  </si>
  <si>
    <t>INTB3</t>
  </si>
  <si>
    <t>INTB3 está em tendência de alta no longo prazo, teve uma correção no curto prazo, mas pode estar retomando sinal de altas. Acima dos 13,36 pode buscar 14,16 ou 15,08. Abaixo dos 13,02 retomaria sinal de realização mirando suportes em 12,67 ou 12,2.</t>
  </si>
  <si>
    <t>Inter &amp; Co, Inc.</t>
  </si>
  <si>
    <t>INBR32</t>
  </si>
  <si>
    <t>INBR32 está em clara tendência de baixa pelas médias de 21 e 200 dias e segue em movimento de baixa. Abaixo dos 27,91 pode buscar suportes 26,76 ou 25,69. Teria sinal de repique altista fechando acima dos 28,65 mirando resistências em 30,22 ou 32,35.</t>
  </si>
  <si>
    <t>Iochp-Maxion</t>
  </si>
  <si>
    <t>MYPK3</t>
  </si>
  <si>
    <t>MYPK3 apesar de estar em tendência de baixa no longo prazo pela média de 200 dias, no curto prazo está com sinal de recuperação favorecendo repiques de alta. Acima dos 9,47 pode seguir repique altista na direção resistências nos 9,9 ou 10,61. Caso perca os 9,26 teria sinal de baixa projetando de 8,76 a 8,54.</t>
  </si>
  <si>
    <t>Irani</t>
  </si>
  <si>
    <t>RANI3</t>
  </si>
  <si>
    <t>RANI3 está em clara tendência de baixa pelas médias de 21 e 200 dias e segue em movimento de baixa. Abaixo dos 7,83 pode buscar suportes 7,55 ou 7,37. Teria sinal de repique altista fechando acima dos 7,99 mirando resistências em 8,13 ou 8,48.</t>
  </si>
  <si>
    <t>Irbbrasil Re</t>
  </si>
  <si>
    <t>IRBR3</t>
  </si>
  <si>
    <t>IRBR3 está em tendência de alta pelas médias de 21 e 200 dias, mas começa a dar sinal de possível realização. Abaixo dos 55,07 poderia realizar na direção dos suportes 52,62 ou 50,95. Caso supere os 56,59 retomaria sinal de alta com projeções nos 58,02 ou 61,35.</t>
  </si>
  <si>
    <t>Isa Energia</t>
  </si>
  <si>
    <t>ISAE4</t>
  </si>
  <si>
    <t>ISAE4 está em tendência de alta pelas médias de 21 e 200 dias e vai mantendo sinal de força altista. Acima dos 28,43 pode buscar projeções nos 30,29 ou 32,15. Teria sinal de realização na perda dos 27,27 mirando os 26,33 ou 25,4.</t>
  </si>
  <si>
    <t>Itausa</t>
  </si>
  <si>
    <t>ITSA4</t>
  </si>
  <si>
    <t>ITSA4 está em tendência de alta pelas médias de 21 e 200 dias, mas começa a dar sinal de possível realização. Abaixo dos 13,53 poderia realizar na direção dos suportes 12,8 ou 12,36. Caso supere os 13,66 retomaria sinal de alta com projeções nos 14,22 ou 15,09.</t>
  </si>
  <si>
    <t>ItauUnibanco</t>
  </si>
  <si>
    <t>ITUB3</t>
  </si>
  <si>
    <t>ITUB3 está em tendência de alta pelas médias de 21 e 200 dias e vai mantendo sinal de força altista. Acima dos 45,34 pode buscar projeções nos 46,84 ou 49,47. Teria sinal de realização na perda dos 44,83 mirando os 42,58 ou 41,26.</t>
  </si>
  <si>
    <t>ITUB4</t>
  </si>
  <si>
    <t>ITUB4 está em tendência de alta pelas médias de 21 e 200 dias e vai mantendo sinal de força altista. Acima dos 42,58 pode buscar projeções nos 44,64 ou 47,27. Teria sinal de realização na perda dos 42,18 mirando os 40,37 ou 39,05.</t>
  </si>
  <si>
    <t>Jallesmachad</t>
  </si>
  <si>
    <t>JALL3</t>
  </si>
  <si>
    <t>JALL3 está em tendência de baixa pelas médias de 21 e 200 dias, mas começa a dar sinais de repiques de alta. Acima dos 2,03 teria sinal de repique altista mirando resistências nos 2,27 ou 2,46. Já uma perda dos 1,96 traria de volta o sinal de baixa projetando de 1,86 a 1,76.</t>
  </si>
  <si>
    <t>JBS Nv</t>
  </si>
  <si>
    <t>JBSS32</t>
  </si>
  <si>
    <t>JBSS32 está em clara tendência de baixa pelas médias de 21 e 200 dias e segue em movimento de baixa. Abaixo dos 59,26 pode buscar suportes 57,66 ou 56,07. Teria sinal de repique altista fechando acima dos 61,23 mirando resistências em 64,41 ou 67,59.</t>
  </si>
  <si>
    <t>JHSF Part</t>
  </si>
  <si>
    <t>JHSF3</t>
  </si>
  <si>
    <t>JHSF3 está em tendência de alta pelas médias de 21 e 200 dias e vai mantendo sinal de força altista. Acima dos 11,41 pode buscar projeções nos 12,14 ou 13,33. Teria sinal de realização na perda dos 10,7 mirando os 10,22 ou 9,85. O padrão de volume favorece a alta.</t>
  </si>
  <si>
    <t>Jpmorgan Chase &amp; Co</t>
  </si>
  <si>
    <t>JPMC34</t>
  </si>
  <si>
    <t>JPMC34 está em tendência de alta pelas médias de 21 e 200 dias e vai mantendo sinal de força altista. Acima dos 178 pode buscar projeções nos 185,53 ou 197,73. Teria sinal de realização na perda dos 171,79 mirando os 165,8 ou 162,03.</t>
  </si>
  <si>
    <t>JSL</t>
  </si>
  <si>
    <t>JSLG3</t>
  </si>
  <si>
    <t>JSLG3 apesar de estar em tendência de baixa no longo prazo pela média de 200 dias, no curto prazo está com sinal de recuperação favorecendo repiques de alta. Acima dos 5,73 pode seguir repique altista na direção resistências nos 5,97 ou 6,38. Caso perca os 5,52 teria sinal de baixa projetando de 5,3 a 5,09.</t>
  </si>
  <si>
    <t>Kepler Weber</t>
  </si>
  <si>
    <t>KEPL3</t>
  </si>
  <si>
    <t>KEPL3 está em tendência de baixa pelas médias de 21 e 200 dias, mas começa a dar sinais de repiques de alta. Acima dos 6,39 teria sinal de repique altista mirando resistências nos 6,75 ou 7,04. Já uma perda dos 6,27 traria de volta o sinal de baixa projetando de 6,12 a 5,97.</t>
  </si>
  <si>
    <t>Klabin S/A</t>
  </si>
  <si>
    <t>KLBN3</t>
  </si>
  <si>
    <t>KLBN3 apesar de estar em tendência de baixa no longo prazo pela média de 200 dias, no curto prazo está com sinal de recuperação favorecendo repiques de alta. Acima dos 3,55 pode seguir repique altista na direção resistências nos 3,69 ou 3,92. Caso perca os 3,48 teria sinal de baixa projetando de 3,32 a 3,24.</t>
  </si>
  <si>
    <t>KLBN4</t>
  </si>
  <si>
    <t>KLBN4 apesar de estar em tendência de baixa no longo prazo pela média de 200 dias, no curto prazo está com sinal de recuperação favorecendo repiques de alta. Acima dos 3,53 pode seguir repique altista na direção resistências nos 3,65 ou 3,85. Caso perca os 3,47 teria sinal de baixa projetando de 3,33 a 3,26.</t>
  </si>
  <si>
    <t>KLBN11</t>
  </si>
  <si>
    <t>KLBN11 apesar de estar em tendência de baixa no longo prazo pela média de 200 dias, no curto prazo está com sinal de recuperação favorecendo repiques de alta. Acima dos 17,86 pode seguir repique altista na direção resistências nos 18,63 ou 19,89. Caso perca os 17,36 teria sinal de baixa projetando de 16,6 a 16,21.</t>
  </si>
  <si>
    <t>Lam Research Corp</t>
  </si>
  <si>
    <t>L1RC34</t>
  </si>
  <si>
    <t>L1RC34 está em tendência de alta no longo prazo, teve uma correção no curto prazo, mas pode estar retomando sinal de altas. Acima dos 37,72 pode buscar 51,59 ou 61,96. Abaixo dos 34,81 retomaria sinal de realização mirando suportes em 29,62 ou 24,43.</t>
  </si>
  <si>
    <t>Lavvi</t>
  </si>
  <si>
    <t>LAVV3</t>
  </si>
  <si>
    <t>LAVV3 está em clara tendência de baixa pelas médias de 21 e 200 dias e segue em movimento de baixa. Abaixo dos 10,15 pode buscar suportes 9,59 ou 9,04. Teria sinal de repique altista fechando acima dos 10,78 mirando resistências em 11,94 ou 13,04.</t>
  </si>
  <si>
    <t>Light S/A</t>
  </si>
  <si>
    <t>LIGT3</t>
  </si>
  <si>
    <t>LIGT3 está em clara tendência de baixa pelas médias de 21 e 200 dias e segue em movimento de baixa. Abaixo dos 3,05 pode buscar suportes 2,78 ou 2,53. Teria sinal de repique altista fechando acima dos 3,28 mirando resistências em 3,58 ou 4,07.</t>
  </si>
  <si>
    <t>Localiza</t>
  </si>
  <si>
    <t>RENT3</t>
  </si>
  <si>
    <t>RENT3 está em clara tendência de baixa pelas médias de 21 e 200 dias e segue em movimento de baixa. Abaixo dos 36,52 pode buscar suportes 34,53 ou 32,54. Teria sinal de repique altista fechando acima dos 37,51 mirando resistências em 42,95 ou 46,92. O IFR sobrevendido alerta para recuperações se superar 37,51</t>
  </si>
  <si>
    <t>RENT4</t>
  </si>
  <si>
    <t>RENT4 está em clara tendência de baixa pelas médias de 21 e 200 dias e segue em movimento de baixa. Abaixo dos 35,14 pode buscar suportes 33,23 ou 31,33. Teria sinal de repique altista fechando acima dos 36,06 mirando resistências em 41,29 ou 45,09. O IFR sobrevendido alerta para recuperações se superar 36,06</t>
  </si>
  <si>
    <t>Log Com Prop</t>
  </si>
  <si>
    <t>LOGG3</t>
  </si>
  <si>
    <t>LOGG3 apesar de estar em tendência de alta no longo prazo pela média de 200 dias, no curto prazo está em realização. Abaixo dos 25,66 pode seguir em baixa no curto prazo mirando suportes em 24,72 ou 23,78. Teria sinal de retomada altista fechando acima dos 26,3 mirando resistências em 28,7 ou 30,57.</t>
  </si>
  <si>
    <t>Lojas Renner</t>
  </si>
  <si>
    <t>LREN3</t>
  </si>
  <si>
    <t>LREN3 está em clara tendência de baixa pelas médias de 21 e 200 dias e segue em movimento de baixa. Abaixo dos 13,12 pode buscar suportes 12,47 ou 11,82. Teria sinal de repique altista fechando acima dos 13,41 mirando resistências em 15,22 ou 16,51.</t>
  </si>
  <si>
    <t>Lwsa</t>
  </si>
  <si>
    <t>LWSA3</t>
  </si>
  <si>
    <t>LWSA3 está em clara tendência de baixa pelas médias de 21 e 200 dias e segue em movimento de baixa. Abaixo dos 3,7 pode buscar suportes 3,54 ou 3,38. Teria sinal de repique altista fechando acima dos 3,9 mirando resistências em 4,21 ou 4,52.</t>
  </si>
  <si>
    <t>M.Diasbranco</t>
  </si>
  <si>
    <t>MDIA3</t>
  </si>
  <si>
    <t>MDIA3 está em clara tendência de baixa pelas médias de 21 e 200 dias e segue em movimento de baixa. Abaixo dos 17,04 pode buscar suportes 16,66 ou 16,29. Teria sinal de repique altista fechando acima dos 17,76 mirando resistências em 18,25 ou 18,99.</t>
  </si>
  <si>
    <t>Magaz Luiza</t>
  </si>
  <si>
    <t>MGLU3</t>
  </si>
  <si>
    <t>MGLU3 está em tendência de baixa pela média de 200 dias, a parece ter completado movimento de repique de alta de curto prazo e pode estar retomando o movimento baixista. Abaixo dos 4,78 pode seguir em queda na direção dos suportes 4,03 ou 3,63. Teria sinal de repique altista fechando acima dos 4,96 mirando resistências em 5,3 ou 6,08.</t>
  </si>
  <si>
    <t>Marcopolo</t>
  </si>
  <si>
    <t>POMO3</t>
  </si>
  <si>
    <t>POMO3 está em clara tendência de baixa pelas médias de 21 e 200 dias e segue em movimento de baixa. Abaixo dos 4,6 pode buscar suportes 4,26 ou 3,92. Teria sinal de repique altista fechando acima dos 4,8 mirando resistências em 5,69 ou 6,36. O IFR sobrevendido alerta para recuperações se superar 4,8</t>
  </si>
  <si>
    <t>POMO4</t>
  </si>
  <si>
    <t>POMO4 está em clara tendência de baixa pelas médias de 21 e 200 dias e segue em movimento de baixa. Abaixo dos 5 pode buscar suportes 4,67 ou 4,34. Teria sinal de repique altista fechando acima dos 5,15 mirando resistências em 6,06 ou 6,71. O IFR sobrevendido alerta para recuperações se superar 5,15</t>
  </si>
  <si>
    <t>Marfrig</t>
  </si>
  <si>
    <t>MBRF3 está em tendência de baixa pelas médias de 21 e 200 dias, mas começa a dar sinais de repiques de alta. Acima dos 15,27 teria sinal de repique altista mirando resistências nos 18,4 ou 20,81. Já uma perda dos 14,49 traria de volta o sinal de baixa projetando de 13,28 a 12,07.</t>
  </si>
  <si>
    <t>Marvell Technology Group Ltd</t>
  </si>
  <si>
    <t>M2RV34</t>
  </si>
  <si>
    <t>M2RV34 está em tendência de alta no longo prazo, teve uma correção no curto prazo, mas pode estar retomando sinal de altas. Acima dos 106,88 pode buscar 154,83 ou 194,06. Abaixo dos 103,2 retomaria sinal de realização mirando suportes em 91,35 ou 71,73.</t>
  </si>
  <si>
    <t>Mater Dei</t>
  </si>
  <si>
    <t>MATD3</t>
  </si>
  <si>
    <t>MATD3 está em tendência de baixa pela média de 200 dias, a parece ter completado movimento de repique de alta de curto prazo e pode estar retomando o movimento baixista. Abaixo dos 4,73 pode seguir em queda na direção dos suportes 4,53 ou 4,4. Teria sinal de repique altista fechando acima dos 4,8 mirando resistências em 4,94 ou 5,19.</t>
  </si>
  <si>
    <t>Meliuz</t>
  </si>
  <si>
    <t>CASH3</t>
  </si>
  <si>
    <t>CASH3 está em tendência de alta pelas médias de 21 e 200 dias, mas começa a dar sinal de possível realização. Abaixo dos 4,32 poderia realizar na direção dos suportes 3,85 ou 3,51. Caso supere os 4,56 retomaria sinal de alta com projeções nos 4,95 ou 5,62.</t>
  </si>
  <si>
    <t>Melnick</t>
  </si>
  <si>
    <t>MELK3</t>
  </si>
  <si>
    <t>MELK3 está em clara tendência de baixa pelas médias de 21 e 200 dias e segue em movimento de baixa. Abaixo dos 2,91 pode buscar suportes 2,8 ou 2,69. Teria sinal de repique altista fechando acima dos 2,99 mirando resistências em 3,26 ou 3,47. O IFR sobrevendido alerta para recuperações se superar 2,99</t>
  </si>
  <si>
    <t>Mercado Libre</t>
  </si>
  <si>
    <t>MELI34</t>
  </si>
  <si>
    <t>MELI34 está em tendência de baixa pela média de 200 dias, a parece ter completado movimento de repique de alta de curto prazo e pode estar retomando o movimento baixista. Abaixo dos 76,13 pode seguir em queda na direção dos suportes 67,62 ou 63,51. Teria sinal de repique altista fechando acima dos 77,91 mirando resistências em 80,92 ou 89,13.</t>
  </si>
  <si>
    <t>Mercantil</t>
  </si>
  <si>
    <t>BMEB4</t>
  </si>
  <si>
    <t>BMEB4 está em tendência de baixa pelas médias de 21 e 200 dias, mas começa a dar sinais de repiques de alta. Acima dos 60,37 teria sinal de repique altista mirando resistências nos 69,7 ou 78,51. Já uma perda dos 58,82 traria de volta o sinal de baixa projetando de 55,44 a 51,03.</t>
  </si>
  <si>
    <t>Meta Platforms, Inc</t>
  </si>
  <si>
    <t>M1TA34</t>
  </si>
  <si>
    <t>M1TA34 está em tendência de baixa pela média de 200 dias, a parece ter completado movimento de repique de alta de curto prazo e pode estar retomando o movimento baixista. Abaixo dos 116,57 pode seguir em queda na direção dos suportes 99,95 ou 92,36. Teria sinal de repique altista fechando acima dos 118,64 mirando resistências em 124,5 ou 139,67.</t>
  </si>
  <si>
    <t>Metal Leve</t>
  </si>
  <si>
    <t>LEVE3</t>
  </si>
  <si>
    <t>LEVE3 está em tendência de baixa pelas médias de 21 e 200 dias, mas começa a dar sinais de repiques de alta. Acima dos 31,53 teria sinal de repique altista mirando resistências nos 33,6 ou 35,12. Já uma perda dos 31,14 traria de volta o sinal de baixa projetando de 30,37 a 29,61.</t>
  </si>
  <si>
    <t>Micron Technology, Inc</t>
  </si>
  <si>
    <t>MUTC34</t>
  </si>
  <si>
    <t>MUTC34 está em tendência de alta no longo prazo, teve uma correção no curto prazo, mas pode estar retomando sinal de altas. Acima dos 830,02 pode buscar 1082,96 ou 1326,98. Abaixo dos 775,52 retomaria sinal de realização mirando suportes em 688,09 ou 566,07.</t>
  </si>
  <si>
    <t>Microsoft Corp</t>
  </si>
  <si>
    <t>MSFT34</t>
  </si>
  <si>
    <t>MSFT34 está em tendência de baixa pela média de 200 dias, a parece ter completado movimento de repique de alta de curto prazo e pode estar retomando o movimento baixista. Abaixo dos 83,94 pode seguir em queda na direção dos suportes 75,4 ou 72,06. Teria sinal de repique altista fechando acima dos 86,2 mirando resistências em 92,87 ou 103,67.</t>
  </si>
  <si>
    <t>Mills</t>
  </si>
  <si>
    <t>MILS3</t>
  </si>
  <si>
    <t>MILS3 está em tendência de alta no longo prazo, teve uma correção no curto prazo, mas pode estar retomando sinal de altas. Acima dos 15,38 pode buscar 15,65 ou 15,94. Abaixo dos 15,17 retomaria sinal de realização mirando suportes em 15,02 ou 14,87.</t>
  </si>
  <si>
    <t>Minerva</t>
  </si>
  <si>
    <t>BEEF3</t>
  </si>
  <si>
    <t>BEEF3 está em clara tendência de baixa pelas médias de 21 e 200 dias e segue em movimento de baixa. Abaixo dos 3,41 pode buscar suportes 3,29 ou 3,18. Teria sinal de repique altista fechando acima dos 3,62 mirando resistências em 3,78 ou 4.</t>
  </si>
  <si>
    <t>Mitre Realty</t>
  </si>
  <si>
    <t>MTRE3</t>
  </si>
  <si>
    <t>MTRE3 está em clara tendência de baixa pelas médias de 21 e 200 dias e segue em movimento de baixa. Abaixo dos 2,91 pode buscar suportes 2,76 ou 2,61. Teria sinal de repique altista fechando acima dos 3 mirando resistências em 3,38 ou 3,67. O IFR sobrevendido alerta para recuperações se superar 3</t>
  </si>
  <si>
    <t>Motiva SA</t>
  </si>
  <si>
    <t>MOTV3</t>
  </si>
  <si>
    <t>MOTV3 está em clara tendência de baixa pelas médias de 21 e 200 dias e segue em movimento de baixa. Abaixo dos 14,27 pode buscar suportes 13,74 ou 13,28. Teria sinal de repique altista fechando acima dos 14,54 mirando resistências em 15,21 ou 16,11.</t>
  </si>
  <si>
    <t>Moura Dubeux</t>
  </si>
  <si>
    <t>MDNE3</t>
  </si>
  <si>
    <t>MDNE3 está em clara tendência de baixa pelas médias de 21 e 200 dias e segue em movimento de baixa. Abaixo dos 24,25 pode buscar suportes 22,17 ou 20,09. Teria sinal de repique altista fechando acima dos 25,29 mirando resistências em 30,98 ou 35,13.</t>
  </si>
  <si>
    <t>Movida</t>
  </si>
  <si>
    <t>MOVI3</t>
  </si>
  <si>
    <t>MOVI3 está em clara tendência de baixa pelas médias de 21 e 200 dias e segue em movimento de baixa. Abaixo dos 8 pode buscar suportes 7,33 ou 6,67. Teria sinal de repique altista fechando acima dos 8,64 mirando resistências em 10,14 ou 11,46. O IFR sobrevendido alerta para recuperações se superar 8,64</t>
  </si>
  <si>
    <t>MRV</t>
  </si>
  <si>
    <t>MRVE3</t>
  </si>
  <si>
    <t>MRVE3 está em clara tendência de baixa pelas médias de 21 e 200 dias e segue em movimento de baixa. Abaixo dos 4,43 pode buscar suportes 4,09 ou 3,76. Teria sinal de repique altista fechando acima dos 4,6 mirando resistências em 5,5 ou 6,16. O IFR sobrevendido alerta para recuperações se superar 4,6</t>
  </si>
  <si>
    <t>Multilaser</t>
  </si>
  <si>
    <t>MLAS3</t>
  </si>
  <si>
    <t>MLAS3 está em tendência de alta pelas médias de 21 e 200 dias e vai mantendo sinal de força altista. Acima dos 1,77 pode buscar projeções nos 1,9 ou 2,12. Teria sinal de realização na perda dos 1,68 mirando os 1,55 ou 1,48.</t>
  </si>
  <si>
    <t>Multiplan</t>
  </si>
  <si>
    <t>MULT3</t>
  </si>
  <si>
    <t>MULT3 está em tendência de baixa pelas médias de 21 e 200 dias, mas começa a dar sinais de repiques de alta. Acima dos 28,47 teria sinal de repique altista mirando resistências nos 30,5 ou 32,13. Já uma perda dos 27,85 traria de volta o sinal de baixa projetando de 27,03 a 26,21.</t>
  </si>
  <si>
    <t>Natura</t>
  </si>
  <si>
    <t>NATU3</t>
  </si>
  <si>
    <t>NATU3 apesar de estar em tendência de baixa no longo prazo pela média de 200 dias, no curto prazo está com sinal de recuperação favorecendo repiques de alta. Acima dos 8,97 pode seguir repique altista na direção resistências nos 9,86 ou 11,31. Caso perca os 8,58 teria sinal de baixa projetando de 7,52 a 7,07.</t>
  </si>
  <si>
    <t>Netflix, Inc</t>
  </si>
  <si>
    <t>NFLX34</t>
  </si>
  <si>
    <t>NFLX34 está em tendência de baixa pelas médias de 21 e 200 dias, mas começa a dar sinais de repiques de alta. Acima dos 6,97 teria sinal de repique altista mirando resistências nos 8,18 ou 9,1. Já uma perda dos 6,68 traria de volta o sinal de baixa projetando de 6,21 a 5,75.</t>
  </si>
  <si>
    <t>Nu Holdings Ltd.</t>
  </si>
  <si>
    <t>ROXO34</t>
  </si>
  <si>
    <t>ROXO34 apesar de estar em tendência de baixa no longo prazo pela média de 200 dias, no curto prazo está com sinal de recuperação favorecendo repiques de alta. Acima dos 12,29 pode seguir repique altista na direção resistências nos 13,31 ou 14,97. Caso perca os 11,7 teria sinal de baixa projetando de 10,63 a 10,11. O padrão de volume favorece a alta.</t>
  </si>
  <si>
    <t>Nvidia Corp</t>
  </si>
  <si>
    <t>NVDC34</t>
  </si>
  <si>
    <t>NVDC34 está em tendência de alta pelas médias de 21 e 200 dias e vai mantendo sinal de força altista. Acima dos 22,57 pode buscar projeções nos 23,85 ou 25,93. Teria sinal de realização na perda dos 21,57 mirando os 20,49 ou 19,84.</t>
  </si>
  <si>
    <t>Oceanpact</t>
  </si>
  <si>
    <t>OPCT3</t>
  </si>
  <si>
    <t>OPCT3 está em tendência de alta pelas médias de 21 e 200 dias, mas começa a dar sinal de possível realização. Abaixo dos 10,82 poderia realizar na direção dos suportes 9,95 ou 9,48. Caso supere os 11,46 retomaria sinal de alta com projeções nos 12,39 ou 13,9.</t>
  </si>
  <si>
    <t>Oncoclinicas</t>
  </si>
  <si>
    <t>ONCO3</t>
  </si>
  <si>
    <t>ONCO3 está em tendência de baixa pelas médias de 21 e 200 dias, mas começa a dar sinais de repiques de alta. Acima dos 0,73 teria sinal de repique altista mirando resistências nos 1,52 ou 2,07. Já uma perda dos 0,63 traria de volta o sinal de baixa projetando de 0,35 a 0,07.</t>
  </si>
  <si>
    <t>Oracle Corp</t>
  </si>
  <si>
    <t>ORCL34</t>
  </si>
  <si>
    <t>ORCL34 está em tendência de baixa pelas médias de 21 e 200 dias, mas começa a dar sinais de repiques de alta. Acima dos 108 teria sinal de repique altista mirando resistências nos 149,96 ou 179,59. Já uma perda dos 102 traria de volta o sinal de baixa projetando de 87,18 a 72,36.</t>
  </si>
  <si>
    <t>Oranjebtc</t>
  </si>
  <si>
    <t>OBTC3</t>
  </si>
  <si>
    <t>OBTC3 apesar de estar em tendência de baixa no longo prazo pela média de 200 dias, no curto prazo está com sinal de recuperação favorecendo repiques de alta. Acima dos 6,42 pode seguir repique altista na direção resistências nos 6,77 ou 7,34. Caso perca os 6,16 teria sinal de baixa projetando de 5,85 a 5,67. O padrão de volume favorece a alta.</t>
  </si>
  <si>
    <t>Orizon</t>
  </si>
  <si>
    <t>ORVR3</t>
  </si>
  <si>
    <t>ORVR3 apesar de estar em tendência de alta no longo prazo pela média de 200 dias, no curto prazo está em realização. Abaixo dos 70,42 pode seguir em baixa no curto prazo mirando suportes em 67,16 ou 63,91. Teria sinal de retomada altista fechando acima dos 73,53 mirando resistências em 80,95 ou 87,45. O IFR sobrevendido alerta para recuperações se superar 73,53</t>
  </si>
  <si>
    <t>P.Acucar-Cbd</t>
  </si>
  <si>
    <t>PCAR3</t>
  </si>
  <si>
    <t>PCAR3 apesar de estar em tendência de baixa no longo prazo pela média de 200 dias, no curto prazo está com sinal de recuperação favorecendo repiques de alta. Acima dos 2,84 pode seguir repique altista na direção resistências nos 3,36 ou 4,21. Caso perca os 2,59 teria sinal de baixa projetando de 1,99 a 1,72. O padrão de volume favorece a alta.</t>
  </si>
  <si>
    <t>Pagseguro Digital Ltd.</t>
  </si>
  <si>
    <t>PAGS34</t>
  </si>
  <si>
    <t>PAGS34 apesar de estar em tendência de baixa no longo prazo pela média de 200 dias, no curto prazo está com sinal de recuperação favorecendo repiques de alta. Acima dos 9,76 pode seguir repique altista na direção resistências nos 10,28 ou 11,13. Caso perca os 9,4 teria sinal de baixa projetando de 8,91 a 8,64. O padrão de volume favorece a alta.</t>
  </si>
  <si>
    <t>Pague Menos</t>
  </si>
  <si>
    <t>PGMN3</t>
  </si>
  <si>
    <t>PGMN3 está em tendência de baixa pelas médias de 21 e 200 dias, mas começa a dar sinais de repiques de alta. Acima dos 3,45 teria sinal de repique altista mirando resistências nos 3,85 ou 4,15. Já uma perda dos 3,35 traria de volta o sinal de baixa projetando de 3,19 a 3,04.</t>
  </si>
  <si>
    <t>Palantir Technologies Inc</t>
  </si>
  <si>
    <t>P2LT34</t>
  </si>
  <si>
    <t>P2LT34 está em tendência de baixa pela média de 200 dias, a parece ter completado movimento de repique de alta de curto prazo e pode estar retomando o movimento baixista. Abaixo dos 222,07 pode seguir em queda na direção dos suportes 184 ou 167,31. Teria sinal de repique altista fechando acima dos 238 mirando resistências em 271,37 ou 325,37.</t>
  </si>
  <si>
    <t>Paranapanema</t>
  </si>
  <si>
    <t>PMAM3</t>
  </si>
  <si>
    <t>PMAM3 está em tendência de baixa pela média de 200 dias, a parece ter completado movimento de repique de alta de curto prazo e pode estar retomando o movimento baixista. Abaixo dos 0,3 pode seguir em queda na direção dos suportes 0,21 ou 0,14. Teria sinal de repique altista fechando acima dos 0,41 mirando resistências em 0,53 ou 0,73.</t>
  </si>
  <si>
    <t>Petrobras</t>
  </si>
  <si>
    <t>PETR3</t>
  </si>
  <si>
    <t>PETR3 está em tendência de alta pelas médias de 21 e 200 dias e vai mantendo sinal de força altista. Acima dos 46,97 pode buscar projeções nos 50,46 ou 56,11. Teria sinal de realização na perda dos 46,2 mirando os 41,32 ou 39,57.</t>
  </si>
  <si>
    <t>PETR4</t>
  </si>
  <si>
    <t>PETR4 está em tendência de alta pelas médias de 21 e 200 dias e vai mantendo sinal de força altista. Acima dos 41,7 pode buscar projeções nos 44,35 ou 48,65. Teria sinal de realização na perda dos 41,13 mirando os 37,4 ou 36,07. O padrão de volume favorece a alta. O IFR sobrecomprado alerta realizações se perder 41,13.</t>
  </si>
  <si>
    <t>Petrorecsa</t>
  </si>
  <si>
    <t>RECV3</t>
  </si>
  <si>
    <t>RECV3 apesar de estar em tendência de baixa no longo prazo pela média de 200 dias, no curto prazo está com sinal de recuperação favorecendo repiques de alta. Acima dos 10,5 pode seguir repique altista na direção resistências nos 11,18 ou 12,29. Caso perca os 10,18 teria sinal de baixa projetando de 9,39 a 9,04.</t>
  </si>
  <si>
    <t>Petrorio</t>
  </si>
  <si>
    <t>PRIO3</t>
  </si>
  <si>
    <t>PRIO3 está em tendência de alta pelas médias de 21 e 200 dias e vai mantendo sinal de força altista. Acima dos 58,96 pode buscar projeções nos 63,65 ou 71,25. Teria sinal de realização na perda dos 58,11 mirando os 51,36 ou 49,01.</t>
  </si>
  <si>
    <t>Petzcobasi</t>
  </si>
  <si>
    <t>AUAU3</t>
  </si>
  <si>
    <t>AUAU3 está em clara tendência de baixa pelas médias de 21 e 200 dias e segue em movimento de baixa. Abaixo dos 3,06 pode buscar suportes 2,98 ou 2,9. Teria sinal de repique altista fechando acima dos 3,17 mirando resistências em 3,31 ou 3,46.</t>
  </si>
  <si>
    <t>Pine</t>
  </si>
  <si>
    <t>PINE4</t>
  </si>
  <si>
    <t>PINE4 está em clara tendência de baixa pelas médias de 21 e 200 dias e segue em movimento de baixa. Abaixo dos 11,39 pode buscar suportes 10,85 ou 10,13. Teria sinal de repique altista fechando acima dos 11,95 mirando resistências em 13,16 ou 14,58.</t>
  </si>
  <si>
    <t>Planoeplano</t>
  </si>
  <si>
    <t>PLPL3</t>
  </si>
  <si>
    <t>PLPL3 está em clara tendência de baixa pelas médias de 21 e 200 dias e segue em movimento de baixa. Abaixo dos 7,26 pode buscar suportes 6,76 ou 6,27. Teria sinal de repique altista fechando acima dos 7,72 mirando resistências em 8,85 ou 9,83. O IFR sobrevendido alerta para recuperações se superar 7,72</t>
  </si>
  <si>
    <t>Porto Seguro</t>
  </si>
  <si>
    <t>PSSA3</t>
  </si>
  <si>
    <t>PSSA3 apesar de estar em tendência de alta no longo prazo pela média de 200 dias, no curto prazo está em realização. Abaixo dos 52,85 pode seguir em baixa no curto prazo mirando suportes em 51,32 ou 50,05. Teria sinal de retomada altista fechando acima dos 54,19 mirando resistências em 55,43 ou 57,96.</t>
  </si>
  <si>
    <t>Positivo Tec</t>
  </si>
  <si>
    <t>POSI3</t>
  </si>
  <si>
    <t>POSI3 está em clara tendência de baixa pelas médias de 21 e 200 dias e segue em movimento de baixa. Abaixo dos 3,64 pode buscar suportes 3,47 ou 3,31. Teria sinal de repique altista fechando acima dos 3,77 mirando resistências em 4,17 ou 4,49.</t>
  </si>
  <si>
    <t>Paypal</t>
  </si>
  <si>
    <t>PRNR3</t>
  </si>
  <si>
    <t>PRNR3 está em tendência de alta pelas médias de 21 e 200 dias, mas começa a dar sinal de possível realização. Abaixo dos 17,9 poderia realizar na direção dos suportes 17,12 ou 16,41. Caso supere os 18,47 retomaria sinal de alta com projeções nos 19,4 ou 20,8.</t>
  </si>
  <si>
    <t>Qualicorp</t>
  </si>
  <si>
    <t>QUAL3</t>
  </si>
  <si>
    <t>QUAL3 está em clara tendência de baixa pelas médias de 21 e 200 dias e segue em movimento de baixa. Abaixo dos 1,45 pode buscar suportes 1,3 ou 1,15. Teria sinal de repique altista fechando acima dos 1,54 mirando resistências em 1,93 ou 2,22. O IFR sobrevendido alerta para recuperações se superar 1,54</t>
  </si>
  <si>
    <t>Quero-Quero</t>
  </si>
  <si>
    <t>LJQQ3</t>
  </si>
  <si>
    <t>LJQQ3 está em clara tendência de baixa pelas médias de 21 e 200 dias e segue em movimento de baixa. Abaixo dos 1,12 pode buscar suportes 1,03 ou 0,94. Teria sinal de repique altista fechando acima dos 1,16 mirando resistências em 1,41 ou 1,58.</t>
  </si>
  <si>
    <t>RaiaDrogasil</t>
  </si>
  <si>
    <t>RADL3</t>
  </si>
  <si>
    <t>RADL3 está em tendência de baixa pela média de 200 dias, a parece ter completado movimento de repique de alta de curto prazo e pode estar retomando o movimento baixista. Abaixo dos 18,08 pode seguir em queda na direção dos suportes 16,22 ou 15,36. Teria sinal de repique altista fechando acima dos 19 mirando resistências em 20,71 ou 23,49.</t>
  </si>
  <si>
    <t>Raizen</t>
  </si>
  <si>
    <t>RAIZ4</t>
  </si>
  <si>
    <t>RAIZ4 está em clara tendência de baixa pelas médias de 21 e 200 dias e segue em movimento de baixa. Abaixo dos 0,27 pode buscar suportes 0,21 ou 0,16. Teria sinal de repique altista fechando acima dos 0,28 mirando resistências em 0,44 ou 0,54. O IFR sobrevendido alerta para recuperações se superar 0,28</t>
  </si>
  <si>
    <t>Randon Part</t>
  </si>
  <si>
    <t>RAPT4</t>
  </si>
  <si>
    <t>RAPT4 está em tendência de baixa pela média de 200 dias, a parece ter completado movimento de repique de alta de curto prazo e pode estar retomando o movimento baixista. Abaixo dos 4,61 pode seguir em queda na direção dos suportes 4,18 ou 3,96. Teria sinal de repique altista fechando acima dos 4,89 mirando resistências em 5,32 ou 6,03.</t>
  </si>
  <si>
    <t>Recrusul</t>
  </si>
  <si>
    <t>RCSL4</t>
  </si>
  <si>
    <t>RCSL4 está em tendência de baixa pela média de 200 dias, a parece ter completado movimento de repique de alta de curto prazo e pode estar retomando o movimento baixista. Abaixo dos 0,5 pode seguir em queda na direção dos suportes 0,41 ou 0,31. Teria sinal de repique altista fechando acima dos 0,52 mirando resistências em 0,71 ou 0,89.</t>
  </si>
  <si>
    <t>Rede D Or</t>
  </si>
  <si>
    <t>RDOR3</t>
  </si>
  <si>
    <t>RDOR3 está em clara tendência de baixa pelas médias de 21 e 200 dias e segue em movimento de baixa. Abaixo dos 33,2 pode buscar suportes 32,18 ou 31,16. Teria sinal de repique altista fechando acima dos 35,42 mirando resistências em 36,5 ou 38,53.</t>
  </si>
  <si>
    <t>Riachuelo</t>
  </si>
  <si>
    <t>RIAA3</t>
  </si>
  <si>
    <t>RIAA3 está em clara tendência de baixa pelas médias de 21 e 200 dias e segue em movimento de baixa. Abaixo dos 7,71 pode buscar suportes 7,19 ou 6,67. Teria sinal de repique altista fechando acima dos 7,96 mirando resistências em 9,38 ou 10,41. O IFR sobrevendido alerta para recuperações se superar 7,96</t>
  </si>
  <si>
    <t>Rumo S.A.</t>
  </si>
  <si>
    <t>RAIL3</t>
  </si>
  <si>
    <t>RAIL3 está em clara tendência de baixa pelas médias de 21 e 200 dias e segue em movimento de baixa. Abaixo dos 13,2 pode buscar suportes 12,3 ou 11,64. Teria sinal de repique altista fechando acima dos 13,57 mirando resistências em 14,42 ou 15,73.</t>
  </si>
  <si>
    <t>Sabesp</t>
  </si>
  <si>
    <t>SBSP3</t>
  </si>
  <si>
    <t>SBSP3 apesar de estar em tendência de alta no longo prazo pela média de 200 dias, no curto prazo está em realização. Abaixo dos 28,28 pode seguir em baixa no curto prazo mirando suportes em 27,55 ou 26,42. Teria sinal de retomada altista fechando acima dos 29,04 mirando resistências em 31,18 ou 33,42.</t>
  </si>
  <si>
    <t>Sanepar</t>
  </si>
  <si>
    <t>SAPR4</t>
  </si>
  <si>
    <t>SAPR4 está em clara tendência de baixa pelas médias de 21 e 200 dias e segue em movimento de baixa. Abaixo dos 6,95 pode buscar suportes 6,78 ou 6,62. Teria sinal de repique altista fechando acima dos 7,09 mirando resistências em 7,47 ou 7,79.</t>
  </si>
  <si>
    <t>SAPR11</t>
  </si>
  <si>
    <t>SAPR11 está em clara tendência de baixa pelas médias de 21 e 200 dias e segue em movimento de baixa. Abaixo dos 35,77 pode buscar suportes 34,74 ou 33,72. Teria sinal de repique altista fechando acima dos 36,6 mirando resistências em 39,08 ou 41,12.</t>
  </si>
  <si>
    <t>Santander BR</t>
  </si>
  <si>
    <t>SANB3</t>
  </si>
  <si>
    <t>SANB3 apesar de estar em tendência de baixa no longo prazo pela média de 200 dias, no curto prazo está com sinal de recuperação favorecendo repiques de alta. Acima dos 13,5 pode seguir repique altista na direção resistências nos 14,27 ou 15,53. Caso perca os 13,26 teria sinal de baixa projetando de 12,24 a 11,85. O padrão de volume favorece a alta.</t>
  </si>
  <si>
    <t>SANB4</t>
  </si>
  <si>
    <t>SANB4 apesar de estar em tendência de baixa no longo prazo pela média de 200 dias, no curto prazo está com sinal de recuperação favorecendo repiques de alta. Acima dos 14,05 pode seguir repique altista na direção resistências nos 14,4 ou 15,1. Caso perca os 13,72 teria sinal de baixa projetando de 13,26 a 12,9. O padrão de volume favorece a alta.</t>
  </si>
  <si>
    <t>SANB11</t>
  </si>
  <si>
    <t>SANB11 apesar de estar em tendência de baixa no longo prazo pela média de 200 dias, no curto prazo está com sinal de recuperação favorecendo repiques de alta. Acima dos 27,88 pode seguir repique altista na direção resistências nos 29,36 ou 31,77. Caso perca os 26,97 teria sinal de baixa projetando de 25,47 a 24,72. O padrão de volume favorece a alta.</t>
  </si>
  <si>
    <t>Sao Martinho</t>
  </si>
  <si>
    <t>SMTO3</t>
  </si>
  <si>
    <t>SMTO3 apesar de estar em tendência de baixa no longo prazo pela média de 200 dias, no curto prazo está com sinal de recuperação favorecendo repiques de alta. Acima dos 15,63 pode seguir repique altista na direção resistências nos 16,85 ou 18,48. Caso perca os 15,26 teria sinal de baixa projetando de 14,2 a 13,38. O padrão de volume favorece a alta.</t>
  </si>
  <si>
    <t>Schulz</t>
  </si>
  <si>
    <t>SHUL4</t>
  </si>
  <si>
    <t>SHUL4 está em clara tendência de baixa pelas médias de 21 e 200 dias e segue em movimento de baixa. Abaixo dos 4,43 pode buscar suportes 4,3 ou 4,18. Teria sinal de repique altista fechando acima dos 4,55 mirando resistências em 4,83 ou 5,07.</t>
  </si>
  <si>
    <t>Seagate Technology Holdings Plc</t>
  </si>
  <si>
    <t>S1TX34</t>
  </si>
  <si>
    <t>S1TX34 está em tendência de alta no longo prazo, teve uma correção no curto prazo, mas pode estar retomando sinal de altas. Acima dos 4551 pode buscar 5762,22 ou 7061,39. Abaixo dos 4297,8 retomaria sinal de realização mirando suportes em 3660 ou 3010,41.</t>
  </si>
  <si>
    <t>Ser Educa</t>
  </si>
  <si>
    <t>SEER3</t>
  </si>
  <si>
    <t>SEER3 está em tendência de alta pelas médias de 21 e 200 dias e vai mantendo sinal de força altista. Acima dos 11,7 pode buscar projeções nos 12,45 ou 13,46. Teria sinal de realização na perda dos 10,8 mirando os 10,29 ou 9,78. O padrão de volume favorece a alta.</t>
  </si>
  <si>
    <t>Sid Nacional</t>
  </si>
  <si>
    <t>CSNA3</t>
  </si>
  <si>
    <t>CSNA3 está em tendência de baixa pela média de 200 dias, a parece ter completado movimento de repique de alta de curto prazo e pode estar retomando o movimento baixista. Abaixo dos 5,04 pode seguir em queda na direção dos suportes 4,49 ou 4,2. Teria sinal de repique altista fechando acima dos 5,16 mirando resistências em 5,42 ou 5,99.</t>
  </si>
  <si>
    <t>Simpar</t>
  </si>
  <si>
    <t>SIMH3</t>
  </si>
  <si>
    <t>SIMH3 está em clara tendência de baixa pelas médias de 21 e 200 dias e segue em movimento de baixa. Abaixo dos 7,24 pode buscar suportes 6,87 ou 6,51. Teria sinal de repique altista fechando acima dos 7,59 mirando resistências em 8,42 ou 9,14.</t>
  </si>
  <si>
    <t>SLC Agricola</t>
  </si>
  <si>
    <t>SLCE3</t>
  </si>
  <si>
    <t>SLCE3 apesar de estar em tendência de baixa no longo prazo pela média de 200 dias, no curto prazo está com sinal de recuperação favorecendo repiques de alta. Acima dos 13,76 pode seguir repique altista na direção resistências nos 14,25 ou 15,28. Caso perca os 13,54 teria sinal de baixa projetando de 12,58 a 12,06.</t>
  </si>
  <si>
    <t>Smart Fit</t>
  </si>
  <si>
    <t>SMFT3</t>
  </si>
  <si>
    <t>SMFT3 está em clara tendência de baixa pelas médias de 21 e 200 dias e segue em movimento de baixa. Abaixo dos 19,74 pode buscar suportes 18,67 ou 17,81. Teria sinal de repique altista fechando acima dos 20,3 mirando resistências em 21,45 ou 23,16.</t>
  </si>
  <si>
    <t>Space Exploration Technologies Corp</t>
  </si>
  <si>
    <t>SPCX34</t>
  </si>
  <si>
    <t>SPCX34 está em tendência de baixa pelas médias de 21 e 200 dias, mas começa a dar sinais de repiques de alta. Acima dos 43,94 teria sinal de repique altista mirando resistências nos 59,62 ou 71,28. Já uma perda dos 40,75 traria de volta o sinal de baixa projetando de 34,91 a 29,08. O IFR sobrevendido alerta para recuperações se superar 43,94</t>
  </si>
  <si>
    <t>Stoneco Ltd.</t>
  </si>
  <si>
    <t>STOC34</t>
  </si>
  <si>
    <t>STOC34 apesar de estar em tendência de baixa no longo prazo pela média de 200 dias, no curto prazo está com sinal de recuperação favorecendo repiques de alta. Acima dos 58,8 pode seguir repique altista na direção resistências nos 62,73 ou 69,09. Caso perca os 55,2 teria sinal de baixa projetando de 52,44 a 50,47.</t>
  </si>
  <si>
    <t>Strategy Inc</t>
  </si>
  <si>
    <t>M2ST34</t>
  </si>
  <si>
    <t>M2ST34 apesar de estar em tendência de baixa no longo prazo pela média de 200 dias, no curto prazo está com sinal de recuperação favorecendo repiques de alta. Acima dos 7,59 pode seguir repique altista na direção resistências nos 7,97 ou 9,15. Caso perca os 7,25 teria sinal de baixa projetando de 6,06 a 5,46.</t>
  </si>
  <si>
    <t>Suzano S.A.</t>
  </si>
  <si>
    <t>SUZB3</t>
  </si>
  <si>
    <t>SUZB3 está em tendência de baixa pela média de 200 dias, a parece ter completado movimento de repique de alta de curto prazo e pode estar retomando o movimento baixista. Abaixo dos 41,44 pode seguir em queda na direção dos suportes 39,17 ou 38,08. Teria sinal de repique altista fechando acima dos 42,67 mirando resistências em 44,83 ou 48,33.</t>
  </si>
  <si>
    <t>Taesa</t>
  </si>
  <si>
    <t>TAEE4</t>
  </si>
  <si>
    <t>TAEE4 está em tendência de alta pelas médias de 21 e 200 dias e vai mantendo sinal de força altista. Acima dos 14,08 pode buscar projeções nos 14,63 ou 15,52. Teria sinal de realização na perda dos 13,69 mirando os 13,19 ou 12,91.</t>
  </si>
  <si>
    <t>TAEE11</t>
  </si>
  <si>
    <t>TAEE11 está em tendência de alta pelas médias de 21 e 200 dias, mas começa a dar sinal de possível realização. Abaixo dos 40,83 poderia realizar na direção dos suportes 39,33 ou 38,47. Caso supere os 42,09 retomaria sinal de alta com projeções nos 43,79 ou 46,55.</t>
  </si>
  <si>
    <t>Taiwan Semiconductor Manufacturing Co Ltd</t>
  </si>
  <si>
    <t>TSMC34</t>
  </si>
  <si>
    <t>TSMC34 está em tendência de alta no longo prazo, teve uma correção no curto prazo, mas pode estar retomando sinal de altas. Acima dos 269,8 pode buscar 308,03 ou 345,1. Abaixo dos 262,38 retomaria sinal de realização mirando suportes em 248,04 ou 229,5.</t>
  </si>
  <si>
    <t>Tegma</t>
  </si>
  <si>
    <t>TGMA3</t>
  </si>
  <si>
    <t>TGMA3 está em tendência de baixa pela média de 200 dias, a parece ter completado movimento de repique de alta de curto prazo e pode estar retomando o movimento baixista. Abaixo dos 29,45 pode seguir em queda na direção dos suportes 28,69 ou 27,94. Teria sinal de repique altista fechando acima dos 31,89 mirando resistências em 33,39 ou 35,83.</t>
  </si>
  <si>
    <t>Telef Brasil</t>
  </si>
  <si>
    <t>VIVT3</t>
  </si>
  <si>
    <t>VIVT3 está em tendência de alta pelas médias de 21 e 200 dias e vai mantendo sinal de força altista. Acima dos 35,96 pode buscar projeções nos 37,63 ou 40,34. Teria sinal de realização na perda dos 35,36 mirando os 33,25 ou 32,41.</t>
  </si>
  <si>
    <t>Tenda</t>
  </si>
  <si>
    <t>TEND3</t>
  </si>
  <si>
    <t>TEND3 apesar de estar em tendência de alta no longo prazo pela média de 200 dias, no curto prazo está em realização. Abaixo dos 29,39 pode seguir em baixa no curto prazo mirando suportes em 26,74 ou 24,1. Teria sinal de retomada altista fechando acima dos 30,84 mirando resistências em 37,94 ou 43,22. O IFR sobrevendido alerta para recuperações se superar 30,84</t>
  </si>
  <si>
    <t>Tesla, Inc</t>
  </si>
  <si>
    <t>TSLA34</t>
  </si>
  <si>
    <t>TSLA34 está em tendência de baixa pelas médias de 21 e 200 dias, mas começa a dar sinais de repiques de alta. Acima dos 60,91 teria sinal de repique altista mirando resistências nos 70,43 ou 77,74. Já uma perda dos 58,6 traria de volta o sinal de baixa projetando de 54,94 a 51,28.</t>
  </si>
  <si>
    <t>Tim</t>
  </si>
  <si>
    <t>TIMS3</t>
  </si>
  <si>
    <t>TIMS3 apesar de estar em tendência de baixa no longo prazo pela média de 200 dias, no curto prazo está com sinal de recuperação favorecendo repiques de alta. Acima dos 22,67 pode seguir repique altista na direção resistências nos 23,17 ou 24,18. Caso perca os 22,34 teria sinal de baixa projetando de 21,52 a 21,01.</t>
  </si>
  <si>
    <t>Totvs</t>
  </si>
  <si>
    <t>TOTS3</t>
  </si>
  <si>
    <t>TOTS3 está em clara tendência de baixa pelas médias de 21 e 200 dias e segue em movimento de baixa. Abaixo dos 28,06 pode buscar suportes 26,8 ou 25,65. Teria sinal de repique altista fechando acima dos 28,77 mirando resistências em 30,49 ou 32,77.</t>
  </si>
  <si>
    <t>Track Field</t>
  </si>
  <si>
    <t>TFCO4</t>
  </si>
  <si>
    <t>TFCO4 está em clara tendência de baixa pelas médias de 21 e 200 dias e segue em movimento de baixa. Abaixo dos 13,72 pode buscar suportes 13,13 ou 12,54. Teria sinal de repique altista fechando acima dos 14,03 mirando resistências em 15,62 ou 16,79. O IFR sobrevendido alerta para recuperações se superar 14,03</t>
  </si>
  <si>
    <t>Tupy</t>
  </si>
  <si>
    <t>TUPY3</t>
  </si>
  <si>
    <t>TUPY3 está em tendência de alta pelas médias de 21 e 200 dias, mas começa a dar sinal de possível realização. Abaixo dos 15,17 poderia realizar na direção dos suportes 13,93 ou 13,13. Caso supere os 16,5 retomaria sinal de alta com projeções nos 18,08 ou 20,65.</t>
  </si>
  <si>
    <t>Ultrapar</t>
  </si>
  <si>
    <t>UGPA3</t>
  </si>
  <si>
    <t>UGPA3 está em tendência de alta pelas médias de 21 e 200 dias e vai mantendo sinal de força altista. Acima dos 32,33 pode buscar projeções nos 36,9 ou 44,31. Teria sinal de realização na perda dos 31,07 mirando os 24,92 ou 22,63. O IFR sobrecomprado alerta realizações se perder 31,07.</t>
  </si>
  <si>
    <t>Unifique</t>
  </si>
  <si>
    <t>FIQE3</t>
  </si>
  <si>
    <t>FIQE3 apesar de estar em tendência de alta no longo prazo pela média de 200 dias, no curto prazo está em realização. Abaixo dos 5,52 pode seguir em baixa no curto prazo mirando suportes em 5,35 ou 5,18. Teria sinal de retomada altista fechando acima dos 5,64 mirando resistências em 6,07 ou 6,4.</t>
  </si>
  <si>
    <t>Unipar</t>
  </si>
  <si>
    <t>UNIP6</t>
  </si>
  <si>
    <t>UNIP6 apesar de estar em tendência de baixa no longo prazo pela média de 200 dias, no curto prazo está com sinal de recuperação favorecendo repiques de alta. Acima dos 61,4 pode seguir repique altista na direção resistências nos 63 ou 65,4. Caso perca os 60,9 teria sinal de baixa projetando de 59,11 a 57,9.</t>
  </si>
  <si>
    <t>Usiminas</t>
  </si>
  <si>
    <t>USIM3</t>
  </si>
  <si>
    <t>USIM3 está em tendência de alta no longo prazo, teve uma correção no curto prazo, mas pode estar retomando sinal de altas. Acima dos 7,63 pode buscar 8,22 ou 8,98. Abaixo dos 7,29 retomaria sinal de realização mirando suportes em 6,98 ou 6,59.</t>
  </si>
  <si>
    <t>USIM5</t>
  </si>
  <si>
    <t>USIM5 está em tendência de alta pelas médias de 21 e 200 dias e vai mantendo sinal de força altista. Acima dos 8,51 pode buscar projeções nos 9,06 ou 9,88. Teria sinal de realização na perda dos 8,15 mirando os 7,73 ou 7,31.</t>
  </si>
  <si>
    <t>Vale</t>
  </si>
  <si>
    <t>VALE3</t>
  </si>
  <si>
    <t>VALE3 está em tendência de baixa pelas médias de 21 e 200 dias, mas começa a dar sinais de repiques de alta. Acima dos 72,97 teria sinal de repique altista mirando resistências nos 79,98 ou 85,17. Já uma perda dos 71,57 traria de volta o sinal de baixa projetando de 68,97 a 66,37.</t>
  </si>
  <si>
    <t>Valid</t>
  </si>
  <si>
    <t>VLID3</t>
  </si>
  <si>
    <t>VLID3 está em tendência de baixa pela média de 200 dias, a parece ter completado movimento de repique de alta de curto prazo e pode estar retomando o movimento baixista. Abaixo dos 17,49 pode seguir em queda na direção dos suportes 17 ou 16,58. Teria sinal de repique altista fechando acima dos 17,9 mirando resistências em 18,35 ou 19,18.</t>
  </si>
  <si>
    <t>Vamos</t>
  </si>
  <si>
    <t>VAMO3</t>
  </si>
  <si>
    <t>VAMO3 está em tendência de baixa pela média de 200 dias, a parece ter completado movimento de repique de alta de curto prazo e pode estar retomando o movimento baixista. Abaixo dos 3,06 pode seguir em queda na direção dos suportes 2,7 ou 2,51. Teria sinal de repique altista fechando acima dos 3,14 mirando resistências em 3,3 ou 3,67.</t>
  </si>
  <si>
    <t>Vibra</t>
  </si>
  <si>
    <t>VBBR3</t>
  </si>
  <si>
    <t>VBBR3 está em tendência de alta pelas médias de 21 e 200 dias, mas começa a dar sinal de possível realização. Abaixo dos 32,99 poderia realizar na direção dos suportes 28,62 ou 26,59. Caso supere os 34,09 retomaria sinal de alta com projeções nos 35,18 ou 39,23.</t>
  </si>
  <si>
    <t>Vitrueduca</t>
  </si>
  <si>
    <t>VTRU3</t>
  </si>
  <si>
    <t>VTRU3 está em clara tendência de baixa pelas médias de 21 e 200 dias e segue em movimento de baixa. Abaixo dos 11,75 pode buscar suportes 11,1 ou 10,46. Teria sinal de repique altista fechando acima dos 12,24 mirando resistências em 13,83 ou 15,11. O IFR sobrevendido alerta para recuperações se superar 12,24</t>
  </si>
  <si>
    <t>Vivara S.A.</t>
  </si>
  <si>
    <t>VIVA3</t>
  </si>
  <si>
    <t>VIVA3 está em clara tendência de baixa pelas médias de 21 e 200 dias e segue em movimento de baixa. Abaixo dos 20,56 pode buscar suportes 19,51 ou 18,47. Teria sinal de repique altista fechando acima dos 22,13 mirando resistências em 23,94 ou 26,02.</t>
  </si>
  <si>
    <t>Vulcabras</t>
  </si>
  <si>
    <t>VULC3</t>
  </si>
  <si>
    <t>VULC3 apesar de estar em tendência de baixa no longo prazo pela média de 200 dias, no curto prazo está com sinal de recuperação favorecendo repiques de alta. Acima dos 14,31 pode seguir repique altista na direção resistências nos 14,9 ou 15,74. Caso perca os 14 teria sinal de baixa projetando de 13,54 a 13,11.</t>
  </si>
  <si>
    <t>Walmart Inc</t>
  </si>
  <si>
    <t>WALM34</t>
  </si>
  <si>
    <t>WALM34 está em clara tendência de baixa pelas médias de 21 e 200 dias e segue em movimento de baixa. Abaixo dos 34,83 pode buscar suportes 33,5 ou 32,18. Teria sinal de repique altista fechando acima dos 35,52 mirando resistências em 39,11 ou 41,75.</t>
  </si>
  <si>
    <t>Weg</t>
  </si>
  <si>
    <t>WEGE3</t>
  </si>
  <si>
    <t>WEGE3 está em clara tendência de baixa pelas médias de 21 e 200 dias e segue em movimento de baixa. Abaixo dos 42,46 pode buscar suportes 40,94 ou 39,42. Teria sinal de repique altista fechando acima dos 43,34 mirando resistências em 47,37 ou 50,4. O IFR sobrevendido alerta para recuperações se superar 43,34</t>
  </si>
  <si>
    <t>Western Digital Corp</t>
  </si>
  <si>
    <t>W1DC34</t>
  </si>
  <si>
    <t>W1DC34 está em tendência de alta no longo prazo, teve uma correção no curto prazo, mas pode estar retomando sinal de altas. Acima dos 2800,65 pode buscar 3810 ou 4798,8. Abaixo dos 2635,81 retomaria sinal de realização mirando suportes em 2210 ou 1715,6.</t>
  </si>
  <si>
    <t>Wiz Co</t>
  </si>
  <si>
    <t>WIZC3</t>
  </si>
  <si>
    <t>WIZC3 está em tendência de baixa pela média de 200 dias, a parece ter completado movimento de repique de alta de curto prazo e pode estar retomando o movimento baixista. Abaixo dos 8,17 pode seguir em queda na direção dos suportes 7,59 ou 7,28. Teria sinal de repique altista fechando acima dos 8,35 mirando resistências em 8,59 ou 9,2.</t>
  </si>
  <si>
    <t>Xp Inc.</t>
  </si>
  <si>
    <t>XPBR31</t>
  </si>
  <si>
    <t>Yduqs Part</t>
  </si>
  <si>
    <t>YDUQ3</t>
  </si>
  <si>
    <t>YDUQ3 está em clara tendência de baixa pelas médias de 21 e 200 dias e segue em movimento de baixa. Abaixo dos 7,77 pode buscar suportes 7,33 ou 6,89. Teria sinal de repique altista fechando acima dos 8,2 mirando resistências em 9,19 ou 10,06. O IFR sobrevendido alerta para recuperações se superar 8,2</t>
  </si>
  <si>
    <t>BB Etf Dolar</t>
  </si>
  <si>
    <t>DOLA11</t>
  </si>
  <si>
    <t>DOLA11 está em clara tendência de baixa pelas médias de 21 e 200 dias e segue em movimento de baixa. Abaixo dos 9,97 pode buscar suportes 9,87 ou 9,77. Teria sinal de repique altista fechando acima dos 10,05 mirando resistências em 10,29 ou 10,48.</t>
  </si>
  <si>
    <t>Etf BV Coin</t>
  </si>
  <si>
    <t>COIN11</t>
  </si>
  <si>
    <t>COIN11 apesar de estar em tendência de baixa no longo prazo pela média de 200 dias, no curto prazo está com sinal de recuperação favorecendo repiques de alta. Acima dos 40,4 pode seguir repique altista na direção resistências nos 42,92 ou 47,01. Caso perca os 39,85 teria sinal de baixa projetando de 36,31 a 35,04. O padrão de volume favorece a alta.</t>
  </si>
  <si>
    <t>Fundo Buena Vista II Fundo de Índice</t>
  </si>
  <si>
    <t>QQQI11</t>
  </si>
  <si>
    <t>QQQI11 está em tendência de alta no longo prazo, teve uma correção no curto prazo, mas pode estar retomando sinal de altas. Acima dos 96 pode buscar 101,01 ou 105,12. Abaixo dos 94,35 retomaria sinal de realização mirando suportes em 92,29 ou 90,23.</t>
  </si>
  <si>
    <t>Global X Copper Miners</t>
  </si>
  <si>
    <t>BCPX39</t>
  </si>
  <si>
    <t>BCPX39 está em tendência de alta pelas médias de 21 e 200 dias e vai mantendo sinal de força altista. Acima dos 39,79 pode buscar projeções nos 41,76 ou 44,93. Teria sinal de realização na perda dos 38 mirando os 36,63 ou 35,04. O padrão de volume favorece a alta.</t>
  </si>
  <si>
    <t>Global X Silver Miners</t>
  </si>
  <si>
    <t>BSIL39</t>
  </si>
  <si>
    <t>BSIL39 está em tendência de baixa pelas médias de 21 e 200 dias, mas começa a dar sinais de repiques de alta. Acima dos 38,39 teria sinal de repique altista mirando resistências nos 42,55 ou 46,72. Já uma perda dos 37,1 traria de volta o sinal de baixa projetando de 35,8 a 33,71.</t>
  </si>
  <si>
    <t>Hashdex Btcn</t>
  </si>
  <si>
    <t>BITH11</t>
  </si>
  <si>
    <t>BITH11 apesar de estar em tendência de baixa no longo prazo pela média de 200 dias, no curto prazo está com sinal de recuperação favorecendo repiques de alta. Acima dos 76,63 pode seguir repique altista na direção resistências nos 82,05 ou 90,83. Caso perca os 75,52 teria sinal de baixa projetando de 67,85 a 65,13. O padrão de volume favorece a alta.</t>
  </si>
  <si>
    <t>Hashdex Eth</t>
  </si>
  <si>
    <t>ETHE11</t>
  </si>
  <si>
    <t>ETHE11 apesar de estar em tendência de baixa no longo prazo pela média de 200 dias, no curto prazo está com sinal de recuperação favorecendo repiques de alta. Acima dos 28,65 pode seguir repique altista na direção resistências nos 32,25 ou 38,08. Caso perca os 28,03 teria sinal de baixa projetando de 22,82 a 21,01.</t>
  </si>
  <si>
    <t>Hashdex Nci</t>
  </si>
  <si>
    <t>HASH11</t>
  </si>
  <si>
    <t>HASH11 apesar de estar em tendência de baixa no longo prazo pela média de 200 dias, no curto prazo está com sinal de recuperação favorecendo repiques de alta. Acima dos 44,03 pode seguir repique altista na direção resistências nos 47,26 ou 52,49. Caso perca os 43,35 teria sinal de baixa projetando de 38,8 a 37,18.</t>
  </si>
  <si>
    <t>Investo Chip</t>
  </si>
  <si>
    <t>CHIP11</t>
  </si>
  <si>
    <t>CHIP11 está em tendência de alta no longo prazo, teve uma correção no curto prazo, mas pode estar retomando sinal de altas. Acima dos 36,86 pode buscar 42 ou 46,96. Abaixo dos 35,78 retomaria sinal de realização mirando suportes em 33,96 ou 31,47.</t>
  </si>
  <si>
    <t>Investo Wrld</t>
  </si>
  <si>
    <t>WRLD11</t>
  </si>
  <si>
    <t>WRLD11 está em tendência de alta no longo prazo, teve uma correção no curto prazo, mas pode estar retomando sinal de altas. Acima dos 143,46 pode buscar 148,78 ou 152,98. Abaixo dos 141,97 retomaria sinal de realização mirando suportes em 139,86 ou 137,76.</t>
  </si>
  <si>
    <t>Investoutil</t>
  </si>
  <si>
    <t>UTLL11</t>
  </si>
  <si>
    <t>UTLL11 apesar de estar em tendência de alta no longo prazo pela média de 200 dias, no curto prazo está em realização. Abaixo dos 120 pode seguir em baixa no curto prazo mirando suportes em 116,71 ou 113,42. Teria sinal de retomada altista fechando acima dos 123,47 mirando resistências em 130,64 ou 137,21.</t>
  </si>
  <si>
    <t>Ishares Bova Ci</t>
  </si>
  <si>
    <t>BOVA11</t>
  </si>
  <si>
    <t>BOVA11 está em tendência de alta pelas médias de 21 e 200 dias e vai mantendo sinal de força altista. Acima dos 170,76 pode buscar projeções nos 175,13 ou 181,09. Teria sinal de realização na perda dos 169,25 mirando os 165,48 ou 162,49.</t>
  </si>
  <si>
    <t>Ishares Cap5</t>
  </si>
  <si>
    <t>CAPE11</t>
  </si>
  <si>
    <t>CAPE11 está em tendência de alta pelas médias de 21 e 200 dias, mas começa a dar sinal de possível realização. Abaixo dos 139,22 poderia realizar na direção dos suportes 134,91 ou 132,07. Caso supere os 139,36 retomaria sinal de alta com projeções nos 144,1 ou 149,77.</t>
  </si>
  <si>
    <t>iShares Edge MSCI Minimum Volatility USA ETF</t>
  </si>
  <si>
    <t>BUSM39</t>
  </si>
  <si>
    <t>BUSM39 apesar de estar em tendência de alta no longo prazo pela média de 200 dias, no curto prazo está em realização. Abaixo dos 61,36 pode seguir em baixa no curto prazo mirando suportes em 60,77 ou 60,19. Teria sinal de retomada altista fechando acima dos 61,36 mirando resistências em 63,24 ou 64,4.</t>
  </si>
  <si>
    <t>iShares MSCI South Korea Capped ETF</t>
  </si>
  <si>
    <t>BEWY39</t>
  </si>
  <si>
    <t>BEWY39 está em tendência de alta no longo prazo, teve uma correção no curto prazo, mas pode estar retomando sinal de altas. Acima dos 110,39 pode buscar 136,54 ou 159,72. Abaixo dos 107,14 retomaria sinal de realização mirando suportes em 99,02 ou 87,42.</t>
  </si>
  <si>
    <t>Ishares S&amp;P 500</t>
  </si>
  <si>
    <t>IVVB11</t>
  </si>
  <si>
    <t>IVVB11 está em tendência de alta no longo prazo, teve uma correção no curto prazo, mas pode estar retomando sinal de altas. Acima dos 430,39 pode buscar 442,34 ou 452,47. Abaixo dos 425,94 retomaria sinal de realização mirando suportes em 420,87 ou 415,8.</t>
  </si>
  <si>
    <t>iShares Silver Trust</t>
  </si>
  <si>
    <t>BSLV39</t>
  </si>
  <si>
    <t>BSLV39 está em tendência de baixa pelas médias de 21 e 200 dias, mas começa a dar sinais de repiques de alta. Acima dos 90,53 teria sinal de repique altista mirando resistências nos 97,46 ou 105,2. Já uma perda dos 89,15 traria de volta o sinal de baixa projetando de 84,92 a 81,04.</t>
  </si>
  <si>
    <t>Ishares Smal Ci</t>
  </si>
  <si>
    <t>SMAL11</t>
  </si>
  <si>
    <t>SMAL11 está em clara tendência de baixa pelas médias de 21 e 200 dias e segue em movimento de baixa. Abaixo dos 104,1 pode buscar suportes 101,69 ou 99,28. Teria sinal de repique altista fechando acima dos 106,65 mirando resistências em 111,89 ou 116,7.</t>
  </si>
  <si>
    <t>It Now Divd</t>
  </si>
  <si>
    <t>DIVD11</t>
  </si>
  <si>
    <t>DIVD11 está em tendência de alta pelas médias de 21 e 200 dias e vai mantendo sinal de força altista. Acima dos 62,68 pode buscar projeções nos 63,99 ou 66,38. Teria sinal de realização na perda dos 62,02 mirando os 60,12 ou 58,92. O padrão de volume favorece a alta.</t>
  </si>
  <si>
    <t>It Now Ibov</t>
  </si>
  <si>
    <t>BOVV11</t>
  </si>
  <si>
    <t>BOVV11 está em tendência de alta pelas médias de 21 e 200 dias e vai mantendo sinal de força altista. Acima dos 179 pode buscar projeções nos 183,78 ou 190,01. Teria sinal de realização na perda dos 177,58 mirando os 173,69 ou 170,57.</t>
  </si>
  <si>
    <t>It Now Idiv</t>
  </si>
  <si>
    <t>DIVO11</t>
  </si>
  <si>
    <t>DIVO11 está em tendência de alta pelas médias de 21 e 200 dias e vai mantendo sinal de força altista. Acima dos 127,66 pode buscar projeções nos 130,7 ou 135,76. Teria sinal de realização na perda dos 126,4 mirando os 122,5 ou 119,96.</t>
  </si>
  <si>
    <t>It Now Ifnc Fundo de Indice</t>
  </si>
  <si>
    <t>FIND11</t>
  </si>
  <si>
    <t>FIND11 está em tendência de alta pelas médias de 21 e 200 dias e vai mantendo sinal de força altista. Acima dos 180,42 pode buscar projeções nos 184,32 ou 194,23. Teria sinal de realização na perda dos 178,48 mirando os 168,28 ou 163,32.</t>
  </si>
  <si>
    <t>It Now Small</t>
  </si>
  <si>
    <t>SMAC11</t>
  </si>
  <si>
    <t>SMAC11 está em clara tendência de baixa pelas médias de 21 e 200 dias e segue em movimento de baixa. Abaixo dos 54,93 pode buscar suportes 54,1 ou 52,75. Teria sinal de repique altista fechando acima dos 55,57 mirando resistências em 58,45 ou 61,13.</t>
  </si>
  <si>
    <t>It Now SP BR</t>
  </si>
  <si>
    <t>SPXR11</t>
  </si>
  <si>
    <t>SPXR11 está em tendência de alta pelas médias de 21 e 200 dias e vai mantendo sinal de força altista. Acima dos 72,96 pode buscar projeções nos 73,88 ou 76,06. Teria sinal de realização na perda dos 72,39 mirando os 70,35 ou 69,25.</t>
  </si>
  <si>
    <t>It Now Spxi</t>
  </si>
  <si>
    <t>SPXI11</t>
  </si>
  <si>
    <t>SPXI11 está em tendência de alta no longo prazo, teve uma correção no curto prazo, mas pode estar retomando sinal de altas. Acima dos 52,3 pode buscar 53,86 ou 55,22. Abaixo dos 51,65 retomaria sinal de realização mirando suportes em 50,96 ou 50,28.</t>
  </si>
  <si>
    <t>It Now Teck</t>
  </si>
  <si>
    <t>TECK11</t>
  </si>
  <si>
    <t>TECK11 está em tendência de alta pelas médias de 21 e 200 dias e vai mantendo sinal de força altista. Acima dos 115,36 pode buscar projeções nos 117,5 ou 123,49. Teria sinal de realização na perda dos 114 mirando os 107,8 ou 104,8.</t>
  </si>
  <si>
    <t>Qr Bitcoin</t>
  </si>
  <si>
    <t>QBTC11</t>
  </si>
  <si>
    <t>QBTC11 apesar de estar em tendência de baixa no longo prazo pela média de 200 dias, no curto prazo está com sinal de recuperação favorecendo repiques de alta. Acima dos 20,6 pode seguir repique altista na direção resistências nos 22,03 ou 24,35. Caso perca os 20,31 teria sinal de baixa projetando de 18,28 a 17,56.</t>
  </si>
  <si>
    <t>Trd Spx Usd Ci</t>
  </si>
  <si>
    <t>SPXU11</t>
  </si>
  <si>
    <t>SPXU11 está em tendência de alta no longo prazo, teve uma correção no curto prazo, mas pode estar retomando sinal de altas. Acima dos 16,32 pode buscar 16,84 ou 17,26. Abaixo dos 16,16 retomaria sinal de realização mirando suportes em 15,94 ou 15,73.</t>
  </si>
  <si>
    <t>Trend Acwi</t>
  </si>
  <si>
    <t>ACWI11</t>
  </si>
  <si>
    <t>ACWI11 está em tendência de alta no longo prazo, teve uma correção no curto prazo, mas pode estar retomando sinal de altas. Acima dos 16,76 pode buscar 17,34 ou 17,85. Abaixo dos 16,5 retomaria sinal de realização mirando suportes em 16,24 ou 15,98.</t>
  </si>
  <si>
    <t>Trend Dolar</t>
  </si>
  <si>
    <t>DOLX11</t>
  </si>
  <si>
    <t>DOLX11 está em clara tendência de baixa pelas médias de 21 e 200 dias e segue em movimento de baixa. Abaixo dos 46,95 pode buscar suportes 44,69 ou 43,57. Teria sinal de repique altista fechando acima dos 47,25 mirando resistências em 48,29 ou 50,51.</t>
  </si>
  <si>
    <t>Trend Europa</t>
  </si>
  <si>
    <t>EURP11</t>
  </si>
  <si>
    <t>Trend Ibovx</t>
  </si>
  <si>
    <t>BOVX11</t>
  </si>
  <si>
    <t>BOVX11 apesar de estar em tendência de alta no longo prazo pela média de 200 dias, no curto prazo está em realização. Abaixo dos 17,67 pode seguir em baixa no curto prazo mirando suportes em 17,27 ou 16,94. Teria sinal de retomada altista fechando acima dos 17,8 mirando resistências em 18,33 ou 18,98.</t>
  </si>
  <si>
    <t>Trend Nasdaq</t>
  </si>
  <si>
    <t>NASD11</t>
  </si>
  <si>
    <t>NASD11 está em tendência de alta no longo prazo, teve uma correção no curto prazo, mas pode estar retomando sinal de altas. Acima dos 20,64 pode buscar 21,9 ou 22,98. Abaixo dos 20,15 retomaria sinal de realização mirando suportes em 19,6 ou 19,06.</t>
  </si>
  <si>
    <t>Trend Ouro</t>
  </si>
  <si>
    <t>GOLD11</t>
  </si>
  <si>
    <t>GOLD11 está em tendência de baixa pelas médias de 21 e 200 dias, mas começa a dar sinais de repiques de alta. Acima dos 21,56 teria sinal de repique altista mirando resistências nos 22,46 ou 23,35. Já uma perda dos 21,3 traria de volta o sinal de baixa projetando de 21,01 a 20,56.</t>
  </si>
  <si>
    <t>Trend Ouro H</t>
  </si>
  <si>
    <t>GOLX11</t>
  </si>
  <si>
    <t>GOLX11 apesar de estar em tendência de baixa no longo prazo pela média de 200 dias, no curto prazo está com sinal de recuperação favorecendo repiques de alta. Acima dos 48,2 pode seguir repique altista na direção resistências nos 51,34 ou 54,64. Caso perca os 47,65 teria sinal de baixa projetando de 46 a 44,34.</t>
  </si>
  <si>
    <t>Trend SP Brl</t>
  </si>
  <si>
    <t>SPXH11</t>
  </si>
  <si>
    <t>SPXH11 apesar de estar em tendência de baixa no longo prazo pela média de 200 dias, no curto prazo está com sinal de recuperação favorecendo repiques de alta. Acima dos 56,86 pode seguir repique altista na direção resistências nos 58 ou 59,77. Caso perca os 55,13 teria sinal de baixa projetando de 54,24 a 53,35.</t>
  </si>
  <si>
    <t>Trend Us Tec</t>
  </si>
  <si>
    <t>UTEC11</t>
  </si>
  <si>
    <t>UTEC11 está em tendência de alta no longo prazo, teve uma correção no curto prazo, mas pode estar retomando sinal de altas. Acima dos 27,92 pode buscar 29,71 ou 31,41. Abaixo dos 26,95 retomaria sinal de realização mirando suportes em 26,09 ou 25,24.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</si>
</sst>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topLeftCell="A10" zoomScaleNormal="100" workbookViewId="0">
      <selection activeCell="C17" sqref="C17:R285"/>
    </sheetView>
  </sheetViews>
  <sheetFormatPr defaultColWidth="8.88671875" defaultRowHeight="15" customHeight="1" x14ac:dyDescent="0.3"/>
  <cols>
    <col min="2" max="2" width="1.44140625" style="1" customWidth="1"/>
    <col min="3" max="3" width="13.88671875" style="1" customWidth="1"/>
    <col min="4" max="4" width="11" style="1" customWidth="1"/>
    <col min="5" max="5" width="6.44140625" style="1" customWidth="1"/>
    <col min="6" max="6" width="6.33203125" style="1" customWidth="1"/>
    <col min="7" max="8" width="6.5546875" style="1" bestFit="1" customWidth="1"/>
    <col min="9" max="9" width="1.5546875" style="1" customWidth="1"/>
    <col min="10" max="10" width="6.6640625" style="1" customWidth="1"/>
    <col min="11" max="11" width="7.5546875" style="1" bestFit="1" customWidth="1"/>
    <col min="12" max="12" width="7.5546875" style="1" customWidth="1"/>
    <col min="13" max="13" width="1.109375" style="1" customWidth="1"/>
    <col min="14" max="14" width="6.6640625" style="1" customWidth="1"/>
    <col min="15" max="15" width="11.44140625" style="18" bestFit="1" customWidth="1"/>
    <col min="16" max="16" width="8.109375" style="18" bestFit="1" customWidth="1"/>
    <col min="17" max="17" width="7.44140625" style="1" customWidth="1"/>
    <col min="18" max="18" width="53.5546875" style="1" customWidth="1"/>
    <col min="19" max="19" width="2.33203125" style="1" customWidth="1"/>
    <col min="20" max="260" width="8.88671875" style="1" customWidth="1"/>
  </cols>
  <sheetData>
    <row r="1" spans="2:28" ht="15" customHeight="1" x14ac:dyDescent="0.3">
      <c r="B1" s="2"/>
      <c r="C1" s="26"/>
      <c r="D1" s="27"/>
      <c r="E1" s="27"/>
      <c r="F1" s="27"/>
      <c r="G1" s="27"/>
      <c r="H1" s="27"/>
      <c r="I1" s="27"/>
      <c r="J1" s="27"/>
      <c r="K1" s="27"/>
      <c r="L1" s="27"/>
      <c r="M1" s="27"/>
      <c r="N1" s="27"/>
      <c r="O1" s="28"/>
      <c r="P1" s="53"/>
      <c r="Q1" s="27"/>
      <c r="R1" s="29"/>
      <c r="S1" s="25"/>
    </row>
    <row r="2" spans="2:28" ht="15" customHeight="1" x14ac:dyDescent="0.3">
      <c r="B2" s="3"/>
      <c r="C2" s="26"/>
      <c r="D2" s="27"/>
      <c r="E2" s="27"/>
      <c r="F2" s="27"/>
      <c r="G2" s="27"/>
      <c r="H2" s="27"/>
      <c r="I2" s="27"/>
      <c r="J2" s="27"/>
      <c r="K2" s="27"/>
      <c r="L2" s="27"/>
      <c r="M2" s="27"/>
      <c r="N2" s="27"/>
      <c r="O2" s="28"/>
      <c r="P2" s="53"/>
      <c r="Q2" s="27"/>
      <c r="R2" s="29"/>
      <c r="S2" s="20"/>
    </row>
    <row r="3" spans="2:28" ht="15" customHeight="1" x14ac:dyDescent="0.3">
      <c r="B3" s="3"/>
      <c r="C3" s="26"/>
      <c r="D3" s="27"/>
      <c r="E3" s="27"/>
      <c r="F3" s="27"/>
      <c r="G3" s="27"/>
      <c r="H3" s="27"/>
      <c r="I3" s="27"/>
      <c r="J3" s="27"/>
      <c r="K3" s="27"/>
      <c r="L3" s="27"/>
      <c r="M3" s="27"/>
      <c r="N3" s="27"/>
      <c r="O3" s="28"/>
      <c r="P3" s="53"/>
      <c r="Q3" s="27"/>
      <c r="R3" s="29"/>
      <c r="S3" s="20"/>
      <c r="W3" s="50">
        <f>W7-W10</f>
        <v>97</v>
      </c>
      <c r="X3" s="50">
        <f>X7-X10</f>
        <v>128</v>
      </c>
      <c r="Y3" s="51">
        <f>W3/(X3+W3)</f>
        <v>0.43111111111111111</v>
      </c>
      <c r="Z3" s="35" t="s">
        <v>11</v>
      </c>
    </row>
    <row r="4" spans="2:28" ht="15" customHeight="1" x14ac:dyDescent="0.3">
      <c r="B4" s="3"/>
      <c r="C4" s="26"/>
      <c r="D4" s="27"/>
      <c r="E4" s="27"/>
      <c r="F4" s="27"/>
      <c r="G4" s="27"/>
      <c r="H4" s="27"/>
      <c r="I4" s="27"/>
      <c r="J4" s="27"/>
      <c r="K4" s="27"/>
      <c r="L4" s="27"/>
      <c r="M4" s="27"/>
      <c r="N4" s="27"/>
      <c r="O4" s="28"/>
      <c r="P4" s="53"/>
      <c r="Q4" s="27"/>
      <c r="R4" s="29"/>
      <c r="S4" s="20"/>
      <c r="Y4" s="52">
        <f>U10</f>
        <v>0.45</v>
      </c>
      <c r="Z4" s="35" t="s">
        <v>16</v>
      </c>
    </row>
    <row r="5" spans="2:28" ht="15" customHeight="1" x14ac:dyDescent="0.3">
      <c r="B5" s="3"/>
      <c r="C5" s="26"/>
      <c r="D5" s="27"/>
      <c r="E5" s="27"/>
      <c r="F5" s="27"/>
      <c r="G5" s="27"/>
      <c r="H5" s="27"/>
      <c r="I5" s="27"/>
      <c r="J5" s="27"/>
      <c r="K5" s="27"/>
      <c r="L5" s="27"/>
      <c r="M5" s="27"/>
      <c r="N5" s="27"/>
      <c r="O5" s="28"/>
      <c r="P5" s="53"/>
      <c r="Q5" s="27"/>
      <c r="R5" s="29"/>
      <c r="S5" s="20"/>
    </row>
    <row r="6" spans="2:28" ht="15" customHeight="1" x14ac:dyDescent="0.3">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3">
      <c r="B7" s="3"/>
      <c r="C7" s="26"/>
      <c r="D7" s="27"/>
      <c r="E7" s="27"/>
      <c r="F7" s="27"/>
      <c r="G7" s="27"/>
      <c r="H7" s="27"/>
      <c r="I7" s="27"/>
      <c r="J7" s="27"/>
      <c r="K7" s="27"/>
      <c r="L7" s="27"/>
      <c r="M7" s="27"/>
      <c r="N7" s="27"/>
      <c r="O7" s="28"/>
      <c r="P7" s="53"/>
      <c r="Q7" s="27"/>
      <c r="R7" s="29"/>
      <c r="S7" s="20"/>
      <c r="V7" s="32"/>
      <c r="W7" s="33">
        <f>COUNTIF($Q$17:$Q$352,"ALTA")</f>
        <v>115</v>
      </c>
      <c r="X7" s="33">
        <f>COUNTIF($Q$17:$Q$352,"Baixa")</f>
        <v>150</v>
      </c>
      <c r="Y7" s="33"/>
      <c r="Z7" s="33">
        <f>W7+X7</f>
        <v>265</v>
      </c>
    </row>
    <row r="8" spans="2:28" ht="15" customHeight="1" x14ac:dyDescent="0.3">
      <c r="B8" s="3"/>
      <c r="C8" s="26"/>
      <c r="D8" s="27"/>
      <c r="E8" s="27"/>
      <c r="F8" s="27"/>
      <c r="G8" s="27"/>
      <c r="H8" s="27"/>
      <c r="I8" s="27"/>
      <c r="J8" s="27"/>
      <c r="K8" s="27"/>
      <c r="L8" s="27"/>
      <c r="M8" s="27"/>
      <c r="N8" s="27"/>
      <c r="O8" s="28"/>
      <c r="P8" s="53"/>
      <c r="Q8" s="27"/>
      <c r="R8" s="29"/>
      <c r="S8" s="20"/>
      <c r="W8" s="34">
        <f>W7/Z7</f>
        <v>0.43396226415094341</v>
      </c>
      <c r="X8" s="34">
        <f>X7/Z7</f>
        <v>0.56603773584905659</v>
      </c>
      <c r="Y8" s="33"/>
      <c r="Z8" s="33"/>
    </row>
    <row r="9" spans="2:28" ht="15" customHeight="1" x14ac:dyDescent="0.3">
      <c r="B9" s="3"/>
      <c r="C9" s="26"/>
      <c r="D9" s="27"/>
      <c r="E9" s="27"/>
      <c r="F9" s="27"/>
      <c r="G9" s="27"/>
      <c r="H9" s="27"/>
      <c r="I9" s="27"/>
      <c r="J9" s="27"/>
      <c r="K9" s="27"/>
      <c r="L9" s="27"/>
      <c r="M9" s="27"/>
      <c r="N9" s="27"/>
      <c r="O9" s="28"/>
      <c r="P9" s="53"/>
      <c r="Q9" s="27"/>
      <c r="R9" s="29"/>
      <c r="S9" s="20"/>
      <c r="U9" s="43">
        <f>COUNTIF(D17:D352,"*34*")</f>
        <v>40</v>
      </c>
      <c r="V9" s="49" t="s">
        <v>14</v>
      </c>
      <c r="W9" s="45">
        <f>SUMIF(D17:D352,"=*34*",E17:E352)/U9</f>
        <v>5.2249999999999996</v>
      </c>
      <c r="X9" s="43"/>
      <c r="Y9" s="18"/>
      <c r="Z9" s="18"/>
    </row>
    <row r="10" spans="2:28" ht="15" customHeight="1" x14ac:dyDescent="0.3">
      <c r="B10" s="3"/>
      <c r="C10" s="26"/>
      <c r="D10" s="27"/>
      <c r="E10" s="27"/>
      <c r="F10" s="27"/>
      <c r="G10" s="27"/>
      <c r="H10" s="27"/>
      <c r="I10" s="27"/>
      <c r="J10" s="27"/>
      <c r="K10" s="27"/>
      <c r="L10" s="27"/>
      <c r="M10" s="27"/>
      <c r="N10" s="27"/>
      <c r="O10" s="28"/>
      <c r="P10" s="53"/>
      <c r="Q10" s="27"/>
      <c r="R10" s="29"/>
      <c r="S10" s="20"/>
      <c r="U10" s="46">
        <f>W10/U9</f>
        <v>0.45</v>
      </c>
      <c r="V10" s="44" t="s">
        <v>9</v>
      </c>
      <c r="W10" s="47">
        <f>COUNTIFS(D17:D352,"=*34*",Q17:Q352,"Alta")</f>
        <v>18</v>
      </c>
      <c r="X10" s="48">
        <f>U9-W10</f>
        <v>22</v>
      </c>
    </row>
    <row r="11" spans="2:28" ht="31.5" customHeight="1" x14ac:dyDescent="0.3">
      <c r="B11" s="3"/>
      <c r="C11" s="62" t="s">
        <v>2</v>
      </c>
      <c r="D11" s="62"/>
      <c r="E11" s="62"/>
      <c r="F11" s="62"/>
      <c r="G11" s="62"/>
      <c r="H11" s="62"/>
      <c r="I11" s="62"/>
      <c r="J11" s="62"/>
      <c r="K11" s="62"/>
      <c r="L11" s="62"/>
      <c r="M11" s="62"/>
      <c r="N11" s="62"/>
      <c r="O11" s="62"/>
      <c r="P11" s="62"/>
      <c r="Q11" s="62"/>
      <c r="R11" s="63"/>
      <c r="S11" s="4"/>
    </row>
    <row r="12" spans="2:28" ht="136.5" customHeight="1" x14ac:dyDescent="0.3">
      <c r="B12" s="3"/>
      <c r="C12" s="64" t="s">
        <v>22</v>
      </c>
      <c r="D12" s="65"/>
      <c r="E12" s="65"/>
      <c r="F12" s="65"/>
      <c r="G12" s="65"/>
      <c r="H12" s="65"/>
      <c r="I12" s="65"/>
      <c r="J12" s="65"/>
      <c r="K12" s="65"/>
      <c r="L12" s="65"/>
      <c r="M12" s="65"/>
      <c r="N12" s="65"/>
      <c r="O12" s="65"/>
      <c r="P12" s="65"/>
      <c r="Q12" s="65"/>
      <c r="R12" s="66"/>
      <c r="S12" s="20"/>
    </row>
    <row r="13" spans="2:28" ht="15" customHeight="1" x14ac:dyDescent="0.3">
      <c r="B13" s="3"/>
      <c r="C13" s="39"/>
      <c r="D13" s="40"/>
      <c r="E13" s="40"/>
      <c r="F13" s="40"/>
      <c r="G13" s="40"/>
      <c r="H13" s="40"/>
      <c r="I13" s="40"/>
      <c r="J13" s="40"/>
      <c r="K13" s="40"/>
      <c r="L13" s="40"/>
      <c r="M13" s="40"/>
      <c r="N13" s="40"/>
      <c r="O13" s="40"/>
      <c r="P13" s="40"/>
      <c r="Q13" s="41"/>
      <c r="R13" s="42" t="s">
        <v>24</v>
      </c>
      <c r="S13" s="20"/>
    </row>
    <row r="14" spans="2:28" ht="15" customHeight="1" x14ac:dyDescent="0.3">
      <c r="B14" s="3"/>
      <c r="C14" s="39"/>
      <c r="D14" s="40"/>
      <c r="E14" s="40"/>
      <c r="F14" s="40"/>
      <c r="G14" s="40"/>
      <c r="H14" s="40"/>
      <c r="I14" s="40"/>
      <c r="J14" s="40"/>
      <c r="K14" s="40"/>
      <c r="L14" s="40"/>
      <c r="M14" s="40"/>
      <c r="N14" s="40"/>
      <c r="O14" s="40"/>
      <c r="P14" s="40"/>
      <c r="Q14" s="41"/>
      <c r="R14" s="42" t="s">
        <v>23</v>
      </c>
      <c r="S14" s="20"/>
    </row>
    <row r="15" spans="2:28" ht="38.4" customHeight="1" x14ac:dyDescent="0.3">
      <c r="B15" s="3"/>
      <c r="C15" s="21"/>
      <c r="D15" s="30" t="s">
        <v>7</v>
      </c>
      <c r="E15" s="22"/>
      <c r="F15" s="22"/>
      <c r="G15" s="22"/>
      <c r="H15" s="22"/>
      <c r="I15" s="22"/>
      <c r="J15" s="22" t="s">
        <v>3</v>
      </c>
      <c r="K15" s="22"/>
      <c r="L15" s="22"/>
      <c r="M15" s="22"/>
      <c r="N15" s="22"/>
      <c r="O15" s="23"/>
      <c r="P15" s="23"/>
      <c r="Q15" s="22"/>
      <c r="R15" s="24">
        <v>46225</v>
      </c>
      <c r="S15" s="20"/>
      <c r="V15" s="1" t="s">
        <v>15</v>
      </c>
    </row>
    <row r="16" spans="2:28" ht="25.2" customHeight="1" x14ac:dyDescent="0.3">
      <c r="B16" s="3"/>
      <c r="C16" s="60" t="s">
        <v>0</v>
      </c>
      <c r="D16" s="60"/>
      <c r="E16" s="6" t="s">
        <v>19</v>
      </c>
      <c r="F16" s="60" t="s">
        <v>1</v>
      </c>
      <c r="G16" s="60"/>
      <c r="H16" s="60"/>
      <c r="I16" s="6"/>
      <c r="J16" s="61" t="s">
        <v>4</v>
      </c>
      <c r="K16" s="61"/>
      <c r="L16" s="61"/>
      <c r="M16" s="7"/>
      <c r="N16" s="7" t="s">
        <v>5</v>
      </c>
      <c r="O16" s="6" t="s">
        <v>6</v>
      </c>
      <c r="P16" s="6" t="s">
        <v>18</v>
      </c>
      <c r="Q16" s="5" t="s">
        <v>17</v>
      </c>
      <c r="R16" s="8" t="s">
        <v>8</v>
      </c>
      <c r="S16" s="4"/>
      <c r="V16" s="1" t="s">
        <v>12</v>
      </c>
      <c r="W16" s="1" t="str">
        <f>_xlfn.XLOOKUP(V16,D17:D352,R17:R352)</f>
        <v>MBRF3 está em tendência de baixa pelas médias de 21 e 200 dias, mas começa a dar sinais de repiques de alta. Acima dos 15,27 teria sinal de repique altista mirando resistências nos 18,4 ou 20,81. Já uma perda dos 14,49 traria de volta o sinal de baixa projetando de 13,28 a 12,07.</v>
      </c>
    </row>
    <row r="17" spans="2:260" s="12" customFormat="1" ht="65.099999999999994" customHeight="1" x14ac:dyDescent="0.3">
      <c r="B17" s="3"/>
      <c r="C17" s="9" t="s">
        <v>26</v>
      </c>
      <c r="D17" s="16" t="s">
        <v>27</v>
      </c>
      <c r="E17" s="16">
        <v>1</v>
      </c>
      <c r="F17" s="15">
        <v>14.98</v>
      </c>
      <c r="G17" s="15">
        <v>13.83</v>
      </c>
      <c r="H17" s="15">
        <v>12.69</v>
      </c>
      <c r="I17" s="14"/>
      <c r="J17" s="15">
        <v>15.4</v>
      </c>
      <c r="K17" s="15">
        <v>17.68</v>
      </c>
      <c r="L17" s="15">
        <v>21.38</v>
      </c>
      <c r="M17" s="54"/>
      <c r="N17" s="15">
        <v>46.950054819999998</v>
      </c>
      <c r="O17" s="15">
        <v>12.093812954000001</v>
      </c>
      <c r="P17" s="15" t="s">
        <v>28</v>
      </c>
      <c r="Q17" s="16" t="s">
        <v>28</v>
      </c>
      <c r="R17" s="37" t="s">
        <v>29</v>
      </c>
      <c r="S17" s="10"/>
      <c r="T17" s="11"/>
      <c r="U17" s="11"/>
      <c r="V17" s="11"/>
      <c r="W17" s="11" t="s">
        <v>13</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3">
      <c r="B18" s="3"/>
      <c r="C18" s="19" t="s">
        <v>30</v>
      </c>
      <c r="D18" s="17" t="s">
        <v>31</v>
      </c>
      <c r="E18" s="17">
        <v>3</v>
      </c>
      <c r="F18" s="14">
        <v>23.48</v>
      </c>
      <c r="G18" s="14">
        <v>22.19</v>
      </c>
      <c r="H18" s="14">
        <v>20.91</v>
      </c>
      <c r="I18" s="14"/>
      <c r="J18" s="14">
        <v>23.71</v>
      </c>
      <c r="K18" s="14">
        <v>26.27</v>
      </c>
      <c r="L18" s="14">
        <v>30.42</v>
      </c>
      <c r="M18" s="54"/>
      <c r="N18" s="14">
        <v>44.444098455999999</v>
      </c>
      <c r="O18" s="31">
        <v>14.766532136</v>
      </c>
      <c r="P18" s="31" t="s">
        <v>32</v>
      </c>
      <c r="Q18" s="17" t="s">
        <v>28</v>
      </c>
      <c r="R18" s="38" t="s">
        <v>33</v>
      </c>
      <c r="S18" s="10"/>
      <c r="T18" s="11"/>
      <c r="U18" s="11"/>
      <c r="V18" s="11"/>
      <c r="W18" s="36">
        <f>SUM(E17:E352)/X18</f>
        <v>3.9442379182156135</v>
      </c>
      <c r="X18" s="11">
        <f>COUNT(E17:E352)</f>
        <v>269</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3">
      <c r="B19" s="3"/>
      <c r="C19" s="9" t="s">
        <v>34</v>
      </c>
      <c r="D19" s="16" t="s">
        <v>35</v>
      </c>
      <c r="E19" s="16">
        <v>9</v>
      </c>
      <c r="F19" s="15">
        <v>330.88</v>
      </c>
      <c r="G19" s="15">
        <v>253.34</v>
      </c>
      <c r="H19" s="15">
        <v>175.8</v>
      </c>
      <c r="I19" s="14"/>
      <c r="J19" s="15">
        <v>377.73</v>
      </c>
      <c r="K19" s="15">
        <v>532.79999999999995</v>
      </c>
      <c r="L19" s="15">
        <v>783.73</v>
      </c>
      <c r="M19" s="54"/>
      <c r="N19" s="15">
        <v>54.490041617000003</v>
      </c>
      <c r="O19" s="15">
        <v>36.578022600999994</v>
      </c>
      <c r="P19" s="15" t="s">
        <v>32</v>
      </c>
      <c r="Q19" s="16" t="s">
        <v>32</v>
      </c>
      <c r="R19" s="37" t="s">
        <v>36</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3">
      <c r="B20" s="3"/>
      <c r="C20" s="19" t="s">
        <v>37</v>
      </c>
      <c r="D20" s="17" t="s">
        <v>38</v>
      </c>
      <c r="E20" s="17">
        <v>4</v>
      </c>
      <c r="F20" s="14">
        <v>21.26</v>
      </c>
      <c r="G20" s="14">
        <v>18.46</v>
      </c>
      <c r="H20" s="14">
        <v>15.66</v>
      </c>
      <c r="I20" s="14"/>
      <c r="J20" s="14">
        <v>26.05</v>
      </c>
      <c r="K20" s="14">
        <v>31.64</v>
      </c>
      <c r="L20" s="14">
        <v>40.700000000000003</v>
      </c>
      <c r="M20" s="54"/>
      <c r="N20" s="14">
        <v>62.656212666000002</v>
      </c>
      <c r="O20" s="31">
        <v>5.1185644418000003</v>
      </c>
      <c r="P20" s="31" t="s">
        <v>28</v>
      </c>
      <c r="Q20" s="17" t="s">
        <v>32</v>
      </c>
      <c r="R20" s="38" t="s">
        <v>39</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3">
      <c r="B21" s="3"/>
      <c r="C21" s="9" t="s">
        <v>40</v>
      </c>
      <c r="D21" s="16" t="s">
        <v>41</v>
      </c>
      <c r="E21" s="16">
        <v>1</v>
      </c>
      <c r="F21" s="15">
        <v>4.45</v>
      </c>
      <c r="G21" s="15">
        <v>3.42</v>
      </c>
      <c r="H21" s="15">
        <v>2.4</v>
      </c>
      <c r="I21" s="14"/>
      <c r="J21" s="15">
        <v>4.55</v>
      </c>
      <c r="K21" s="15">
        <v>6.59</v>
      </c>
      <c r="L21" s="15">
        <v>9.9</v>
      </c>
      <c r="M21" s="54"/>
      <c r="N21" s="15">
        <v>34.565759391999997</v>
      </c>
      <c r="O21" s="15">
        <v>1.8762828636</v>
      </c>
      <c r="P21" s="15" t="s">
        <v>28</v>
      </c>
      <c r="Q21" s="16" t="s">
        <v>28</v>
      </c>
      <c r="R21" s="37" t="s">
        <v>42</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3">
      <c r="B22" s="3"/>
      <c r="C22" s="19" t="s">
        <v>43</v>
      </c>
      <c r="D22" s="17" t="s">
        <v>44</v>
      </c>
      <c r="E22" s="17">
        <v>0</v>
      </c>
      <c r="F22" s="14">
        <v>26.8</v>
      </c>
      <c r="G22" s="14">
        <v>24.55</v>
      </c>
      <c r="H22" s="14">
        <v>22.31</v>
      </c>
      <c r="I22" s="14"/>
      <c r="J22" s="14">
        <v>27.34</v>
      </c>
      <c r="K22" s="14">
        <v>31.82</v>
      </c>
      <c r="L22" s="14">
        <v>39.090000000000003</v>
      </c>
      <c r="M22" s="54"/>
      <c r="N22" s="14">
        <v>39.808144300000002</v>
      </c>
      <c r="O22" s="31">
        <v>112.76476803999999</v>
      </c>
      <c r="P22" s="31" t="s">
        <v>28</v>
      </c>
      <c r="Q22" s="17" t="s">
        <v>28</v>
      </c>
      <c r="R22" s="38" t="s">
        <v>45</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3">
      <c r="B23" s="3"/>
      <c r="C23" s="9" t="s">
        <v>46</v>
      </c>
      <c r="D23" s="16" t="s">
        <v>47</v>
      </c>
      <c r="E23" s="16">
        <v>0</v>
      </c>
      <c r="F23" s="15">
        <v>11.57</v>
      </c>
      <c r="G23" s="15">
        <v>10.7</v>
      </c>
      <c r="H23" s="15">
        <v>9.84</v>
      </c>
      <c r="I23" s="14"/>
      <c r="J23" s="15">
        <v>12.02</v>
      </c>
      <c r="K23" s="15">
        <v>13.74</v>
      </c>
      <c r="L23" s="15">
        <v>16.53</v>
      </c>
      <c r="M23" s="54"/>
      <c r="N23" s="15">
        <v>42.759312917999999</v>
      </c>
      <c r="O23" s="15">
        <v>13.792607272</v>
      </c>
      <c r="P23" s="15" t="s">
        <v>28</v>
      </c>
      <c r="Q23" s="16" t="s">
        <v>28</v>
      </c>
      <c r="R23" s="37" t="s">
        <v>48</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3">
      <c r="B24" s="3"/>
      <c r="C24" s="19" t="s">
        <v>49</v>
      </c>
      <c r="D24" s="17" t="s">
        <v>50</v>
      </c>
      <c r="E24" s="17">
        <v>3</v>
      </c>
      <c r="F24" s="14">
        <v>146.88999999999999</v>
      </c>
      <c r="G24" s="14">
        <v>130.99</v>
      </c>
      <c r="H24" s="14">
        <v>115.1</v>
      </c>
      <c r="I24" s="14"/>
      <c r="J24" s="14">
        <v>148.88</v>
      </c>
      <c r="K24" s="14">
        <v>180.66</v>
      </c>
      <c r="L24" s="14">
        <v>232.1</v>
      </c>
      <c r="M24" s="54"/>
      <c r="N24" s="14">
        <v>38.100130743000001</v>
      </c>
      <c r="O24" s="31">
        <v>36.246474560000003</v>
      </c>
      <c r="P24" s="31" t="s">
        <v>32</v>
      </c>
      <c r="Q24" s="17" t="s">
        <v>28</v>
      </c>
      <c r="R24" s="38" t="s">
        <v>51</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3">
      <c r="B25" s="3"/>
      <c r="C25" s="9" t="s">
        <v>52</v>
      </c>
      <c r="D25" s="16" t="s">
        <v>53</v>
      </c>
      <c r="E25" s="16">
        <v>9</v>
      </c>
      <c r="F25" s="15">
        <v>32.979999999999997</v>
      </c>
      <c r="G25" s="15">
        <v>31.15</v>
      </c>
      <c r="H25" s="15">
        <v>29.32</v>
      </c>
      <c r="I25" s="14"/>
      <c r="J25" s="15">
        <v>36.869999999999997</v>
      </c>
      <c r="K25" s="15">
        <v>40.520000000000003</v>
      </c>
      <c r="L25" s="15">
        <v>46.44</v>
      </c>
      <c r="M25" s="54"/>
      <c r="N25" s="15">
        <v>56.275084567</v>
      </c>
      <c r="O25" s="15">
        <v>23.068730181999999</v>
      </c>
      <c r="P25" s="15" t="s">
        <v>32</v>
      </c>
      <c r="Q25" s="16" t="s">
        <v>32</v>
      </c>
      <c r="R25" s="37" t="s">
        <v>54</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3">
      <c r="B26" s="3"/>
      <c r="C26" s="19" t="s">
        <v>55</v>
      </c>
      <c r="D26" s="17" t="s">
        <v>56</v>
      </c>
      <c r="E26" s="17">
        <v>7</v>
      </c>
      <c r="F26" s="14">
        <v>62.64</v>
      </c>
      <c r="G26" s="14">
        <v>57.31</v>
      </c>
      <c r="H26" s="14">
        <v>51.99</v>
      </c>
      <c r="I26" s="14"/>
      <c r="J26" s="14">
        <v>69.37</v>
      </c>
      <c r="K26" s="14">
        <v>80.010000000000005</v>
      </c>
      <c r="L26" s="14">
        <v>97.24</v>
      </c>
      <c r="M26" s="54"/>
      <c r="N26" s="14">
        <v>48.627237757000003</v>
      </c>
      <c r="O26" s="31">
        <v>56.923671088000006</v>
      </c>
      <c r="P26" s="31" t="s">
        <v>32</v>
      </c>
      <c r="Q26" s="17" t="s">
        <v>32</v>
      </c>
      <c r="R26" s="38" t="s">
        <v>57</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3">
      <c r="B27" s="3"/>
      <c r="C27" s="9" t="s">
        <v>58</v>
      </c>
      <c r="D27" s="16" t="s">
        <v>59</v>
      </c>
      <c r="E27" s="16">
        <v>5</v>
      </c>
      <c r="F27" s="15">
        <v>15.74</v>
      </c>
      <c r="G27" s="15">
        <v>14.9</v>
      </c>
      <c r="H27" s="15">
        <v>14.06</v>
      </c>
      <c r="I27" s="14"/>
      <c r="J27" s="15">
        <v>15.9</v>
      </c>
      <c r="K27" s="15">
        <v>17.57</v>
      </c>
      <c r="L27" s="15">
        <v>20.28</v>
      </c>
      <c r="M27" s="54"/>
      <c r="N27" s="15">
        <v>46.244341884000001</v>
      </c>
      <c r="O27" s="15">
        <v>368.99898482000003</v>
      </c>
      <c r="P27" s="15" t="s">
        <v>32</v>
      </c>
      <c r="Q27" s="16" t="s">
        <v>28</v>
      </c>
      <c r="R27" s="37" t="s">
        <v>60</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3">
      <c r="B28" s="3"/>
      <c r="C28" s="19" t="s">
        <v>61</v>
      </c>
      <c r="D28" s="17" t="s">
        <v>62</v>
      </c>
      <c r="E28" s="17">
        <v>5</v>
      </c>
      <c r="F28" s="14">
        <v>3.82</v>
      </c>
      <c r="G28" s="14">
        <v>2.42</v>
      </c>
      <c r="H28" s="14">
        <v>1.02</v>
      </c>
      <c r="I28" s="14"/>
      <c r="J28" s="14">
        <v>7.89</v>
      </c>
      <c r="K28" s="14">
        <v>10.68</v>
      </c>
      <c r="L28" s="14">
        <v>15.2</v>
      </c>
      <c r="M28" s="54"/>
      <c r="N28" s="14">
        <v>49.919053007999999</v>
      </c>
      <c r="O28" s="31">
        <v>7.9596987726999995</v>
      </c>
      <c r="P28" s="31" t="s">
        <v>28</v>
      </c>
      <c r="Q28" s="17" t="s">
        <v>32</v>
      </c>
      <c r="R28" s="38" t="s">
        <v>63</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3">
      <c r="B29" s="3"/>
      <c r="C29" s="9" t="s">
        <v>64</v>
      </c>
      <c r="D29" s="16" t="s">
        <v>65</v>
      </c>
      <c r="E29" s="16">
        <v>0</v>
      </c>
      <c r="F29" s="15">
        <v>2.0699999999999998</v>
      </c>
      <c r="G29" s="15">
        <v>1.2</v>
      </c>
      <c r="H29" s="15">
        <v>0.34</v>
      </c>
      <c r="I29" s="14"/>
      <c r="J29" s="15">
        <v>2.25</v>
      </c>
      <c r="K29" s="15">
        <v>3.97</v>
      </c>
      <c r="L29" s="15">
        <v>6.76</v>
      </c>
      <c r="M29" s="54"/>
      <c r="N29" s="15">
        <v>33.671840090000003</v>
      </c>
      <c r="O29" s="15">
        <v>28.648749364</v>
      </c>
      <c r="P29" s="15" t="s">
        <v>28</v>
      </c>
      <c r="Q29" s="16" t="s">
        <v>28</v>
      </c>
      <c r="R29" s="37" t="s">
        <v>66</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3">
      <c r="B30" s="3"/>
      <c r="C30" s="19" t="s">
        <v>67</v>
      </c>
      <c r="D30" s="17" t="s">
        <v>68</v>
      </c>
      <c r="E30" s="17">
        <v>10</v>
      </c>
      <c r="F30" s="14">
        <v>81.790000000000006</v>
      </c>
      <c r="G30" s="14">
        <v>74.81</v>
      </c>
      <c r="H30" s="14">
        <v>67.84</v>
      </c>
      <c r="I30" s="14"/>
      <c r="J30" s="14">
        <v>85.94</v>
      </c>
      <c r="K30" s="14">
        <v>99.88</v>
      </c>
      <c r="L30" s="14">
        <v>122.44</v>
      </c>
      <c r="M30" s="54"/>
      <c r="N30" s="14">
        <v>61.209214092000003</v>
      </c>
      <c r="O30" s="31">
        <v>24.576647000000001</v>
      </c>
      <c r="P30" s="31" t="s">
        <v>32</v>
      </c>
      <c r="Q30" s="17" t="s">
        <v>32</v>
      </c>
      <c r="R30" s="38" t="s">
        <v>69</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3">
      <c r="B31" s="3"/>
      <c r="C31" s="9" t="s">
        <v>70</v>
      </c>
      <c r="D31" s="16" t="s">
        <v>71</v>
      </c>
      <c r="E31" s="16">
        <v>5</v>
      </c>
      <c r="F31" s="15">
        <v>272.75</v>
      </c>
      <c r="G31" s="15">
        <v>206.54</v>
      </c>
      <c r="H31" s="15">
        <v>140.34</v>
      </c>
      <c r="I31" s="14"/>
      <c r="J31" s="15">
        <v>290.41000000000003</v>
      </c>
      <c r="K31" s="15">
        <v>422.81</v>
      </c>
      <c r="L31" s="15">
        <v>637.04999999999995</v>
      </c>
      <c r="M31" s="54"/>
      <c r="N31" s="15">
        <v>46.339456564999999</v>
      </c>
      <c r="O31" s="15">
        <v>3.5621633046000003</v>
      </c>
      <c r="P31" s="15" t="s">
        <v>32</v>
      </c>
      <c r="Q31" s="16" t="s">
        <v>28</v>
      </c>
      <c r="R31" s="37" t="s">
        <v>72</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3">
      <c r="B32" s="3"/>
      <c r="C32" s="19" t="s">
        <v>73</v>
      </c>
      <c r="D32" s="17" t="s">
        <v>74</v>
      </c>
      <c r="E32" s="17">
        <v>4</v>
      </c>
      <c r="F32" s="14">
        <v>3.09</v>
      </c>
      <c r="G32" s="14">
        <v>2.08</v>
      </c>
      <c r="H32" s="14">
        <v>1.07</v>
      </c>
      <c r="I32" s="14"/>
      <c r="J32" s="14">
        <v>5.97</v>
      </c>
      <c r="K32" s="14">
        <v>7.98</v>
      </c>
      <c r="L32" s="14">
        <v>11.24</v>
      </c>
      <c r="M32" s="54"/>
      <c r="N32" s="14">
        <v>45.709622920000001</v>
      </c>
      <c r="O32" s="31">
        <v>2.6864425000000001</v>
      </c>
      <c r="P32" s="31" t="s">
        <v>28</v>
      </c>
      <c r="Q32" s="17" t="s">
        <v>32</v>
      </c>
      <c r="R32" s="38" t="s">
        <v>75</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3">
      <c r="B33" s="3"/>
      <c r="C33" s="9" t="s">
        <v>76</v>
      </c>
      <c r="D33" s="16" t="s">
        <v>77</v>
      </c>
      <c r="E33" s="16">
        <v>5</v>
      </c>
      <c r="F33" s="15">
        <v>164.98</v>
      </c>
      <c r="G33" s="15">
        <v>142.94</v>
      </c>
      <c r="H33" s="15">
        <v>120.91</v>
      </c>
      <c r="I33" s="14"/>
      <c r="J33" s="15">
        <v>168.16</v>
      </c>
      <c r="K33" s="15">
        <v>212.22</v>
      </c>
      <c r="L33" s="15">
        <v>283.52</v>
      </c>
      <c r="M33" s="54"/>
      <c r="N33" s="15">
        <v>49.928072090999997</v>
      </c>
      <c r="O33" s="15">
        <v>5.9861968064000006</v>
      </c>
      <c r="P33" s="15" t="s">
        <v>32</v>
      </c>
      <c r="Q33" s="16" t="s">
        <v>28</v>
      </c>
      <c r="R33" s="37" t="s">
        <v>78</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3">
      <c r="B34" s="3"/>
      <c r="C34" s="19" t="s">
        <v>79</v>
      </c>
      <c r="D34" s="17" t="s">
        <v>80</v>
      </c>
      <c r="E34" s="17">
        <v>2</v>
      </c>
      <c r="F34" s="14">
        <v>8.08</v>
      </c>
      <c r="G34" s="14">
        <v>7.2</v>
      </c>
      <c r="H34" s="14">
        <v>6.32</v>
      </c>
      <c r="I34" s="14"/>
      <c r="J34" s="14">
        <v>8.26</v>
      </c>
      <c r="K34" s="14">
        <v>10.01</v>
      </c>
      <c r="L34" s="14">
        <v>12.85</v>
      </c>
      <c r="M34" s="54"/>
      <c r="N34" s="14">
        <v>39.738724003000002</v>
      </c>
      <c r="O34" s="31">
        <v>76.518969909000006</v>
      </c>
      <c r="P34" s="31" t="s">
        <v>28</v>
      </c>
      <c r="Q34" s="17" t="s">
        <v>28</v>
      </c>
      <c r="R34" s="38" t="s">
        <v>81</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3">
      <c r="B35" s="3"/>
      <c r="C35" s="9" t="s">
        <v>82</v>
      </c>
      <c r="D35" s="16" t="s">
        <v>83</v>
      </c>
      <c r="E35" s="16">
        <v>3</v>
      </c>
      <c r="F35" s="15">
        <v>87.1</v>
      </c>
      <c r="G35" s="15">
        <v>56.68</v>
      </c>
      <c r="H35" s="15">
        <v>26.26</v>
      </c>
      <c r="I35" s="14"/>
      <c r="J35" s="15">
        <v>92.97</v>
      </c>
      <c r="K35" s="15">
        <v>153.80000000000001</v>
      </c>
      <c r="L35" s="15">
        <v>252.25</v>
      </c>
      <c r="M35" s="54"/>
      <c r="N35" s="15">
        <v>43.395508073999999</v>
      </c>
      <c r="O35" s="15">
        <v>88.470908293999997</v>
      </c>
      <c r="P35" s="15" t="s">
        <v>28</v>
      </c>
      <c r="Q35" s="16" t="s">
        <v>28</v>
      </c>
      <c r="R35" s="37" t="s">
        <v>84</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3">
      <c r="B36" s="3"/>
      <c r="C36" s="19" t="s">
        <v>85</v>
      </c>
      <c r="D36" s="17" t="s">
        <v>86</v>
      </c>
      <c r="E36" s="17">
        <v>0</v>
      </c>
      <c r="F36" s="14">
        <v>11.2</v>
      </c>
      <c r="G36" s="14">
        <v>10.11</v>
      </c>
      <c r="H36" s="14">
        <v>9.0299999999999994</v>
      </c>
      <c r="I36" s="14"/>
      <c r="J36" s="14">
        <v>11.36</v>
      </c>
      <c r="K36" s="14">
        <v>13.52</v>
      </c>
      <c r="L36" s="14">
        <v>17.02</v>
      </c>
      <c r="M36" s="54"/>
      <c r="N36" s="14">
        <v>36.154959884999997</v>
      </c>
      <c r="O36" s="31">
        <v>31.660314408999998</v>
      </c>
      <c r="P36" s="31" t="s">
        <v>28</v>
      </c>
      <c r="Q36" s="17" t="s">
        <v>28</v>
      </c>
      <c r="R36" s="38" t="s">
        <v>87</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3">
      <c r="B37" s="3"/>
      <c r="C37" s="9" t="s">
        <v>88</v>
      </c>
      <c r="D37" s="16" t="s">
        <v>89</v>
      </c>
      <c r="E37" s="16">
        <v>2</v>
      </c>
      <c r="F37" s="15">
        <v>49.8</v>
      </c>
      <c r="G37" s="15">
        <v>44.06</v>
      </c>
      <c r="H37" s="15">
        <v>38.32</v>
      </c>
      <c r="I37" s="14"/>
      <c r="J37" s="15">
        <v>50.74</v>
      </c>
      <c r="K37" s="15">
        <v>62.21</v>
      </c>
      <c r="L37" s="15">
        <v>80.78</v>
      </c>
      <c r="M37" s="54"/>
      <c r="N37" s="15">
        <v>37.51703543</v>
      </c>
      <c r="O37" s="15">
        <v>538.62980414000003</v>
      </c>
      <c r="P37" s="15" t="s">
        <v>28</v>
      </c>
      <c r="Q37" s="16" t="s">
        <v>28</v>
      </c>
      <c r="R37" s="37" t="s">
        <v>90</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3">
      <c r="B38" s="3"/>
      <c r="C38" s="19" t="s">
        <v>88</v>
      </c>
      <c r="D38" s="17" t="s">
        <v>91</v>
      </c>
      <c r="E38" s="17">
        <v>3</v>
      </c>
      <c r="F38" s="14">
        <v>48.69</v>
      </c>
      <c r="G38" s="14">
        <v>43.36</v>
      </c>
      <c r="H38" s="14">
        <v>38.03</v>
      </c>
      <c r="I38" s="14"/>
      <c r="J38" s="14">
        <v>49.77</v>
      </c>
      <c r="K38" s="14">
        <v>60.42</v>
      </c>
      <c r="L38" s="14">
        <v>77.66</v>
      </c>
      <c r="M38" s="54"/>
      <c r="N38" s="14">
        <v>39.613435920999997</v>
      </c>
      <c r="O38" s="31">
        <v>67.884139773000001</v>
      </c>
      <c r="P38" s="31" t="s">
        <v>28</v>
      </c>
      <c r="Q38" s="17" t="s">
        <v>28</v>
      </c>
      <c r="R38" s="38" t="s">
        <v>92</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3">
      <c r="B39" s="3"/>
      <c r="C39" s="9" t="s">
        <v>93</v>
      </c>
      <c r="D39" s="16" t="s">
        <v>94</v>
      </c>
      <c r="E39" s="16">
        <v>1</v>
      </c>
      <c r="F39" s="15">
        <v>1.17</v>
      </c>
      <c r="G39" s="15">
        <v>0.16</v>
      </c>
      <c r="H39" s="15">
        <v>-0.83</v>
      </c>
      <c r="I39" s="14"/>
      <c r="J39" s="15">
        <v>1.27</v>
      </c>
      <c r="K39" s="15">
        <v>3.27</v>
      </c>
      <c r="L39" s="15">
        <v>6.52</v>
      </c>
      <c r="M39" s="54"/>
      <c r="N39" s="15">
        <v>29.448995454999999</v>
      </c>
      <c r="O39" s="15">
        <v>2.0570197272999997</v>
      </c>
      <c r="P39" s="15" t="s">
        <v>28</v>
      </c>
      <c r="Q39" s="16" t="s">
        <v>28</v>
      </c>
      <c r="R39" s="37" t="s">
        <v>95</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3">
      <c r="B40" s="3"/>
      <c r="C40" s="19" t="s">
        <v>96</v>
      </c>
      <c r="D40" s="17" t="s">
        <v>97</v>
      </c>
      <c r="E40" s="17">
        <v>0</v>
      </c>
      <c r="F40" s="14">
        <v>21.82</v>
      </c>
      <c r="G40" s="14">
        <v>10.43</v>
      </c>
      <c r="H40" s="14">
        <v>-0.94</v>
      </c>
      <c r="I40" s="14"/>
      <c r="J40" s="14">
        <v>22.63</v>
      </c>
      <c r="K40" s="14">
        <v>45.39</v>
      </c>
      <c r="L40" s="14">
        <v>82.22</v>
      </c>
      <c r="M40" s="54"/>
      <c r="N40" s="14">
        <v>40.086732400000002</v>
      </c>
      <c r="O40" s="31">
        <v>2.1862872272999998</v>
      </c>
      <c r="P40" s="31" t="s">
        <v>28</v>
      </c>
      <c r="Q40" s="17" t="s">
        <v>28</v>
      </c>
      <c r="R40" s="38" t="s">
        <v>98</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3">
      <c r="B41" s="3"/>
      <c r="C41" s="9" t="s">
        <v>99</v>
      </c>
      <c r="D41" s="16" t="s">
        <v>100</v>
      </c>
      <c r="E41" s="16">
        <v>0</v>
      </c>
      <c r="F41" s="15">
        <v>17.3</v>
      </c>
      <c r="G41" s="15">
        <v>13.6</v>
      </c>
      <c r="H41" s="15">
        <v>9.9</v>
      </c>
      <c r="I41" s="14"/>
      <c r="J41" s="15">
        <v>18.27</v>
      </c>
      <c r="K41" s="15">
        <v>25.66</v>
      </c>
      <c r="L41" s="15">
        <v>37.619999999999997</v>
      </c>
      <c r="M41" s="54"/>
      <c r="N41" s="15">
        <v>38.004512091000002</v>
      </c>
      <c r="O41" s="15">
        <v>45.298340044999996</v>
      </c>
      <c r="P41" s="15" t="s">
        <v>28</v>
      </c>
      <c r="Q41" s="16" t="s">
        <v>28</v>
      </c>
      <c r="R41" s="37" t="s">
        <v>101</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3">
      <c r="B42" s="3"/>
      <c r="C42" s="19" t="s">
        <v>102</v>
      </c>
      <c r="D42" s="17" t="s">
        <v>103</v>
      </c>
      <c r="E42" s="17">
        <v>4</v>
      </c>
      <c r="F42" s="14">
        <v>14.95</v>
      </c>
      <c r="G42" s="14">
        <v>13.08</v>
      </c>
      <c r="H42" s="14">
        <v>11.22</v>
      </c>
      <c r="I42" s="14"/>
      <c r="J42" s="14">
        <v>20.02</v>
      </c>
      <c r="K42" s="14">
        <v>23.74</v>
      </c>
      <c r="L42" s="14">
        <v>29.77</v>
      </c>
      <c r="M42" s="54"/>
      <c r="N42" s="14">
        <v>53.074436603999999</v>
      </c>
      <c r="O42" s="31">
        <v>552.38602800000001</v>
      </c>
      <c r="P42" s="31" t="s">
        <v>28</v>
      </c>
      <c r="Q42" s="17" t="s">
        <v>32</v>
      </c>
      <c r="R42" s="38" t="s">
        <v>104</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3">
      <c r="B43" s="3"/>
      <c r="C43" s="9" t="s">
        <v>105</v>
      </c>
      <c r="D43" s="16" t="s">
        <v>106</v>
      </c>
      <c r="E43" s="16">
        <v>3</v>
      </c>
      <c r="F43" s="15">
        <v>5.19</v>
      </c>
      <c r="G43" s="15">
        <v>4.8499999999999996</v>
      </c>
      <c r="H43" s="15">
        <v>4.51</v>
      </c>
      <c r="I43" s="14"/>
      <c r="J43" s="15">
        <v>5.27</v>
      </c>
      <c r="K43" s="15">
        <v>5.94</v>
      </c>
      <c r="L43" s="15">
        <v>7.03</v>
      </c>
      <c r="M43" s="54"/>
      <c r="N43" s="15">
        <v>46.54493154</v>
      </c>
      <c r="O43" s="15">
        <v>6.1154746364000001</v>
      </c>
      <c r="P43" s="15" t="s">
        <v>32</v>
      </c>
      <c r="Q43" s="16" t="s">
        <v>28</v>
      </c>
      <c r="R43" s="37" t="s">
        <v>107</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3">
      <c r="B44" s="3"/>
      <c r="C44" s="19" t="s">
        <v>108</v>
      </c>
      <c r="D44" s="17" t="s">
        <v>109</v>
      </c>
      <c r="E44" s="17">
        <v>10</v>
      </c>
      <c r="F44" s="14">
        <v>75.239999999999995</v>
      </c>
      <c r="G44" s="14">
        <v>68.73</v>
      </c>
      <c r="H44" s="14">
        <v>62.23</v>
      </c>
      <c r="I44" s="14"/>
      <c r="J44" s="14">
        <v>80.97</v>
      </c>
      <c r="K44" s="14">
        <v>93.97</v>
      </c>
      <c r="L44" s="14">
        <v>115.02</v>
      </c>
      <c r="M44" s="54"/>
      <c r="N44" s="14">
        <v>57.102884414000002</v>
      </c>
      <c r="O44" s="31">
        <v>1.018764955</v>
      </c>
      <c r="P44" s="31" t="s">
        <v>32</v>
      </c>
      <c r="Q44" s="17" t="s">
        <v>32</v>
      </c>
      <c r="R44" s="38" t="s">
        <v>110</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3">
      <c r="B45" s="3"/>
      <c r="C45" s="9" t="s">
        <v>111</v>
      </c>
      <c r="D45" s="16" t="s">
        <v>112</v>
      </c>
      <c r="E45" s="16">
        <v>5</v>
      </c>
      <c r="F45" s="15">
        <v>14.01</v>
      </c>
      <c r="G45" s="15">
        <v>12.31</v>
      </c>
      <c r="H45" s="15">
        <v>10.62</v>
      </c>
      <c r="I45" s="14"/>
      <c r="J45" s="15">
        <v>18.62</v>
      </c>
      <c r="K45" s="15">
        <v>22</v>
      </c>
      <c r="L45" s="15">
        <v>27.47</v>
      </c>
      <c r="M45" s="54"/>
      <c r="N45" s="15">
        <v>54.975076242999997</v>
      </c>
      <c r="O45" s="15">
        <v>18.581560227000001</v>
      </c>
      <c r="P45" s="15" t="s">
        <v>28</v>
      </c>
      <c r="Q45" s="16" t="s">
        <v>32</v>
      </c>
      <c r="R45" s="37" t="s">
        <v>113</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3">
      <c r="B46" s="3"/>
      <c r="C46" s="19" t="s">
        <v>114</v>
      </c>
      <c r="D46" s="17" t="s">
        <v>115</v>
      </c>
      <c r="E46" s="17">
        <v>10</v>
      </c>
      <c r="F46" s="14">
        <v>40.68</v>
      </c>
      <c r="G46" s="14">
        <v>38.159999999999997</v>
      </c>
      <c r="H46" s="14">
        <v>35.64</v>
      </c>
      <c r="I46" s="14"/>
      <c r="J46" s="14">
        <v>41.71</v>
      </c>
      <c r="K46" s="14">
        <v>46.74</v>
      </c>
      <c r="L46" s="14">
        <v>54.88</v>
      </c>
      <c r="M46" s="54"/>
      <c r="N46" s="14">
        <v>81.023318837999994</v>
      </c>
      <c r="O46" s="31">
        <v>221.45542336</v>
      </c>
      <c r="P46" s="31" t="s">
        <v>32</v>
      </c>
      <c r="Q46" s="17" t="s">
        <v>32</v>
      </c>
      <c r="R46" s="38" t="s">
        <v>116</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3">
      <c r="B47" s="3"/>
      <c r="C47" s="9" t="s">
        <v>117</v>
      </c>
      <c r="D47" s="16" t="s">
        <v>118</v>
      </c>
      <c r="E47" s="16">
        <v>0</v>
      </c>
      <c r="F47" s="15">
        <v>22.85</v>
      </c>
      <c r="G47" s="15">
        <v>20.75</v>
      </c>
      <c r="H47" s="15">
        <v>18.649999999999999</v>
      </c>
      <c r="I47" s="14"/>
      <c r="J47" s="15">
        <v>23.52</v>
      </c>
      <c r="K47" s="15">
        <v>27.71</v>
      </c>
      <c r="L47" s="15">
        <v>34.5</v>
      </c>
      <c r="M47" s="54"/>
      <c r="N47" s="15">
        <v>44.384361822000002</v>
      </c>
      <c r="O47" s="15">
        <v>6.3241683636000001</v>
      </c>
      <c r="P47" s="15" t="s">
        <v>28</v>
      </c>
      <c r="Q47" s="16" t="s">
        <v>28</v>
      </c>
      <c r="R47" s="37" t="s">
        <v>119</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3">
      <c r="B48" s="3"/>
      <c r="C48" s="19" t="s">
        <v>120</v>
      </c>
      <c r="D48" s="17" t="s">
        <v>121</v>
      </c>
      <c r="E48" s="17">
        <v>0</v>
      </c>
      <c r="F48" s="14">
        <v>123.74</v>
      </c>
      <c r="G48" s="14">
        <v>118.18</v>
      </c>
      <c r="H48" s="14">
        <v>112.62</v>
      </c>
      <c r="I48" s="14"/>
      <c r="J48" s="14">
        <v>124.87</v>
      </c>
      <c r="K48" s="14">
        <v>135.97999999999999</v>
      </c>
      <c r="L48" s="14">
        <v>153.97</v>
      </c>
      <c r="M48" s="54"/>
      <c r="N48" s="14">
        <v>36.334303417999998</v>
      </c>
      <c r="O48" s="31">
        <v>3.0771381044999999</v>
      </c>
      <c r="P48" s="31" t="s">
        <v>28</v>
      </c>
      <c r="Q48" s="17" t="s">
        <v>28</v>
      </c>
      <c r="R48" s="38" t="s">
        <v>122</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3">
      <c r="B49" s="3"/>
      <c r="C49" s="9" t="s">
        <v>123</v>
      </c>
      <c r="D49" s="16" t="s">
        <v>124</v>
      </c>
      <c r="E49" s="16">
        <v>0</v>
      </c>
      <c r="F49" s="15">
        <v>9.0299999999999994</v>
      </c>
      <c r="G49" s="15">
        <v>8.18</v>
      </c>
      <c r="H49" s="15">
        <v>7.34</v>
      </c>
      <c r="I49" s="14"/>
      <c r="J49" s="15">
        <v>9.3000000000000007</v>
      </c>
      <c r="K49" s="15">
        <v>10.98</v>
      </c>
      <c r="L49" s="15">
        <v>13.7</v>
      </c>
      <c r="M49" s="54"/>
      <c r="N49" s="15">
        <v>26.976005646000001</v>
      </c>
      <c r="O49" s="15">
        <v>1.7140338635999999</v>
      </c>
      <c r="P49" s="15" t="s">
        <v>28</v>
      </c>
      <c r="Q49" s="16" t="s">
        <v>28</v>
      </c>
      <c r="R49" s="37" t="s">
        <v>125</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3">
      <c r="B50" s="3"/>
      <c r="C50" s="19" t="s">
        <v>126</v>
      </c>
      <c r="D50" s="17" t="s">
        <v>127</v>
      </c>
      <c r="E50" s="17">
        <v>0</v>
      </c>
      <c r="F50" s="14">
        <v>5.71</v>
      </c>
      <c r="G50" s="14">
        <v>4.92</v>
      </c>
      <c r="H50" s="14">
        <v>4.1399999999999997</v>
      </c>
      <c r="I50" s="14"/>
      <c r="J50" s="14">
        <v>5.99</v>
      </c>
      <c r="K50" s="14">
        <v>7.55</v>
      </c>
      <c r="L50" s="14">
        <v>10.08</v>
      </c>
      <c r="M50" s="54"/>
      <c r="N50" s="14">
        <v>36.976819737</v>
      </c>
      <c r="O50" s="31">
        <v>3.0334203636000003</v>
      </c>
      <c r="P50" s="31" t="s">
        <v>28</v>
      </c>
      <c r="Q50" s="17" t="s">
        <v>28</v>
      </c>
      <c r="R50" s="38" t="s">
        <v>128</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3">
      <c r="B51" s="3"/>
      <c r="C51" s="9" t="s">
        <v>129</v>
      </c>
      <c r="D51" s="16" t="s">
        <v>130</v>
      </c>
      <c r="E51" s="16">
        <v>0</v>
      </c>
      <c r="F51" s="15">
        <v>14.48</v>
      </c>
      <c r="G51" s="15">
        <v>12.46</v>
      </c>
      <c r="H51" s="15">
        <v>10.44</v>
      </c>
      <c r="I51" s="14"/>
      <c r="J51" s="15">
        <v>14.66</v>
      </c>
      <c r="K51" s="15">
        <v>18.690000000000001</v>
      </c>
      <c r="L51" s="15">
        <v>25.23</v>
      </c>
      <c r="M51" s="54"/>
      <c r="N51" s="15">
        <v>41.587592201</v>
      </c>
      <c r="O51" s="15">
        <v>3.4228393181999999</v>
      </c>
      <c r="P51" s="15" t="s">
        <v>28</v>
      </c>
      <c r="Q51" s="16" t="s">
        <v>28</v>
      </c>
      <c r="R51" s="37" t="s">
        <v>131</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3">
      <c r="B52" s="3"/>
      <c r="C52" s="19" t="s">
        <v>132</v>
      </c>
      <c r="D52" s="17" t="s">
        <v>133</v>
      </c>
      <c r="E52" s="17">
        <v>9</v>
      </c>
      <c r="F52" s="14">
        <v>15.98</v>
      </c>
      <c r="G52" s="14">
        <v>14.89</v>
      </c>
      <c r="H52" s="14">
        <v>13.8</v>
      </c>
      <c r="I52" s="14"/>
      <c r="J52" s="14">
        <v>18.170000000000002</v>
      </c>
      <c r="K52" s="14">
        <v>20.34</v>
      </c>
      <c r="L52" s="14">
        <v>23.85</v>
      </c>
      <c r="M52" s="54"/>
      <c r="N52" s="14">
        <v>63.373982247000001</v>
      </c>
      <c r="O52" s="31">
        <v>141.15874690999999</v>
      </c>
      <c r="P52" s="31" t="s">
        <v>32</v>
      </c>
      <c r="Q52" s="17" t="s">
        <v>32</v>
      </c>
      <c r="R52" s="38" t="s">
        <v>134</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3">
      <c r="B53" s="3"/>
      <c r="C53" s="9" t="s">
        <v>132</v>
      </c>
      <c r="D53" s="16" t="s">
        <v>135</v>
      </c>
      <c r="E53" s="16">
        <v>9</v>
      </c>
      <c r="F53" s="15">
        <v>18.350000000000001</v>
      </c>
      <c r="G53" s="15">
        <v>17.02</v>
      </c>
      <c r="H53" s="15">
        <v>15.69</v>
      </c>
      <c r="I53" s="14"/>
      <c r="J53" s="15">
        <v>21.11</v>
      </c>
      <c r="K53" s="15">
        <v>23.76</v>
      </c>
      <c r="L53" s="15">
        <v>28.06</v>
      </c>
      <c r="M53" s="54"/>
      <c r="N53" s="15">
        <v>63.940306997</v>
      </c>
      <c r="O53" s="15">
        <v>601.19522190999999</v>
      </c>
      <c r="P53" s="15" t="s">
        <v>32</v>
      </c>
      <c r="Q53" s="16" t="s">
        <v>32</v>
      </c>
      <c r="R53" s="37" t="s">
        <v>136</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3">
      <c r="B54" s="3"/>
      <c r="C54" s="19" t="s">
        <v>137</v>
      </c>
      <c r="D54" s="17" t="s">
        <v>138</v>
      </c>
      <c r="E54" s="17">
        <v>0</v>
      </c>
      <c r="F54" s="14">
        <v>20.61</v>
      </c>
      <c r="G54" s="14">
        <v>19.05</v>
      </c>
      <c r="H54" s="14">
        <v>17.5</v>
      </c>
      <c r="I54" s="14"/>
      <c r="J54" s="14">
        <v>21.02</v>
      </c>
      <c r="K54" s="14">
        <v>24.12</v>
      </c>
      <c r="L54" s="14">
        <v>29.14</v>
      </c>
      <c r="M54" s="54"/>
      <c r="N54" s="14">
        <v>33.046119533999999</v>
      </c>
      <c r="O54" s="31">
        <v>38.111438909</v>
      </c>
      <c r="P54" s="31" t="s">
        <v>28</v>
      </c>
      <c r="Q54" s="17" t="s">
        <v>28</v>
      </c>
      <c r="R54" s="38" t="s">
        <v>139</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3">
      <c r="B55" s="3"/>
      <c r="C55" s="9" t="s">
        <v>140</v>
      </c>
      <c r="D55" s="16" t="s">
        <v>141</v>
      </c>
      <c r="E55" s="16">
        <v>7</v>
      </c>
      <c r="F55" s="15">
        <v>14.66</v>
      </c>
      <c r="G55" s="15">
        <v>13.44</v>
      </c>
      <c r="H55" s="15">
        <v>12.23</v>
      </c>
      <c r="I55" s="14"/>
      <c r="J55" s="15">
        <v>16.100000000000001</v>
      </c>
      <c r="K55" s="15">
        <v>18.52</v>
      </c>
      <c r="L55" s="15">
        <v>22.44</v>
      </c>
      <c r="M55" s="54"/>
      <c r="N55" s="15">
        <v>47.731483326000003</v>
      </c>
      <c r="O55" s="15">
        <v>62.647023000000004</v>
      </c>
      <c r="P55" s="15" t="s">
        <v>32</v>
      </c>
      <c r="Q55" s="16" t="s">
        <v>32</v>
      </c>
      <c r="R55" s="37" t="s">
        <v>142</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3">
      <c r="B56" s="3"/>
      <c r="C56" s="19" t="s">
        <v>11</v>
      </c>
      <c r="D56" s="17" t="s">
        <v>143</v>
      </c>
      <c r="E56" s="17">
        <v>6</v>
      </c>
      <c r="F56" s="14">
        <v>20.079999999999998</v>
      </c>
      <c r="G56" s="14">
        <v>18.079999999999998</v>
      </c>
      <c r="H56" s="14">
        <v>16.09</v>
      </c>
      <c r="I56" s="14"/>
      <c r="J56" s="14">
        <v>25.31</v>
      </c>
      <c r="K56" s="14">
        <v>29.29</v>
      </c>
      <c r="L56" s="14">
        <v>35.729999999999997</v>
      </c>
      <c r="M56" s="54"/>
      <c r="N56" s="14">
        <v>62.847476854999996</v>
      </c>
      <c r="O56" s="31">
        <v>383.03488955</v>
      </c>
      <c r="P56" s="31" t="s">
        <v>28</v>
      </c>
      <c r="Q56" s="17" t="s">
        <v>32</v>
      </c>
      <c r="R56" s="38" t="s">
        <v>144</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3">
      <c r="B57" s="3"/>
      <c r="C57" s="9" t="s">
        <v>145</v>
      </c>
      <c r="D57" s="16" t="s">
        <v>146</v>
      </c>
      <c r="E57" s="16">
        <v>4</v>
      </c>
      <c r="F57" s="15">
        <v>18.98</v>
      </c>
      <c r="G57" s="15">
        <v>17.559999999999999</v>
      </c>
      <c r="H57" s="15">
        <v>16.14</v>
      </c>
      <c r="I57" s="14"/>
      <c r="J57" s="15">
        <v>22.45</v>
      </c>
      <c r="K57" s="15">
        <v>25.28</v>
      </c>
      <c r="L57" s="15">
        <v>29.87</v>
      </c>
      <c r="M57" s="54"/>
      <c r="N57" s="15">
        <v>62.170621898</v>
      </c>
      <c r="O57" s="15">
        <v>1.9897528635999999</v>
      </c>
      <c r="P57" s="15" t="s">
        <v>28</v>
      </c>
      <c r="Q57" s="16" t="s">
        <v>32</v>
      </c>
      <c r="R57" s="37" t="s">
        <v>147</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3">
      <c r="B58" s="3"/>
      <c r="C58" s="19" t="s">
        <v>148</v>
      </c>
      <c r="D58" s="17" t="s">
        <v>149</v>
      </c>
      <c r="E58" s="17">
        <v>0</v>
      </c>
      <c r="F58" s="14">
        <v>5.7</v>
      </c>
      <c r="G58" s="14">
        <v>3.32</v>
      </c>
      <c r="H58" s="14">
        <v>0.95</v>
      </c>
      <c r="I58" s="14"/>
      <c r="J58" s="14">
        <v>6.01</v>
      </c>
      <c r="K58" s="14">
        <v>10.75</v>
      </c>
      <c r="L58" s="14">
        <v>18.43</v>
      </c>
      <c r="M58" s="54"/>
      <c r="N58" s="14">
        <v>28.811757708999998</v>
      </c>
      <c r="O58" s="31">
        <v>52.712145318000005</v>
      </c>
      <c r="P58" s="31" t="s">
        <v>28</v>
      </c>
      <c r="Q58" s="17" t="s">
        <v>28</v>
      </c>
      <c r="R58" s="38" t="s">
        <v>150</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3">
      <c r="B59" s="3"/>
      <c r="C59" s="9" t="s">
        <v>151</v>
      </c>
      <c r="D59" s="16" t="s">
        <v>152</v>
      </c>
      <c r="E59" s="16">
        <v>9</v>
      </c>
      <c r="F59" s="15">
        <v>20.04</v>
      </c>
      <c r="G59" s="15">
        <v>18.22</v>
      </c>
      <c r="H59" s="15">
        <v>16.41</v>
      </c>
      <c r="I59" s="14"/>
      <c r="J59" s="15">
        <v>22.14</v>
      </c>
      <c r="K59" s="15">
        <v>25.76</v>
      </c>
      <c r="L59" s="15">
        <v>31.62</v>
      </c>
      <c r="M59" s="54"/>
      <c r="N59" s="15">
        <v>65.473486640999994</v>
      </c>
      <c r="O59" s="15">
        <v>94.950373318000004</v>
      </c>
      <c r="P59" s="15" t="s">
        <v>32</v>
      </c>
      <c r="Q59" s="16" t="s">
        <v>32</v>
      </c>
      <c r="R59" s="37" t="s">
        <v>153</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3">
      <c r="B60" s="3"/>
      <c r="C60" s="19" t="s">
        <v>154</v>
      </c>
      <c r="D60" s="17" t="s">
        <v>155</v>
      </c>
      <c r="E60" s="17">
        <v>8</v>
      </c>
      <c r="F60" s="14">
        <v>27.58</v>
      </c>
      <c r="G60" s="14">
        <v>23.26</v>
      </c>
      <c r="H60" s="14">
        <v>18.940000000000001</v>
      </c>
      <c r="I60" s="14"/>
      <c r="J60" s="14">
        <v>35.72</v>
      </c>
      <c r="K60" s="14">
        <v>44.35</v>
      </c>
      <c r="L60" s="14">
        <v>58.31</v>
      </c>
      <c r="M60" s="54"/>
      <c r="N60" s="14">
        <v>49.839350727999999</v>
      </c>
      <c r="O60" s="31">
        <v>6.1396477450000004</v>
      </c>
      <c r="P60" s="31" t="s">
        <v>32</v>
      </c>
      <c r="Q60" s="17" t="s">
        <v>32</v>
      </c>
      <c r="R60" s="38" t="s">
        <v>156</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3">
      <c r="B61" s="3"/>
      <c r="C61" s="9" t="s">
        <v>157</v>
      </c>
      <c r="D61" s="16" t="s">
        <v>158</v>
      </c>
      <c r="E61" s="16">
        <v>4</v>
      </c>
      <c r="F61" s="15">
        <v>55.29</v>
      </c>
      <c r="G61" s="15">
        <v>50.1</v>
      </c>
      <c r="H61" s="15">
        <v>44.92</v>
      </c>
      <c r="I61" s="14"/>
      <c r="J61" s="15">
        <v>56.16</v>
      </c>
      <c r="K61" s="15">
        <v>66.52</v>
      </c>
      <c r="L61" s="15">
        <v>83.29</v>
      </c>
      <c r="M61" s="54"/>
      <c r="N61" s="15">
        <v>48.271989326000003</v>
      </c>
      <c r="O61" s="15">
        <v>473.35184509000004</v>
      </c>
      <c r="P61" s="15" t="s">
        <v>32</v>
      </c>
      <c r="Q61" s="16" t="s">
        <v>28</v>
      </c>
      <c r="R61" s="37" t="s">
        <v>159</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3">
      <c r="B62" s="3"/>
      <c r="C62" s="19" t="s">
        <v>160</v>
      </c>
      <c r="D62" s="17" t="s">
        <v>161</v>
      </c>
      <c r="E62" s="17">
        <v>9</v>
      </c>
      <c r="F62" s="14">
        <v>22.08</v>
      </c>
      <c r="G62" s="14">
        <v>20.350000000000001</v>
      </c>
      <c r="H62" s="14">
        <v>18.63</v>
      </c>
      <c r="I62" s="14"/>
      <c r="J62" s="14">
        <v>22.54</v>
      </c>
      <c r="K62" s="14">
        <v>25.98</v>
      </c>
      <c r="L62" s="14">
        <v>31.56</v>
      </c>
      <c r="M62" s="54"/>
      <c r="N62" s="14">
        <v>79.954703855000005</v>
      </c>
      <c r="O62" s="31">
        <v>123.94217181</v>
      </c>
      <c r="P62" s="31" t="s">
        <v>32</v>
      </c>
      <c r="Q62" s="17" t="s">
        <v>32</v>
      </c>
      <c r="R62" s="38" t="s">
        <v>162</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3">
      <c r="B63" s="3"/>
      <c r="C63" s="9" t="s">
        <v>163</v>
      </c>
      <c r="D63" s="16" t="s">
        <v>164</v>
      </c>
      <c r="E63" s="16">
        <v>2</v>
      </c>
      <c r="F63" s="15">
        <v>4.1900000000000004</v>
      </c>
      <c r="G63" s="15">
        <v>3.19</v>
      </c>
      <c r="H63" s="15">
        <v>2.2000000000000002</v>
      </c>
      <c r="I63" s="14"/>
      <c r="J63" s="15">
        <v>4.29</v>
      </c>
      <c r="K63" s="15">
        <v>6.27</v>
      </c>
      <c r="L63" s="15">
        <v>9.4700000000000006</v>
      </c>
      <c r="M63" s="54"/>
      <c r="N63" s="15">
        <v>30.678442681</v>
      </c>
      <c r="O63" s="15">
        <v>6.2416036363999998</v>
      </c>
      <c r="P63" s="15" t="s">
        <v>28</v>
      </c>
      <c r="Q63" s="16" t="s">
        <v>28</v>
      </c>
      <c r="R63" s="37" t="s">
        <v>165</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3">
      <c r="B64" s="3"/>
      <c r="C64" s="19" t="s">
        <v>166</v>
      </c>
      <c r="D64" s="17" t="s">
        <v>167</v>
      </c>
      <c r="E64" s="17">
        <v>0</v>
      </c>
      <c r="F64" s="14">
        <v>0.91</v>
      </c>
      <c r="G64" s="14">
        <v>0.2</v>
      </c>
      <c r="H64" s="14">
        <v>-0.49</v>
      </c>
      <c r="I64" s="14"/>
      <c r="J64" s="14">
        <v>1.02</v>
      </c>
      <c r="K64" s="14">
        <v>2.42</v>
      </c>
      <c r="L64" s="14">
        <v>4.7</v>
      </c>
      <c r="M64" s="54"/>
      <c r="N64" s="14">
        <v>25.116065797000001</v>
      </c>
      <c r="O64" s="31">
        <v>4.2518641817999994</v>
      </c>
      <c r="P64" s="31" t="s">
        <v>28</v>
      </c>
      <c r="Q64" s="17" t="s">
        <v>28</v>
      </c>
      <c r="R64" s="38" t="s">
        <v>168</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3">
      <c r="B65" s="3"/>
      <c r="C65" s="9" t="s">
        <v>169</v>
      </c>
      <c r="D65" s="16" t="s">
        <v>170</v>
      </c>
      <c r="E65" s="16">
        <v>6</v>
      </c>
      <c r="F65" s="15">
        <v>278.64999999999998</v>
      </c>
      <c r="G65" s="15">
        <v>236.58</v>
      </c>
      <c r="H65" s="15">
        <v>194.52</v>
      </c>
      <c r="I65" s="14"/>
      <c r="J65" s="15">
        <v>284.58</v>
      </c>
      <c r="K65" s="15">
        <v>368.7</v>
      </c>
      <c r="L65" s="15">
        <v>504.83</v>
      </c>
      <c r="M65" s="54"/>
      <c r="N65" s="15">
        <v>38.036827791</v>
      </c>
      <c r="O65" s="15">
        <v>1.0858610573</v>
      </c>
      <c r="P65" s="15" t="s">
        <v>32</v>
      </c>
      <c r="Q65" s="16" t="s">
        <v>28</v>
      </c>
      <c r="R65" s="37" t="s">
        <v>171</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3">
      <c r="B66" s="3"/>
      <c r="C66" s="19" t="s">
        <v>172</v>
      </c>
      <c r="D66" s="17" t="s">
        <v>173</v>
      </c>
      <c r="E66" s="17">
        <v>10</v>
      </c>
      <c r="F66" s="14">
        <v>10.81</v>
      </c>
      <c r="G66" s="14">
        <v>10.6</v>
      </c>
      <c r="H66" s="14">
        <v>10.4</v>
      </c>
      <c r="I66" s="14"/>
      <c r="J66" s="14">
        <v>10.87</v>
      </c>
      <c r="K66" s="14">
        <v>11.27</v>
      </c>
      <c r="L66" s="14">
        <v>11.94</v>
      </c>
      <c r="M66" s="54"/>
      <c r="N66" s="14">
        <v>59.740288622999998</v>
      </c>
      <c r="O66" s="31">
        <v>20.969001455000001</v>
      </c>
      <c r="P66" s="31" t="s">
        <v>32</v>
      </c>
      <c r="Q66" s="17" t="s">
        <v>32</v>
      </c>
      <c r="R66" s="38" t="s">
        <v>174</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3">
      <c r="B67" s="3"/>
      <c r="C67" s="9" t="s">
        <v>175</v>
      </c>
      <c r="D67" s="16" t="s">
        <v>176</v>
      </c>
      <c r="E67" s="16">
        <v>0</v>
      </c>
      <c r="F67" s="15">
        <v>9.27</v>
      </c>
      <c r="G67" s="15">
        <v>7.86</v>
      </c>
      <c r="H67" s="15">
        <v>6.45</v>
      </c>
      <c r="I67" s="14"/>
      <c r="J67" s="15">
        <v>9.75</v>
      </c>
      <c r="K67" s="15">
        <v>12.56</v>
      </c>
      <c r="L67" s="15">
        <v>17.12</v>
      </c>
      <c r="M67" s="54"/>
      <c r="N67" s="15">
        <v>27.569576396999999</v>
      </c>
      <c r="O67" s="15">
        <v>65.348004364000005</v>
      </c>
      <c r="P67" s="15" t="s">
        <v>28</v>
      </c>
      <c r="Q67" s="16" t="s">
        <v>28</v>
      </c>
      <c r="R67" s="37" t="s">
        <v>177</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3">
      <c r="B68" s="3"/>
      <c r="C68" s="19" t="s">
        <v>178</v>
      </c>
      <c r="D68" s="17" t="s">
        <v>179</v>
      </c>
      <c r="E68" s="17">
        <v>8</v>
      </c>
      <c r="F68" s="14">
        <v>10.92</v>
      </c>
      <c r="G68" s="14">
        <v>10</v>
      </c>
      <c r="H68" s="14">
        <v>9.09</v>
      </c>
      <c r="I68" s="14"/>
      <c r="J68" s="14">
        <v>13.33</v>
      </c>
      <c r="K68" s="14">
        <v>15.15</v>
      </c>
      <c r="L68" s="14">
        <v>18.11</v>
      </c>
      <c r="M68" s="54"/>
      <c r="N68" s="14">
        <v>50.582199416999998</v>
      </c>
      <c r="O68" s="31">
        <v>138.18951486</v>
      </c>
      <c r="P68" s="31" t="s">
        <v>32</v>
      </c>
      <c r="Q68" s="17" t="s">
        <v>32</v>
      </c>
      <c r="R68" s="38" t="s">
        <v>180</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3">
      <c r="B69" s="3"/>
      <c r="C69" s="9" t="s">
        <v>181</v>
      </c>
      <c r="D69" s="16" t="s">
        <v>182</v>
      </c>
      <c r="E69" s="16">
        <v>5</v>
      </c>
      <c r="F69" s="15">
        <v>68.989999999999995</v>
      </c>
      <c r="G69" s="15">
        <v>65.28</v>
      </c>
      <c r="H69" s="15">
        <v>61.58</v>
      </c>
      <c r="I69" s="14"/>
      <c r="J69" s="15">
        <v>69.709999999999994</v>
      </c>
      <c r="K69" s="15">
        <v>77.11</v>
      </c>
      <c r="L69" s="15">
        <v>89.09</v>
      </c>
      <c r="M69" s="54"/>
      <c r="N69" s="15">
        <v>45.476317985999998</v>
      </c>
      <c r="O69" s="15">
        <v>1.7145253132</v>
      </c>
      <c r="P69" s="15" t="s">
        <v>32</v>
      </c>
      <c r="Q69" s="16" t="s">
        <v>28</v>
      </c>
      <c r="R69" s="37" t="s">
        <v>183</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3">
      <c r="B70" s="3"/>
      <c r="C70" s="19" t="s">
        <v>184</v>
      </c>
      <c r="D70" s="17" t="s">
        <v>185</v>
      </c>
      <c r="E70" s="17">
        <v>0</v>
      </c>
      <c r="F70" s="14">
        <v>2.12</v>
      </c>
      <c r="G70" s="14">
        <v>1.72</v>
      </c>
      <c r="H70" s="14">
        <v>1.33</v>
      </c>
      <c r="I70" s="14"/>
      <c r="J70" s="14">
        <v>2.21</v>
      </c>
      <c r="K70" s="14">
        <v>2.99</v>
      </c>
      <c r="L70" s="14">
        <v>4.25</v>
      </c>
      <c r="M70" s="54"/>
      <c r="N70" s="14">
        <v>33.715934058999999</v>
      </c>
      <c r="O70" s="31">
        <v>51.534974181999999</v>
      </c>
      <c r="P70" s="31" t="s">
        <v>28</v>
      </c>
      <c r="Q70" s="17" t="s">
        <v>28</v>
      </c>
      <c r="R70" s="38" t="s">
        <v>186</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3">
      <c r="B71" s="3"/>
      <c r="C71" s="9" t="s">
        <v>187</v>
      </c>
      <c r="D71" s="16" t="s">
        <v>188</v>
      </c>
      <c r="E71" s="16">
        <v>6</v>
      </c>
      <c r="F71" s="15">
        <v>33.9</v>
      </c>
      <c r="G71" s="15">
        <v>29.12</v>
      </c>
      <c r="H71" s="15">
        <v>24.35</v>
      </c>
      <c r="I71" s="14"/>
      <c r="J71" s="15">
        <v>44.3</v>
      </c>
      <c r="K71" s="15">
        <v>53.84</v>
      </c>
      <c r="L71" s="15">
        <v>69.290000000000006</v>
      </c>
      <c r="M71" s="54"/>
      <c r="N71" s="15">
        <v>62.831131661999997</v>
      </c>
      <c r="O71" s="15">
        <v>1.8384101281999998</v>
      </c>
      <c r="P71" s="15" t="s">
        <v>28</v>
      </c>
      <c r="Q71" s="16" t="s">
        <v>32</v>
      </c>
      <c r="R71" s="37" t="s">
        <v>189</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3">
      <c r="B72" s="3"/>
      <c r="C72" s="19" t="s">
        <v>190</v>
      </c>
      <c r="D72" s="17" t="s">
        <v>191</v>
      </c>
      <c r="E72" s="17">
        <v>0</v>
      </c>
      <c r="F72" s="14" t="s">
        <v>192</v>
      </c>
      <c r="G72" s="14" t="s">
        <v>192</v>
      </c>
      <c r="H72" s="14" t="s">
        <v>192</v>
      </c>
      <c r="I72" s="14"/>
      <c r="J72" s="14" t="s">
        <v>192</v>
      </c>
      <c r="K72" s="14" t="s">
        <v>192</v>
      </c>
      <c r="L72" s="14" t="s">
        <v>192</v>
      </c>
      <c r="M72" s="54"/>
      <c r="N72" s="14" t="s">
        <v>192</v>
      </c>
      <c r="O72" s="31" t="s">
        <v>192</v>
      </c>
      <c r="P72" s="31" t="s">
        <v>192</v>
      </c>
      <c r="Q72" s="17" t="s">
        <v>192</v>
      </c>
      <c r="R72" s="38" t="s">
        <v>193</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3">
      <c r="B73" s="3"/>
      <c r="C73" s="9" t="s">
        <v>194</v>
      </c>
      <c r="D73" s="16" t="s">
        <v>195</v>
      </c>
      <c r="E73" s="16">
        <v>7</v>
      </c>
      <c r="F73" s="15">
        <v>62.72</v>
      </c>
      <c r="G73" s="15">
        <v>56.91</v>
      </c>
      <c r="H73" s="15">
        <v>51.11</v>
      </c>
      <c r="I73" s="14"/>
      <c r="J73" s="15">
        <v>67.819999999999993</v>
      </c>
      <c r="K73" s="15">
        <v>79.42</v>
      </c>
      <c r="L73" s="15">
        <v>98.19</v>
      </c>
      <c r="M73" s="54"/>
      <c r="N73" s="15">
        <v>50.696672941000003</v>
      </c>
      <c r="O73" s="15">
        <v>259.12391881999997</v>
      </c>
      <c r="P73" s="15" t="s">
        <v>32</v>
      </c>
      <c r="Q73" s="16" t="s">
        <v>32</v>
      </c>
      <c r="R73" s="37" t="s">
        <v>196</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3">
      <c r="B74" s="3"/>
      <c r="C74" s="19" t="s">
        <v>197</v>
      </c>
      <c r="D74" s="17" t="s">
        <v>198</v>
      </c>
      <c r="E74" s="17">
        <v>3</v>
      </c>
      <c r="F74" s="14">
        <v>14.51</v>
      </c>
      <c r="G74" s="14">
        <v>13.63</v>
      </c>
      <c r="H74" s="14">
        <v>12.76</v>
      </c>
      <c r="I74" s="14"/>
      <c r="J74" s="14">
        <v>14.96</v>
      </c>
      <c r="K74" s="14">
        <v>16.7</v>
      </c>
      <c r="L74" s="14">
        <v>19.510000000000002</v>
      </c>
      <c r="M74" s="54"/>
      <c r="N74" s="14">
        <v>38.470907822000001</v>
      </c>
      <c r="O74" s="31">
        <v>242.58926559</v>
      </c>
      <c r="P74" s="31" t="s">
        <v>32</v>
      </c>
      <c r="Q74" s="17" t="s">
        <v>28</v>
      </c>
      <c r="R74" s="38" t="s">
        <v>199</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3">
      <c r="B75" s="3"/>
      <c r="C75" s="9" t="s">
        <v>200</v>
      </c>
      <c r="D75" s="16" t="s">
        <v>201</v>
      </c>
      <c r="E75" s="16">
        <v>0</v>
      </c>
      <c r="F75" s="15">
        <v>3.69</v>
      </c>
      <c r="G75" s="15">
        <v>2.91</v>
      </c>
      <c r="H75" s="15">
        <v>2.13</v>
      </c>
      <c r="I75" s="14"/>
      <c r="J75" s="15">
        <v>3.82</v>
      </c>
      <c r="K75" s="15">
        <v>5.37</v>
      </c>
      <c r="L75" s="15">
        <v>7.89</v>
      </c>
      <c r="M75" s="54"/>
      <c r="N75" s="15">
        <v>46.317324853999999</v>
      </c>
      <c r="O75" s="15">
        <v>82.735631591000001</v>
      </c>
      <c r="P75" s="15" t="s">
        <v>28</v>
      </c>
      <c r="Q75" s="16" t="s">
        <v>28</v>
      </c>
      <c r="R75" s="37" t="s">
        <v>202</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3">
      <c r="B76" s="3"/>
      <c r="C76" s="19" t="s">
        <v>203</v>
      </c>
      <c r="D76" s="17" t="s">
        <v>204</v>
      </c>
      <c r="E76" s="17">
        <v>9</v>
      </c>
      <c r="F76" s="14">
        <v>46.01</v>
      </c>
      <c r="G76" s="14">
        <v>42.66</v>
      </c>
      <c r="H76" s="14">
        <v>39.31</v>
      </c>
      <c r="I76" s="14"/>
      <c r="J76" s="14">
        <v>52.99</v>
      </c>
      <c r="K76" s="14">
        <v>59.68</v>
      </c>
      <c r="L76" s="14">
        <v>70.5</v>
      </c>
      <c r="M76" s="54"/>
      <c r="N76" s="14">
        <v>53.727636005000001</v>
      </c>
      <c r="O76" s="31">
        <v>54.171502999999994</v>
      </c>
      <c r="P76" s="31" t="s">
        <v>32</v>
      </c>
      <c r="Q76" s="17" t="s">
        <v>32</v>
      </c>
      <c r="R76" s="38" t="s">
        <v>205</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3">
      <c r="B77" s="3"/>
      <c r="C77" s="9" t="s">
        <v>206</v>
      </c>
      <c r="D77" s="16" t="s">
        <v>207</v>
      </c>
      <c r="E77" s="16">
        <v>4</v>
      </c>
      <c r="F77" s="15">
        <v>43.83</v>
      </c>
      <c r="G77" s="15">
        <v>34.82</v>
      </c>
      <c r="H77" s="15">
        <v>25.81</v>
      </c>
      <c r="I77" s="14"/>
      <c r="J77" s="15">
        <v>46.35</v>
      </c>
      <c r="K77" s="15">
        <v>64.36</v>
      </c>
      <c r="L77" s="15">
        <v>93.52</v>
      </c>
      <c r="M77" s="54"/>
      <c r="N77" s="15">
        <v>45.743923074000001</v>
      </c>
      <c r="O77" s="15">
        <v>1.1192155255</v>
      </c>
      <c r="P77" s="15" t="s">
        <v>32</v>
      </c>
      <c r="Q77" s="16" t="s">
        <v>28</v>
      </c>
      <c r="R77" s="37" t="s">
        <v>208</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3">
      <c r="B78" s="3"/>
      <c r="C78" s="19" t="s">
        <v>209</v>
      </c>
      <c r="D78" s="17" t="s">
        <v>210</v>
      </c>
      <c r="E78" s="17">
        <v>10</v>
      </c>
      <c r="F78" s="14">
        <v>5.33</v>
      </c>
      <c r="G78" s="14">
        <v>4.8600000000000003</v>
      </c>
      <c r="H78" s="14">
        <v>4.3899999999999997</v>
      </c>
      <c r="I78" s="14"/>
      <c r="J78" s="14">
        <v>5.59</v>
      </c>
      <c r="K78" s="14">
        <v>6.52</v>
      </c>
      <c r="L78" s="14">
        <v>8.0299999999999994</v>
      </c>
      <c r="M78" s="54"/>
      <c r="N78" s="14">
        <v>74.527176104999995</v>
      </c>
      <c r="O78" s="31">
        <v>49.569838682000004</v>
      </c>
      <c r="P78" s="31" t="s">
        <v>32</v>
      </c>
      <c r="Q78" s="17" t="s">
        <v>32</v>
      </c>
      <c r="R78" s="38" t="s">
        <v>211</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3">
      <c r="B79" s="3"/>
      <c r="C79" s="9" t="s">
        <v>212</v>
      </c>
      <c r="D79" s="16" t="s">
        <v>213</v>
      </c>
      <c r="E79" s="16">
        <v>0</v>
      </c>
      <c r="F79" s="15">
        <v>29.46</v>
      </c>
      <c r="G79" s="15">
        <v>26.74</v>
      </c>
      <c r="H79" s="15">
        <v>24.02</v>
      </c>
      <c r="I79" s="14"/>
      <c r="J79" s="15">
        <v>30.5</v>
      </c>
      <c r="K79" s="15">
        <v>35.93</v>
      </c>
      <c r="L79" s="15">
        <v>44.71</v>
      </c>
      <c r="M79" s="54"/>
      <c r="N79" s="15">
        <v>31.059708190999999</v>
      </c>
      <c r="O79" s="15">
        <v>127.73263331000001</v>
      </c>
      <c r="P79" s="15" t="s">
        <v>28</v>
      </c>
      <c r="Q79" s="16" t="s">
        <v>28</v>
      </c>
      <c r="R79" s="37" t="s">
        <v>214</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3">
      <c r="B80" s="3"/>
      <c r="C80" s="19" t="s">
        <v>215</v>
      </c>
      <c r="D80" s="17" t="s">
        <v>216</v>
      </c>
      <c r="E80" s="17">
        <v>3</v>
      </c>
      <c r="F80" s="14">
        <v>1.06</v>
      </c>
      <c r="G80" s="14">
        <v>0.59</v>
      </c>
      <c r="H80" s="14">
        <v>0.12</v>
      </c>
      <c r="I80" s="14"/>
      <c r="J80" s="14">
        <v>1.18</v>
      </c>
      <c r="K80" s="14">
        <v>2.11</v>
      </c>
      <c r="L80" s="14">
        <v>3.62</v>
      </c>
      <c r="M80" s="54"/>
      <c r="N80" s="14">
        <v>32.639591727999999</v>
      </c>
      <c r="O80" s="31">
        <v>13.195429272</v>
      </c>
      <c r="P80" s="31" t="s">
        <v>28</v>
      </c>
      <c r="Q80" s="17" t="s">
        <v>28</v>
      </c>
      <c r="R80" s="38" t="s">
        <v>217</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3">
      <c r="B81" s="3"/>
      <c r="C81" s="9" t="s">
        <v>218</v>
      </c>
      <c r="D81" s="16" t="s">
        <v>219</v>
      </c>
      <c r="E81" s="16">
        <v>2</v>
      </c>
      <c r="F81" s="15">
        <v>20.83</v>
      </c>
      <c r="G81" s="15">
        <v>18.059999999999999</v>
      </c>
      <c r="H81" s="15">
        <v>15.29</v>
      </c>
      <c r="I81" s="14"/>
      <c r="J81" s="15">
        <v>21.32</v>
      </c>
      <c r="K81" s="15">
        <v>26.85</v>
      </c>
      <c r="L81" s="15">
        <v>35.81</v>
      </c>
      <c r="M81" s="54"/>
      <c r="N81" s="15">
        <v>38.231960477000001</v>
      </c>
      <c r="O81" s="15">
        <v>136.45728791000002</v>
      </c>
      <c r="P81" s="15" t="s">
        <v>28</v>
      </c>
      <c r="Q81" s="16" t="s">
        <v>28</v>
      </c>
      <c r="R81" s="37" t="s">
        <v>220</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3">
      <c r="B82" s="3"/>
      <c r="C82" s="19" t="s">
        <v>218</v>
      </c>
      <c r="D82" s="17" t="s">
        <v>221</v>
      </c>
      <c r="E82" s="17">
        <v>2</v>
      </c>
      <c r="F82" s="14">
        <v>19.7</v>
      </c>
      <c r="G82" s="14">
        <v>17.010000000000002</v>
      </c>
      <c r="H82" s="14">
        <v>14.33</v>
      </c>
      <c r="I82" s="14"/>
      <c r="J82" s="14">
        <v>20.03</v>
      </c>
      <c r="K82" s="14">
        <v>25.39</v>
      </c>
      <c r="L82" s="14">
        <v>34.07</v>
      </c>
      <c r="M82" s="54"/>
      <c r="N82" s="14">
        <v>39.431195531</v>
      </c>
      <c r="O82" s="31">
        <v>9.1874651818000004</v>
      </c>
      <c r="P82" s="31" t="s">
        <v>28</v>
      </c>
      <c r="Q82" s="17" t="s">
        <v>28</v>
      </c>
      <c r="R82" s="38" t="s">
        <v>222</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3">
      <c r="B83" s="3"/>
      <c r="C83" s="9" t="s">
        <v>223</v>
      </c>
      <c r="D83" s="16" t="s">
        <v>224</v>
      </c>
      <c r="E83" s="16">
        <v>4</v>
      </c>
      <c r="F83" s="15">
        <v>2.85</v>
      </c>
      <c r="G83" s="15">
        <v>2.4</v>
      </c>
      <c r="H83" s="15">
        <v>1.96</v>
      </c>
      <c r="I83" s="14"/>
      <c r="J83" s="15">
        <v>3.8</v>
      </c>
      <c r="K83" s="15">
        <v>4.68</v>
      </c>
      <c r="L83" s="15">
        <v>6.12</v>
      </c>
      <c r="M83" s="54"/>
      <c r="N83" s="15">
        <v>63.380958769999999</v>
      </c>
      <c r="O83" s="15">
        <v>1.5686888182000001</v>
      </c>
      <c r="P83" s="15" t="s">
        <v>28</v>
      </c>
      <c r="Q83" s="16" t="s">
        <v>32</v>
      </c>
      <c r="R83" s="37" t="s">
        <v>225</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3">
      <c r="B84" s="3"/>
      <c r="C84" s="19" t="s">
        <v>226</v>
      </c>
      <c r="D84" s="17" t="s">
        <v>227</v>
      </c>
      <c r="E84" s="17">
        <v>4</v>
      </c>
      <c r="F84" s="14">
        <v>128.30000000000001</v>
      </c>
      <c r="G84" s="14">
        <v>100.63</v>
      </c>
      <c r="H84" s="14">
        <v>72.97</v>
      </c>
      <c r="I84" s="14"/>
      <c r="J84" s="14">
        <v>133.18</v>
      </c>
      <c r="K84" s="14">
        <v>188.5</v>
      </c>
      <c r="L84" s="14">
        <v>278.02999999999997</v>
      </c>
      <c r="M84" s="54"/>
      <c r="N84" s="14">
        <v>46.586391214000002</v>
      </c>
      <c r="O84" s="31">
        <v>1.4049051968000001</v>
      </c>
      <c r="P84" s="31" t="s">
        <v>32</v>
      </c>
      <c r="Q84" s="17" t="s">
        <v>28</v>
      </c>
      <c r="R84" s="38" t="s">
        <v>228</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3">
      <c r="B85" s="3"/>
      <c r="C85" s="9" t="s">
        <v>229</v>
      </c>
      <c r="D85" s="16" t="s">
        <v>230</v>
      </c>
      <c r="E85" s="16">
        <v>5</v>
      </c>
      <c r="F85" s="15">
        <v>1977.32</v>
      </c>
      <c r="G85" s="15">
        <v>1478.69</v>
      </c>
      <c r="H85" s="15">
        <v>980.07</v>
      </c>
      <c r="I85" s="14"/>
      <c r="J85" s="15">
        <v>2065.62</v>
      </c>
      <c r="K85" s="15">
        <v>3062.86</v>
      </c>
      <c r="L85" s="15">
        <v>4676.5200000000004</v>
      </c>
      <c r="M85" s="54"/>
      <c r="N85" s="15">
        <v>46.776664363000002</v>
      </c>
      <c r="O85" s="15">
        <v>2.6657640405</v>
      </c>
      <c r="P85" s="15" t="s">
        <v>32</v>
      </c>
      <c r="Q85" s="16" t="s">
        <v>28</v>
      </c>
      <c r="R85" s="37" t="s">
        <v>231</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3">
      <c r="B86" s="3"/>
      <c r="C86" s="19" t="s">
        <v>232</v>
      </c>
      <c r="D86" s="17" t="s">
        <v>233</v>
      </c>
      <c r="E86" s="17">
        <v>10</v>
      </c>
      <c r="F86" s="14">
        <v>17.809999999999999</v>
      </c>
      <c r="G86" s="14">
        <v>16.170000000000002</v>
      </c>
      <c r="H86" s="14">
        <v>14.53</v>
      </c>
      <c r="I86" s="14"/>
      <c r="J86" s="14">
        <v>18.71</v>
      </c>
      <c r="K86" s="14">
        <v>21.98</v>
      </c>
      <c r="L86" s="14">
        <v>27.28</v>
      </c>
      <c r="M86" s="54"/>
      <c r="N86" s="14">
        <v>69.506979788999999</v>
      </c>
      <c r="O86" s="31">
        <v>6.2554689999999997</v>
      </c>
      <c r="P86" s="31" t="s">
        <v>32</v>
      </c>
      <c r="Q86" s="17" t="s">
        <v>32</v>
      </c>
      <c r="R86" s="38" t="s">
        <v>234</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3">
      <c r="B87" s="3"/>
      <c r="C87" s="9" t="s">
        <v>235</v>
      </c>
      <c r="D87" s="16" t="s">
        <v>236</v>
      </c>
      <c r="E87" s="16">
        <v>1</v>
      </c>
      <c r="F87" s="15">
        <v>4.88</v>
      </c>
      <c r="G87" s="15">
        <v>4.4000000000000004</v>
      </c>
      <c r="H87" s="15">
        <v>3.93</v>
      </c>
      <c r="I87" s="14"/>
      <c r="J87" s="15">
        <v>5.03</v>
      </c>
      <c r="K87" s="15">
        <v>5.97</v>
      </c>
      <c r="L87" s="15">
        <v>7.5</v>
      </c>
      <c r="M87" s="54"/>
      <c r="N87" s="15">
        <v>47.611787847000002</v>
      </c>
      <c r="O87" s="15">
        <v>8.3210380454999999</v>
      </c>
      <c r="P87" s="15" t="s">
        <v>28</v>
      </c>
      <c r="Q87" s="16" t="s">
        <v>28</v>
      </c>
      <c r="R87" s="37" t="s">
        <v>237</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3">
      <c r="B88" s="3"/>
      <c r="C88" s="19" t="s">
        <v>238</v>
      </c>
      <c r="D88" s="17" t="s">
        <v>239</v>
      </c>
      <c r="E88" s="17">
        <v>6</v>
      </c>
      <c r="F88" s="14">
        <v>11</v>
      </c>
      <c r="G88" s="14">
        <v>9.41</v>
      </c>
      <c r="H88" s="14">
        <v>7.83</v>
      </c>
      <c r="I88" s="14"/>
      <c r="J88" s="14">
        <v>15.41</v>
      </c>
      <c r="K88" s="14">
        <v>18.57</v>
      </c>
      <c r="L88" s="14">
        <v>23.68</v>
      </c>
      <c r="M88" s="54"/>
      <c r="N88" s="14">
        <v>57.584329975999999</v>
      </c>
      <c r="O88" s="31">
        <v>6.8803011364</v>
      </c>
      <c r="P88" s="31" t="s">
        <v>28</v>
      </c>
      <c r="Q88" s="17" t="s">
        <v>32</v>
      </c>
      <c r="R88" s="38" t="s">
        <v>240</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3">
      <c r="B89" s="3"/>
      <c r="C89" s="9" t="s">
        <v>241</v>
      </c>
      <c r="D89" s="16" t="s">
        <v>242</v>
      </c>
      <c r="E89" s="16">
        <v>0</v>
      </c>
      <c r="F89" s="15">
        <v>11.44</v>
      </c>
      <c r="G89" s="15">
        <v>10.3</v>
      </c>
      <c r="H89" s="15">
        <v>9.16</v>
      </c>
      <c r="I89" s="14"/>
      <c r="J89" s="15">
        <v>11.88</v>
      </c>
      <c r="K89" s="15">
        <v>14.15</v>
      </c>
      <c r="L89" s="15">
        <v>17.829999999999998</v>
      </c>
      <c r="M89" s="54"/>
      <c r="N89" s="15">
        <v>24.620423937999998</v>
      </c>
      <c r="O89" s="15">
        <v>102.61715363</v>
      </c>
      <c r="P89" s="15" t="s">
        <v>28</v>
      </c>
      <c r="Q89" s="16" t="s">
        <v>28</v>
      </c>
      <c r="R89" s="37" t="s">
        <v>243</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3">
      <c r="B90" s="3"/>
      <c r="C90" s="19" t="s">
        <v>244</v>
      </c>
      <c r="D90" s="17" t="s">
        <v>245</v>
      </c>
      <c r="E90" s="17">
        <v>0</v>
      </c>
      <c r="F90" s="14">
        <v>6.72</v>
      </c>
      <c r="G90" s="14">
        <v>5.66</v>
      </c>
      <c r="H90" s="14">
        <v>4.5999999999999996</v>
      </c>
      <c r="I90" s="14"/>
      <c r="J90" s="14">
        <v>6.95</v>
      </c>
      <c r="K90" s="14">
        <v>9.06</v>
      </c>
      <c r="L90" s="14">
        <v>12.48</v>
      </c>
      <c r="M90" s="54"/>
      <c r="N90" s="14">
        <v>33.088498010999999</v>
      </c>
      <c r="O90" s="31">
        <v>30.480344591000001</v>
      </c>
      <c r="P90" s="31" t="s">
        <v>28</v>
      </c>
      <c r="Q90" s="17" t="s">
        <v>28</v>
      </c>
      <c r="R90" s="38" t="s">
        <v>246</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3">
      <c r="B91" s="3"/>
      <c r="C91" s="9" t="s">
        <v>247</v>
      </c>
      <c r="D91" s="16" t="s">
        <v>248</v>
      </c>
      <c r="E91" s="16">
        <v>5</v>
      </c>
      <c r="F91" s="15">
        <v>192.16</v>
      </c>
      <c r="G91" s="15">
        <v>169.71</v>
      </c>
      <c r="H91" s="15">
        <v>147.27000000000001</v>
      </c>
      <c r="I91" s="14"/>
      <c r="J91" s="15">
        <v>198.51</v>
      </c>
      <c r="K91" s="15">
        <v>243.39</v>
      </c>
      <c r="L91" s="15">
        <v>316.02</v>
      </c>
      <c r="M91" s="54"/>
      <c r="N91" s="15">
        <v>46.987866840999999</v>
      </c>
      <c r="O91" s="15">
        <v>4.4091787058999996</v>
      </c>
      <c r="P91" s="15" t="s">
        <v>32</v>
      </c>
      <c r="Q91" s="16" t="s">
        <v>28</v>
      </c>
      <c r="R91" s="37" t="s">
        <v>249</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3">
      <c r="B92" s="3"/>
      <c r="C92" s="19" t="s">
        <v>250</v>
      </c>
      <c r="D92" s="17" t="s">
        <v>251</v>
      </c>
      <c r="E92" s="17">
        <v>4</v>
      </c>
      <c r="F92" s="14">
        <v>150</v>
      </c>
      <c r="G92" s="14" t="s">
        <v>192</v>
      </c>
      <c r="H92" s="14" t="s">
        <v>192</v>
      </c>
      <c r="I92" s="14"/>
      <c r="J92" s="14" t="s">
        <v>192</v>
      </c>
      <c r="K92" s="14" t="s">
        <v>192</v>
      </c>
      <c r="L92" s="14" t="s">
        <v>192</v>
      </c>
      <c r="M92" s="54"/>
      <c r="N92" s="14">
        <v>94.064508982000007</v>
      </c>
      <c r="O92" s="31">
        <v>1.0764285713999999</v>
      </c>
      <c r="P92" s="31" t="s">
        <v>28</v>
      </c>
      <c r="Q92" s="17" t="s">
        <v>32</v>
      </c>
      <c r="R92" s="38" t="s">
        <v>192</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3">
      <c r="B93" s="3"/>
      <c r="C93" s="9" t="s">
        <v>252</v>
      </c>
      <c r="D93" s="16" t="s">
        <v>253</v>
      </c>
      <c r="E93" s="16">
        <v>4</v>
      </c>
      <c r="F93" s="15">
        <v>81.95</v>
      </c>
      <c r="G93" s="15">
        <v>75.459999999999994</v>
      </c>
      <c r="H93" s="15">
        <v>68.98</v>
      </c>
      <c r="I93" s="14"/>
      <c r="J93" s="15">
        <v>88.81</v>
      </c>
      <c r="K93" s="15">
        <v>101.77</v>
      </c>
      <c r="L93" s="15">
        <v>122.75</v>
      </c>
      <c r="M93" s="54"/>
      <c r="N93" s="15">
        <v>53.528899348000003</v>
      </c>
      <c r="O93" s="15">
        <v>330.21777841000005</v>
      </c>
      <c r="P93" s="15" t="s">
        <v>28</v>
      </c>
      <c r="Q93" s="16" t="s">
        <v>32</v>
      </c>
      <c r="R93" s="37" t="s">
        <v>254</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3">
      <c r="B94" s="3"/>
      <c r="C94" s="19" t="s">
        <v>255</v>
      </c>
      <c r="D94" s="17" t="s">
        <v>256</v>
      </c>
      <c r="E94" s="17">
        <v>4</v>
      </c>
      <c r="F94" s="14">
        <v>48.65</v>
      </c>
      <c r="G94" s="14">
        <v>44.32</v>
      </c>
      <c r="H94" s="14">
        <v>39.99</v>
      </c>
      <c r="I94" s="14"/>
      <c r="J94" s="14">
        <v>59.25</v>
      </c>
      <c r="K94" s="14">
        <v>67.900000000000006</v>
      </c>
      <c r="L94" s="14">
        <v>81.91</v>
      </c>
      <c r="M94" s="54"/>
      <c r="N94" s="14">
        <v>47.693078792999998</v>
      </c>
      <c r="O94" s="31">
        <v>126.32540635999999</v>
      </c>
      <c r="P94" s="31" t="s">
        <v>28</v>
      </c>
      <c r="Q94" s="17" t="s">
        <v>32</v>
      </c>
      <c r="R94" s="38" t="s">
        <v>257</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3">
      <c r="B95" s="3"/>
      <c r="C95" s="9" t="s">
        <v>258</v>
      </c>
      <c r="D95" s="16" t="s">
        <v>259</v>
      </c>
      <c r="E95" s="16">
        <v>3</v>
      </c>
      <c r="F95" s="15">
        <v>25.12</v>
      </c>
      <c r="G95" s="15">
        <v>22.89</v>
      </c>
      <c r="H95" s="15">
        <v>20.66</v>
      </c>
      <c r="I95" s="14"/>
      <c r="J95" s="15">
        <v>25.66</v>
      </c>
      <c r="K95" s="15">
        <v>30.11</v>
      </c>
      <c r="L95" s="15">
        <v>37.32</v>
      </c>
      <c r="M95" s="54"/>
      <c r="N95" s="15">
        <v>40.821332323</v>
      </c>
      <c r="O95" s="15">
        <v>208.51626354999999</v>
      </c>
      <c r="P95" s="15" t="s">
        <v>32</v>
      </c>
      <c r="Q95" s="16" t="s">
        <v>28</v>
      </c>
      <c r="R95" s="37" t="s">
        <v>260</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3">
      <c r="B96" s="3"/>
      <c r="C96" s="19" t="s">
        <v>261</v>
      </c>
      <c r="D96" s="17" t="s">
        <v>262</v>
      </c>
      <c r="E96" s="17">
        <v>2</v>
      </c>
      <c r="F96" s="14">
        <v>29.85</v>
      </c>
      <c r="G96" s="14">
        <v>27.01</v>
      </c>
      <c r="H96" s="14">
        <v>24.17</v>
      </c>
      <c r="I96" s="14"/>
      <c r="J96" s="14">
        <v>30.45</v>
      </c>
      <c r="K96" s="14">
        <v>36.119999999999997</v>
      </c>
      <c r="L96" s="14">
        <v>45.3</v>
      </c>
      <c r="M96" s="54"/>
      <c r="N96" s="14">
        <v>31.717501780999999</v>
      </c>
      <c r="O96" s="31">
        <v>107.96029527</v>
      </c>
      <c r="P96" s="31" t="s">
        <v>28</v>
      </c>
      <c r="Q96" s="17" t="s">
        <v>28</v>
      </c>
      <c r="R96" s="38" t="s">
        <v>263</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3">
      <c r="B97" s="3"/>
      <c r="C97" s="9" t="s">
        <v>264</v>
      </c>
      <c r="D97" s="16" t="s">
        <v>265</v>
      </c>
      <c r="E97" s="16">
        <v>7</v>
      </c>
      <c r="F97" s="15">
        <v>0.8</v>
      </c>
      <c r="G97" s="15">
        <v>0.69</v>
      </c>
      <c r="H97" s="15">
        <v>0.59</v>
      </c>
      <c r="I97" s="14"/>
      <c r="J97" s="15">
        <v>1.06</v>
      </c>
      <c r="K97" s="15">
        <v>1.26</v>
      </c>
      <c r="L97" s="15">
        <v>1.6</v>
      </c>
      <c r="M97" s="54"/>
      <c r="N97" s="15">
        <v>50.828161977999997</v>
      </c>
      <c r="O97" s="15">
        <v>1.0494165</v>
      </c>
      <c r="P97" s="15" t="s">
        <v>32</v>
      </c>
      <c r="Q97" s="16" t="s">
        <v>32</v>
      </c>
      <c r="R97" s="37" t="s">
        <v>266</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3">
      <c r="B98" s="3"/>
      <c r="C98" s="19" t="s">
        <v>267</v>
      </c>
      <c r="D98" s="17" t="s">
        <v>268</v>
      </c>
      <c r="E98" s="17">
        <v>0</v>
      </c>
      <c r="F98" s="14">
        <v>38.299999999999997</v>
      </c>
      <c r="G98" s="14">
        <v>35.229999999999997</v>
      </c>
      <c r="H98" s="14">
        <v>32.159999999999997</v>
      </c>
      <c r="I98" s="14"/>
      <c r="J98" s="14">
        <v>39.28</v>
      </c>
      <c r="K98" s="14">
        <v>45.41</v>
      </c>
      <c r="L98" s="14">
        <v>55.34</v>
      </c>
      <c r="M98" s="54"/>
      <c r="N98" s="14">
        <v>42.628223828000003</v>
      </c>
      <c r="O98" s="31">
        <v>261.81318708999999</v>
      </c>
      <c r="P98" s="31" t="s">
        <v>28</v>
      </c>
      <c r="Q98" s="17" t="s">
        <v>28</v>
      </c>
      <c r="R98" s="38" t="s">
        <v>269</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3">
      <c r="B99" s="3"/>
      <c r="C99" s="9" t="s">
        <v>270</v>
      </c>
      <c r="D99" s="16" t="s">
        <v>271</v>
      </c>
      <c r="E99" s="16">
        <v>3</v>
      </c>
      <c r="F99" s="15">
        <v>21.76</v>
      </c>
      <c r="G99" s="15">
        <v>19.13</v>
      </c>
      <c r="H99" s="15">
        <v>16.510000000000002</v>
      </c>
      <c r="I99" s="14"/>
      <c r="J99" s="15">
        <v>22.74</v>
      </c>
      <c r="K99" s="15">
        <v>27.98</v>
      </c>
      <c r="L99" s="15">
        <v>36.47</v>
      </c>
      <c r="M99" s="54"/>
      <c r="N99" s="15">
        <v>29.627709097</v>
      </c>
      <c r="O99" s="15">
        <v>1.7475463635999999</v>
      </c>
      <c r="P99" s="15" t="s">
        <v>32</v>
      </c>
      <c r="Q99" s="16" t="s">
        <v>28</v>
      </c>
      <c r="R99" s="37" t="s">
        <v>272</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3">
      <c r="B100" s="3"/>
      <c r="C100" s="19" t="s">
        <v>273</v>
      </c>
      <c r="D100" s="17" t="s">
        <v>274</v>
      </c>
      <c r="E100" s="17">
        <v>2</v>
      </c>
      <c r="F100" s="14">
        <v>4.9000000000000004</v>
      </c>
      <c r="G100" s="14">
        <v>4.18</v>
      </c>
      <c r="H100" s="14">
        <v>3.47</v>
      </c>
      <c r="I100" s="14"/>
      <c r="J100" s="14">
        <v>5.03</v>
      </c>
      <c r="K100" s="14">
        <v>6.45</v>
      </c>
      <c r="L100" s="14">
        <v>8.76</v>
      </c>
      <c r="M100" s="54"/>
      <c r="N100" s="14">
        <v>34.163383216</v>
      </c>
      <c r="O100" s="31">
        <v>4.830101</v>
      </c>
      <c r="P100" s="31" t="s">
        <v>28</v>
      </c>
      <c r="Q100" s="17" t="s">
        <v>28</v>
      </c>
      <c r="R100" s="38" t="s">
        <v>275</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3">
      <c r="B101" s="3"/>
      <c r="C101" s="9" t="s">
        <v>276</v>
      </c>
      <c r="D101" s="16" t="s">
        <v>277</v>
      </c>
      <c r="E101" s="16">
        <v>0</v>
      </c>
      <c r="F101" s="15">
        <v>11.58</v>
      </c>
      <c r="G101" s="15">
        <v>10.15</v>
      </c>
      <c r="H101" s="15">
        <v>8.7200000000000006</v>
      </c>
      <c r="I101" s="14"/>
      <c r="J101" s="15">
        <v>11.89</v>
      </c>
      <c r="K101" s="15">
        <v>14.74</v>
      </c>
      <c r="L101" s="15">
        <v>19.37</v>
      </c>
      <c r="M101" s="54"/>
      <c r="N101" s="15">
        <v>26.064169573000001</v>
      </c>
      <c r="O101" s="15">
        <v>19.411908363999999</v>
      </c>
      <c r="P101" s="15" t="s">
        <v>28</v>
      </c>
      <c r="Q101" s="16" t="s">
        <v>28</v>
      </c>
      <c r="R101" s="37" t="s">
        <v>278</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3">
      <c r="B102" s="3"/>
      <c r="C102" s="19" t="s">
        <v>279</v>
      </c>
      <c r="D102" s="17" t="s">
        <v>280</v>
      </c>
      <c r="E102" s="17">
        <v>5</v>
      </c>
      <c r="F102" s="14">
        <v>5.86</v>
      </c>
      <c r="G102" s="14">
        <v>4.93</v>
      </c>
      <c r="H102" s="14">
        <v>4.01</v>
      </c>
      <c r="I102" s="14"/>
      <c r="J102" s="14">
        <v>8.68</v>
      </c>
      <c r="K102" s="14">
        <v>10.52</v>
      </c>
      <c r="L102" s="14">
        <v>13.51</v>
      </c>
      <c r="M102" s="54"/>
      <c r="N102" s="14">
        <v>51.314830495999999</v>
      </c>
      <c r="O102" s="31">
        <v>4.0011237273000004</v>
      </c>
      <c r="P102" s="31" t="s">
        <v>28</v>
      </c>
      <c r="Q102" s="17" t="s">
        <v>32</v>
      </c>
      <c r="R102" s="38" t="s">
        <v>281</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3">
      <c r="B103" s="3"/>
      <c r="C103" s="9" t="s">
        <v>282</v>
      </c>
      <c r="D103" s="16" t="s">
        <v>283</v>
      </c>
      <c r="E103" s="16">
        <v>7</v>
      </c>
      <c r="F103" s="15">
        <v>16.329999999999998</v>
      </c>
      <c r="G103" s="15">
        <v>15.27</v>
      </c>
      <c r="H103" s="15">
        <v>14.22</v>
      </c>
      <c r="I103" s="14"/>
      <c r="J103" s="15">
        <v>17.72</v>
      </c>
      <c r="K103" s="15">
        <v>19.82</v>
      </c>
      <c r="L103" s="15">
        <v>23.23</v>
      </c>
      <c r="M103" s="54"/>
      <c r="N103" s="15">
        <v>68.702363026</v>
      </c>
      <c r="O103" s="15">
        <v>32.773034817999999</v>
      </c>
      <c r="P103" s="15" t="s">
        <v>32</v>
      </c>
      <c r="Q103" s="16" t="s">
        <v>32</v>
      </c>
      <c r="R103" s="37" t="s">
        <v>284</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3">
      <c r="B104" s="3"/>
      <c r="C104" s="19" t="s">
        <v>285</v>
      </c>
      <c r="D104" s="17" t="s">
        <v>286</v>
      </c>
      <c r="E104" s="17">
        <v>6</v>
      </c>
      <c r="F104" s="14">
        <v>20.56</v>
      </c>
      <c r="G104" s="14">
        <v>19.309999999999999</v>
      </c>
      <c r="H104" s="14">
        <v>18.059999999999999</v>
      </c>
      <c r="I104" s="14"/>
      <c r="J104" s="14">
        <v>22.91</v>
      </c>
      <c r="K104" s="14">
        <v>25.4</v>
      </c>
      <c r="L104" s="14">
        <v>29.44</v>
      </c>
      <c r="M104" s="54"/>
      <c r="N104" s="14">
        <v>58.589942184999998</v>
      </c>
      <c r="O104" s="31">
        <v>6.3475314091000001</v>
      </c>
      <c r="P104" s="31" t="s">
        <v>28</v>
      </c>
      <c r="Q104" s="17" t="s">
        <v>32</v>
      </c>
      <c r="R104" s="38" t="s">
        <v>287</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3">
      <c r="B105" s="3"/>
      <c r="C105" s="9" t="s">
        <v>288</v>
      </c>
      <c r="D105" s="16" t="s">
        <v>289</v>
      </c>
      <c r="E105" s="16">
        <v>9</v>
      </c>
      <c r="F105" s="15">
        <v>101</v>
      </c>
      <c r="G105" s="15">
        <v>91.01</v>
      </c>
      <c r="H105" s="15">
        <v>81.03</v>
      </c>
      <c r="I105" s="14"/>
      <c r="J105" s="15">
        <v>121.67</v>
      </c>
      <c r="K105" s="15">
        <v>141.63</v>
      </c>
      <c r="L105" s="15">
        <v>173.93</v>
      </c>
      <c r="M105" s="54"/>
      <c r="N105" s="15">
        <v>55.898134448</v>
      </c>
      <c r="O105" s="15">
        <v>1.4389184036</v>
      </c>
      <c r="P105" s="15" t="s">
        <v>32</v>
      </c>
      <c r="Q105" s="16" t="s">
        <v>32</v>
      </c>
      <c r="R105" s="37" t="s">
        <v>290</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3">
      <c r="B106" s="3"/>
      <c r="C106" s="19" t="s">
        <v>291</v>
      </c>
      <c r="D106" s="17" t="s">
        <v>292</v>
      </c>
      <c r="E106" s="17">
        <v>1</v>
      </c>
      <c r="F106" s="14">
        <v>0.33</v>
      </c>
      <c r="G106" s="14">
        <v>-0.15</v>
      </c>
      <c r="H106" s="14">
        <v>-0.63</v>
      </c>
      <c r="I106" s="14"/>
      <c r="J106" s="14">
        <v>0.38</v>
      </c>
      <c r="K106" s="14">
        <v>1.34</v>
      </c>
      <c r="L106" s="14">
        <v>2.91</v>
      </c>
      <c r="M106" s="54"/>
      <c r="N106" s="14">
        <v>10.280803967000001</v>
      </c>
      <c r="O106" s="31">
        <v>2.8394802273000002</v>
      </c>
      <c r="P106" s="31" t="s">
        <v>28</v>
      </c>
      <c r="Q106" s="17" t="s">
        <v>28</v>
      </c>
      <c r="R106" s="38" t="s">
        <v>293</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3">
      <c r="B107" s="3"/>
      <c r="C107" s="9" t="s">
        <v>294</v>
      </c>
      <c r="D107" s="16" t="s">
        <v>295</v>
      </c>
      <c r="E107" s="16">
        <v>7</v>
      </c>
      <c r="F107" s="15">
        <v>23.42</v>
      </c>
      <c r="G107" s="15">
        <v>20.95</v>
      </c>
      <c r="H107" s="15">
        <v>18.48</v>
      </c>
      <c r="I107" s="14"/>
      <c r="J107" s="15">
        <v>24.65</v>
      </c>
      <c r="K107" s="15">
        <v>29.58</v>
      </c>
      <c r="L107" s="15">
        <v>37.57</v>
      </c>
      <c r="M107" s="54"/>
      <c r="N107" s="15">
        <v>60.375531363</v>
      </c>
      <c r="O107" s="15">
        <v>192.11261009</v>
      </c>
      <c r="P107" s="15" t="s">
        <v>32</v>
      </c>
      <c r="Q107" s="16" t="s">
        <v>32</v>
      </c>
      <c r="R107" s="37" t="s">
        <v>296</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3">
      <c r="B108" s="3"/>
      <c r="C108" s="19" t="s">
        <v>297</v>
      </c>
      <c r="D108" s="17" t="s">
        <v>298</v>
      </c>
      <c r="E108" s="17">
        <v>7</v>
      </c>
      <c r="F108" s="14">
        <v>10.18</v>
      </c>
      <c r="G108" s="14">
        <v>9.17</v>
      </c>
      <c r="H108" s="14">
        <v>8.17</v>
      </c>
      <c r="I108" s="14"/>
      <c r="J108" s="14">
        <v>10.77</v>
      </c>
      <c r="K108" s="14">
        <v>12.77</v>
      </c>
      <c r="L108" s="14">
        <v>16.010000000000002</v>
      </c>
      <c r="M108" s="54"/>
      <c r="N108" s="14">
        <v>58.134148705999998</v>
      </c>
      <c r="O108" s="31">
        <v>54.177935544999997</v>
      </c>
      <c r="P108" s="31" t="s">
        <v>32</v>
      </c>
      <c r="Q108" s="17" t="s">
        <v>32</v>
      </c>
      <c r="R108" s="38" t="s">
        <v>299</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3">
      <c r="B109" s="3"/>
      <c r="C109" s="9" t="s">
        <v>300</v>
      </c>
      <c r="D109" s="16" t="s">
        <v>301</v>
      </c>
      <c r="E109" s="16">
        <v>0</v>
      </c>
      <c r="F109" s="15">
        <v>11.63</v>
      </c>
      <c r="G109" s="15">
        <v>9.77</v>
      </c>
      <c r="H109" s="15">
        <v>7.91</v>
      </c>
      <c r="I109" s="14"/>
      <c r="J109" s="15">
        <v>12.14</v>
      </c>
      <c r="K109" s="15">
        <v>15.85</v>
      </c>
      <c r="L109" s="15">
        <v>21.86</v>
      </c>
      <c r="M109" s="54"/>
      <c r="N109" s="15">
        <v>37.825784218000003</v>
      </c>
      <c r="O109" s="15">
        <v>37.264378408999995</v>
      </c>
      <c r="P109" s="15" t="s">
        <v>28</v>
      </c>
      <c r="Q109" s="16" t="s">
        <v>28</v>
      </c>
      <c r="R109" s="37" t="s">
        <v>302</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3">
      <c r="B110" s="3"/>
      <c r="C110" s="19" t="s">
        <v>303</v>
      </c>
      <c r="D110" s="17" t="s">
        <v>304</v>
      </c>
      <c r="E110" s="17">
        <v>0</v>
      </c>
      <c r="F110" s="14">
        <v>3.74</v>
      </c>
      <c r="G110" s="14">
        <v>3.4</v>
      </c>
      <c r="H110" s="14">
        <v>3.07</v>
      </c>
      <c r="I110" s="14"/>
      <c r="J110" s="14">
        <v>3.84</v>
      </c>
      <c r="K110" s="14">
        <v>4.5</v>
      </c>
      <c r="L110" s="14">
        <v>5.57</v>
      </c>
      <c r="M110" s="54"/>
      <c r="N110" s="14">
        <v>41.57842823</v>
      </c>
      <c r="O110" s="31">
        <v>8.8896827727000005</v>
      </c>
      <c r="P110" s="31" t="s">
        <v>28</v>
      </c>
      <c r="Q110" s="17" t="s">
        <v>28</v>
      </c>
      <c r="R110" s="38" t="s">
        <v>305</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3">
      <c r="B111" s="3"/>
      <c r="C111" s="9" t="s">
        <v>306</v>
      </c>
      <c r="D111" s="16" t="s">
        <v>307</v>
      </c>
      <c r="E111" s="16">
        <v>3</v>
      </c>
      <c r="F111" s="15">
        <v>3.79</v>
      </c>
      <c r="G111" s="15">
        <v>3.31</v>
      </c>
      <c r="H111" s="15">
        <v>2.83</v>
      </c>
      <c r="I111" s="14"/>
      <c r="J111" s="15">
        <v>4.9800000000000004</v>
      </c>
      <c r="K111" s="15">
        <v>5.93</v>
      </c>
      <c r="L111" s="15">
        <v>7.48</v>
      </c>
      <c r="M111" s="54"/>
      <c r="N111" s="15">
        <v>46.980679422999998</v>
      </c>
      <c r="O111" s="15">
        <v>18.990448045000001</v>
      </c>
      <c r="P111" s="15" t="s">
        <v>28</v>
      </c>
      <c r="Q111" s="16" t="s">
        <v>32</v>
      </c>
      <c r="R111" s="37" t="s">
        <v>308</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3">
      <c r="B112" s="3"/>
      <c r="C112" s="19" t="s">
        <v>309</v>
      </c>
      <c r="D112" s="17" t="s">
        <v>310</v>
      </c>
      <c r="E112" s="17">
        <v>0</v>
      </c>
      <c r="F112" s="14">
        <v>9.32</v>
      </c>
      <c r="G112" s="14">
        <v>8.1199999999999992</v>
      </c>
      <c r="H112" s="14">
        <v>6.92</v>
      </c>
      <c r="I112" s="14"/>
      <c r="J112" s="14">
        <v>9.76</v>
      </c>
      <c r="K112" s="14">
        <v>12.15</v>
      </c>
      <c r="L112" s="14">
        <v>16.02</v>
      </c>
      <c r="M112" s="54"/>
      <c r="N112" s="14">
        <v>34.264139530999998</v>
      </c>
      <c r="O112" s="31">
        <v>19.557180318</v>
      </c>
      <c r="P112" s="31" t="s">
        <v>28</v>
      </c>
      <c r="Q112" s="17" t="s">
        <v>28</v>
      </c>
      <c r="R112" s="38" t="s">
        <v>311</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3">
      <c r="B113" s="3"/>
      <c r="C113" s="9" t="s">
        <v>312</v>
      </c>
      <c r="D113" s="16" t="s">
        <v>313</v>
      </c>
      <c r="E113" s="16">
        <v>4</v>
      </c>
      <c r="F113" s="15" t="s">
        <v>192</v>
      </c>
      <c r="G113" s="15" t="s">
        <v>192</v>
      </c>
      <c r="H113" s="15" t="s">
        <v>192</v>
      </c>
      <c r="I113" s="14"/>
      <c r="J113" s="15" t="s">
        <v>192</v>
      </c>
      <c r="K113" s="15" t="s">
        <v>192</v>
      </c>
      <c r="L113" s="15" t="s">
        <v>192</v>
      </c>
      <c r="M113" s="54"/>
      <c r="N113" s="15" t="s">
        <v>192</v>
      </c>
      <c r="O113" s="15" t="s">
        <v>192</v>
      </c>
      <c r="P113" s="15" t="s">
        <v>192</v>
      </c>
      <c r="Q113" s="16" t="s">
        <v>192</v>
      </c>
      <c r="R113" s="37" t="s">
        <v>193</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3">
      <c r="B114" s="3"/>
      <c r="C114" s="19" t="s">
        <v>314</v>
      </c>
      <c r="D114" s="17" t="s">
        <v>315</v>
      </c>
      <c r="E114" s="17">
        <v>0</v>
      </c>
      <c r="F114" s="14">
        <v>1.9</v>
      </c>
      <c r="G114" s="14">
        <v>1.48</v>
      </c>
      <c r="H114" s="14">
        <v>1.07</v>
      </c>
      <c r="I114" s="14"/>
      <c r="J114" s="14">
        <v>2.0699999999999998</v>
      </c>
      <c r="K114" s="14">
        <v>2.89</v>
      </c>
      <c r="L114" s="14">
        <v>4.21</v>
      </c>
      <c r="M114" s="54"/>
      <c r="N114" s="14">
        <v>39.643245307999997</v>
      </c>
      <c r="O114" s="31">
        <v>3.4247999544999996</v>
      </c>
      <c r="P114" s="31" t="s">
        <v>28</v>
      </c>
      <c r="Q114" s="17" t="s">
        <v>28</v>
      </c>
      <c r="R114" s="38" t="s">
        <v>316</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3">
      <c r="B115" s="3"/>
      <c r="C115" s="9" t="s">
        <v>317</v>
      </c>
      <c r="D115" s="16" t="s">
        <v>318</v>
      </c>
      <c r="E115" s="16">
        <v>3</v>
      </c>
      <c r="F115" s="15">
        <v>3.31</v>
      </c>
      <c r="G115" s="15">
        <v>2.91</v>
      </c>
      <c r="H115" s="15">
        <v>2.5099999999999998</v>
      </c>
      <c r="I115" s="14"/>
      <c r="J115" s="15">
        <v>3.42</v>
      </c>
      <c r="K115" s="15">
        <v>4.21</v>
      </c>
      <c r="L115" s="15">
        <v>5.5</v>
      </c>
      <c r="M115" s="54"/>
      <c r="N115" s="15">
        <v>46.443265836000002</v>
      </c>
      <c r="O115" s="15">
        <v>3.8894359545000001</v>
      </c>
      <c r="P115" s="15" t="s">
        <v>28</v>
      </c>
      <c r="Q115" s="16" t="s">
        <v>28</v>
      </c>
      <c r="R115" s="37" t="s">
        <v>319</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3">
      <c r="B116" s="3"/>
      <c r="C116" s="19" t="s">
        <v>320</v>
      </c>
      <c r="D116" s="17" t="s">
        <v>321</v>
      </c>
      <c r="E116" s="17">
        <v>1</v>
      </c>
      <c r="F116" s="14">
        <v>19.98</v>
      </c>
      <c r="G116" s="14">
        <v>18.61</v>
      </c>
      <c r="H116" s="14">
        <v>17.25</v>
      </c>
      <c r="I116" s="14"/>
      <c r="J116" s="14">
        <v>21.42</v>
      </c>
      <c r="K116" s="14">
        <v>24.14</v>
      </c>
      <c r="L116" s="14">
        <v>28.56</v>
      </c>
      <c r="M116" s="54"/>
      <c r="N116" s="14">
        <v>39.284230239000003</v>
      </c>
      <c r="O116" s="31">
        <v>56.287582227000001</v>
      </c>
      <c r="P116" s="31" t="s">
        <v>28</v>
      </c>
      <c r="Q116" s="17" t="s">
        <v>28</v>
      </c>
      <c r="R116" s="38" t="s">
        <v>322</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3">
      <c r="B117" s="3"/>
      <c r="C117" s="9" t="s">
        <v>323</v>
      </c>
      <c r="D117" s="16" t="s">
        <v>324</v>
      </c>
      <c r="E117" s="16">
        <v>0</v>
      </c>
      <c r="F117" s="15">
        <v>24.44</v>
      </c>
      <c r="G117" s="15">
        <v>22.19</v>
      </c>
      <c r="H117" s="15">
        <v>19.95</v>
      </c>
      <c r="I117" s="14"/>
      <c r="J117" s="15">
        <v>24.96</v>
      </c>
      <c r="K117" s="15">
        <v>29.44</v>
      </c>
      <c r="L117" s="15">
        <v>36.69</v>
      </c>
      <c r="M117" s="54"/>
      <c r="N117" s="15">
        <v>40.755038659</v>
      </c>
      <c r="O117" s="15">
        <v>43.020536727</v>
      </c>
      <c r="P117" s="15" t="s">
        <v>28</v>
      </c>
      <c r="Q117" s="16" t="s">
        <v>28</v>
      </c>
      <c r="R117" s="37" t="s">
        <v>325</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3">
      <c r="B118" s="3"/>
      <c r="C118" s="19" t="s">
        <v>326</v>
      </c>
      <c r="D118" s="17" t="s">
        <v>327</v>
      </c>
      <c r="E118" s="17">
        <v>5</v>
      </c>
      <c r="F118" s="14">
        <v>85.65</v>
      </c>
      <c r="G118" s="14">
        <v>58.77</v>
      </c>
      <c r="H118" s="14">
        <v>31.9</v>
      </c>
      <c r="I118" s="14"/>
      <c r="J118" s="14">
        <v>89.66</v>
      </c>
      <c r="K118" s="14">
        <v>143.4</v>
      </c>
      <c r="L118" s="14">
        <v>230.36</v>
      </c>
      <c r="M118" s="54"/>
      <c r="N118" s="14">
        <v>43.131771131000001</v>
      </c>
      <c r="O118" s="31">
        <v>51.705952773</v>
      </c>
      <c r="P118" s="31" t="s">
        <v>32</v>
      </c>
      <c r="Q118" s="17" t="s">
        <v>28</v>
      </c>
      <c r="R118" s="38" t="s">
        <v>328</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3">
      <c r="B119" s="3"/>
      <c r="C119" s="9" t="s">
        <v>329</v>
      </c>
      <c r="D119" s="16" t="s">
        <v>330</v>
      </c>
      <c r="E119" s="16">
        <v>6</v>
      </c>
      <c r="F119" s="15">
        <v>13.02</v>
      </c>
      <c r="G119" s="15">
        <v>11.9</v>
      </c>
      <c r="H119" s="15">
        <v>10.78</v>
      </c>
      <c r="I119" s="14"/>
      <c r="J119" s="15">
        <v>13.36</v>
      </c>
      <c r="K119" s="15">
        <v>15.59</v>
      </c>
      <c r="L119" s="15">
        <v>19.2</v>
      </c>
      <c r="M119" s="54"/>
      <c r="N119" s="15">
        <v>50.26166928</v>
      </c>
      <c r="O119" s="15">
        <v>18.524929544999999</v>
      </c>
      <c r="P119" s="15" t="s">
        <v>32</v>
      </c>
      <c r="Q119" s="16" t="s">
        <v>28</v>
      </c>
      <c r="R119" s="37" t="s">
        <v>331</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3">
      <c r="B120" s="3"/>
      <c r="C120" s="19" t="s">
        <v>332</v>
      </c>
      <c r="D120" s="17" t="s">
        <v>333</v>
      </c>
      <c r="E120" s="17">
        <v>1</v>
      </c>
      <c r="F120" s="14">
        <v>27.91</v>
      </c>
      <c r="G120" s="14">
        <v>22.09</v>
      </c>
      <c r="H120" s="14">
        <v>16.28</v>
      </c>
      <c r="I120" s="14"/>
      <c r="J120" s="14">
        <v>28.65</v>
      </c>
      <c r="K120" s="14">
        <v>40.270000000000003</v>
      </c>
      <c r="L120" s="14">
        <v>59.08</v>
      </c>
      <c r="M120" s="54"/>
      <c r="N120" s="14">
        <v>48.087140937000001</v>
      </c>
      <c r="O120" s="31">
        <v>59.608384622999999</v>
      </c>
      <c r="P120" s="31" t="s">
        <v>28</v>
      </c>
      <c r="Q120" s="17" t="s">
        <v>28</v>
      </c>
      <c r="R120" s="38" t="s">
        <v>334</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3">
      <c r="B121" s="3"/>
      <c r="C121" s="9" t="s">
        <v>335</v>
      </c>
      <c r="D121" s="16" t="s">
        <v>336</v>
      </c>
      <c r="E121" s="16">
        <v>6</v>
      </c>
      <c r="F121" s="15">
        <v>9.26</v>
      </c>
      <c r="G121" s="15">
        <v>8.6300000000000008</v>
      </c>
      <c r="H121" s="15">
        <v>8.01</v>
      </c>
      <c r="I121" s="14"/>
      <c r="J121" s="15">
        <v>10.6</v>
      </c>
      <c r="K121" s="15">
        <v>11.84</v>
      </c>
      <c r="L121" s="15">
        <v>13.85</v>
      </c>
      <c r="M121" s="54"/>
      <c r="N121" s="15">
        <v>60.809160532999996</v>
      </c>
      <c r="O121" s="15">
        <v>6.6765997273000002</v>
      </c>
      <c r="P121" s="15" t="s">
        <v>28</v>
      </c>
      <c r="Q121" s="16" t="s">
        <v>32</v>
      </c>
      <c r="R121" s="37" t="s">
        <v>337</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3">
      <c r="B122" s="3"/>
      <c r="C122" s="19" t="s">
        <v>338</v>
      </c>
      <c r="D122" s="17" t="s">
        <v>339</v>
      </c>
      <c r="E122" s="17">
        <v>1</v>
      </c>
      <c r="F122" s="14">
        <v>7.83</v>
      </c>
      <c r="G122" s="14">
        <v>7.23</v>
      </c>
      <c r="H122" s="14">
        <v>6.63</v>
      </c>
      <c r="I122" s="14"/>
      <c r="J122" s="14">
        <v>7.99</v>
      </c>
      <c r="K122" s="14">
        <v>9.18</v>
      </c>
      <c r="L122" s="14">
        <v>11.1</v>
      </c>
      <c r="M122" s="54"/>
      <c r="N122" s="14">
        <v>46.029430372</v>
      </c>
      <c r="O122" s="31">
        <v>3.9270797272999998</v>
      </c>
      <c r="P122" s="31" t="s">
        <v>28</v>
      </c>
      <c r="Q122" s="17" t="s">
        <v>28</v>
      </c>
      <c r="R122" s="38" t="s">
        <v>340</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3">
      <c r="B123" s="3"/>
      <c r="C123" s="9" t="s">
        <v>341</v>
      </c>
      <c r="D123" s="16" t="s">
        <v>342</v>
      </c>
      <c r="E123" s="16">
        <v>7</v>
      </c>
      <c r="F123" s="15">
        <v>55.07</v>
      </c>
      <c r="G123" s="15">
        <v>52.3</v>
      </c>
      <c r="H123" s="15">
        <v>49.53</v>
      </c>
      <c r="I123" s="14"/>
      <c r="J123" s="15">
        <v>58.88</v>
      </c>
      <c r="K123" s="15">
        <v>64.41</v>
      </c>
      <c r="L123" s="15">
        <v>73.349999999999994</v>
      </c>
      <c r="M123" s="54"/>
      <c r="N123" s="15">
        <v>51.912259773999999</v>
      </c>
      <c r="O123" s="15">
        <v>21.683817772999998</v>
      </c>
      <c r="P123" s="15" t="s">
        <v>32</v>
      </c>
      <c r="Q123" s="16" t="s">
        <v>32</v>
      </c>
      <c r="R123" s="37" t="s">
        <v>343</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3">
      <c r="B124" s="3"/>
      <c r="C124" s="19" t="s">
        <v>344</v>
      </c>
      <c r="D124" s="17" t="s">
        <v>345</v>
      </c>
      <c r="E124" s="17">
        <v>8</v>
      </c>
      <c r="F124" s="14">
        <v>27.88</v>
      </c>
      <c r="G124" s="14">
        <v>26.18</v>
      </c>
      <c r="H124" s="14">
        <v>24.49</v>
      </c>
      <c r="I124" s="14"/>
      <c r="J124" s="14">
        <v>32.04</v>
      </c>
      <c r="K124" s="14">
        <v>35.42</v>
      </c>
      <c r="L124" s="14">
        <v>40.89</v>
      </c>
      <c r="M124" s="54"/>
      <c r="N124" s="14">
        <v>51.092269794000003</v>
      </c>
      <c r="O124" s="31">
        <v>83.275843545000001</v>
      </c>
      <c r="P124" s="31" t="s">
        <v>32</v>
      </c>
      <c r="Q124" s="17" t="s">
        <v>32</v>
      </c>
      <c r="R124" s="38" t="s">
        <v>346</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3">
      <c r="B125" s="3"/>
      <c r="C125" s="9" t="s">
        <v>347</v>
      </c>
      <c r="D125" s="16" t="s">
        <v>348</v>
      </c>
      <c r="E125" s="16">
        <v>7</v>
      </c>
      <c r="F125" s="15">
        <v>13.53</v>
      </c>
      <c r="G125" s="15">
        <v>12.66</v>
      </c>
      <c r="H125" s="15">
        <v>11.79</v>
      </c>
      <c r="I125" s="14"/>
      <c r="J125" s="15">
        <v>15.05</v>
      </c>
      <c r="K125" s="15">
        <v>16.78</v>
      </c>
      <c r="L125" s="15">
        <v>19.579999999999998</v>
      </c>
      <c r="M125" s="54"/>
      <c r="N125" s="15">
        <v>52.068000589</v>
      </c>
      <c r="O125" s="15">
        <v>252.93082235999998</v>
      </c>
      <c r="P125" s="15" t="s">
        <v>32</v>
      </c>
      <c r="Q125" s="16" t="s">
        <v>32</v>
      </c>
      <c r="R125" s="37" t="s">
        <v>349</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3">
      <c r="B126" s="3"/>
      <c r="C126" s="19" t="s">
        <v>350</v>
      </c>
      <c r="D126" s="17" t="s">
        <v>351</v>
      </c>
      <c r="E126" s="17">
        <v>9</v>
      </c>
      <c r="F126" s="14">
        <v>44.83</v>
      </c>
      <c r="G126" s="14">
        <v>42.21</v>
      </c>
      <c r="H126" s="14">
        <v>39.6</v>
      </c>
      <c r="I126" s="14"/>
      <c r="J126" s="14">
        <v>47.33</v>
      </c>
      <c r="K126" s="14">
        <v>52.55</v>
      </c>
      <c r="L126" s="14">
        <v>61</v>
      </c>
      <c r="M126" s="54"/>
      <c r="N126" s="14">
        <v>57.160555262000003</v>
      </c>
      <c r="O126" s="31">
        <v>84.91615090900001</v>
      </c>
      <c r="P126" s="31" t="s">
        <v>32</v>
      </c>
      <c r="Q126" s="17" t="s">
        <v>32</v>
      </c>
      <c r="R126" s="38" t="s">
        <v>352</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3">
      <c r="B127" s="3"/>
      <c r="C127" s="9" t="s">
        <v>350</v>
      </c>
      <c r="D127" s="16" t="s">
        <v>353</v>
      </c>
      <c r="E127" s="16">
        <v>8</v>
      </c>
      <c r="F127" s="15">
        <v>42.18</v>
      </c>
      <c r="G127" s="15">
        <v>39.29</v>
      </c>
      <c r="H127" s="15">
        <v>36.4</v>
      </c>
      <c r="I127" s="14"/>
      <c r="J127" s="15">
        <v>47.4</v>
      </c>
      <c r="K127" s="15">
        <v>53.17</v>
      </c>
      <c r="L127" s="15">
        <v>62.51</v>
      </c>
      <c r="M127" s="54"/>
      <c r="N127" s="15">
        <v>52.019422827</v>
      </c>
      <c r="O127" s="15">
        <v>852.73426264</v>
      </c>
      <c r="P127" s="15" t="s">
        <v>32</v>
      </c>
      <c r="Q127" s="16" t="s">
        <v>32</v>
      </c>
      <c r="R127" s="37" t="s">
        <v>354</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3">
      <c r="B128" s="3"/>
      <c r="C128" s="19" t="s">
        <v>355</v>
      </c>
      <c r="D128" s="17" t="s">
        <v>356</v>
      </c>
      <c r="E128" s="17">
        <v>2</v>
      </c>
      <c r="F128" s="14">
        <v>1.99</v>
      </c>
      <c r="G128" s="14">
        <v>1.41</v>
      </c>
      <c r="H128" s="14">
        <v>0.84</v>
      </c>
      <c r="I128" s="14"/>
      <c r="J128" s="14">
        <v>2.0299999999999998</v>
      </c>
      <c r="K128" s="14">
        <v>3.17</v>
      </c>
      <c r="L128" s="14">
        <v>5.0199999999999996</v>
      </c>
      <c r="M128" s="54"/>
      <c r="N128" s="14">
        <v>39.077821172</v>
      </c>
      <c r="O128" s="31">
        <v>2.7548359091000001</v>
      </c>
      <c r="P128" s="31" t="s">
        <v>28</v>
      </c>
      <c r="Q128" s="17" t="s">
        <v>28</v>
      </c>
      <c r="R128" s="38" t="s">
        <v>357</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3">
      <c r="B129" s="3"/>
      <c r="C129" s="9" t="s">
        <v>358</v>
      </c>
      <c r="D129" s="16" t="s">
        <v>359</v>
      </c>
      <c r="E129" s="16">
        <v>0</v>
      </c>
      <c r="F129" s="15">
        <v>59.6</v>
      </c>
      <c r="G129" s="15">
        <v>50.71</v>
      </c>
      <c r="H129" s="15">
        <v>41.82</v>
      </c>
      <c r="I129" s="14"/>
      <c r="J129" s="15">
        <v>61.23</v>
      </c>
      <c r="K129" s="15">
        <v>79</v>
      </c>
      <c r="L129" s="15">
        <v>107.77</v>
      </c>
      <c r="M129" s="54"/>
      <c r="N129" s="15">
        <v>43.594407271000001</v>
      </c>
      <c r="O129" s="15">
        <v>64.435314438000006</v>
      </c>
      <c r="P129" s="15" t="s">
        <v>28</v>
      </c>
      <c r="Q129" s="16" t="s">
        <v>28</v>
      </c>
      <c r="R129" s="37" t="s">
        <v>360</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3">
      <c r="B130" s="3"/>
      <c r="C130" s="19" t="s">
        <v>361</v>
      </c>
      <c r="D130" s="17" t="s">
        <v>362</v>
      </c>
      <c r="E130" s="17">
        <v>9</v>
      </c>
      <c r="F130" s="14">
        <v>10.7</v>
      </c>
      <c r="G130" s="14">
        <v>8.7899999999999991</v>
      </c>
      <c r="H130" s="14">
        <v>6.89</v>
      </c>
      <c r="I130" s="14"/>
      <c r="J130" s="14">
        <v>14.24</v>
      </c>
      <c r="K130" s="14">
        <v>18.04</v>
      </c>
      <c r="L130" s="14">
        <v>24.21</v>
      </c>
      <c r="M130" s="54"/>
      <c r="N130" s="14">
        <v>55.626808908999998</v>
      </c>
      <c r="O130" s="31">
        <v>34.550462545000002</v>
      </c>
      <c r="P130" s="31" t="s">
        <v>32</v>
      </c>
      <c r="Q130" s="17" t="s">
        <v>32</v>
      </c>
      <c r="R130" s="38" t="s">
        <v>363</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3">
      <c r="B131" s="3"/>
      <c r="C131" s="9" t="s">
        <v>364</v>
      </c>
      <c r="D131" s="16" t="s">
        <v>365</v>
      </c>
      <c r="E131" s="16">
        <v>9</v>
      </c>
      <c r="F131" s="15">
        <v>171.79</v>
      </c>
      <c r="G131" s="15">
        <v>161.46</v>
      </c>
      <c r="H131" s="15">
        <v>151.13</v>
      </c>
      <c r="I131" s="14"/>
      <c r="J131" s="15">
        <v>178</v>
      </c>
      <c r="K131" s="15">
        <v>198.65</v>
      </c>
      <c r="L131" s="15">
        <v>232.08</v>
      </c>
      <c r="M131" s="54"/>
      <c r="N131" s="15">
        <v>57.627028449000001</v>
      </c>
      <c r="O131" s="15">
        <v>4.7602417367999994</v>
      </c>
      <c r="P131" s="15" t="s">
        <v>32</v>
      </c>
      <c r="Q131" s="16" t="s">
        <v>32</v>
      </c>
      <c r="R131" s="37" t="s">
        <v>366</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3">
      <c r="B132" s="3"/>
      <c r="C132" s="19" t="s">
        <v>367</v>
      </c>
      <c r="D132" s="17" t="s">
        <v>368</v>
      </c>
      <c r="E132" s="17">
        <v>6</v>
      </c>
      <c r="F132" s="14">
        <v>5.52</v>
      </c>
      <c r="G132" s="14">
        <v>4.43</v>
      </c>
      <c r="H132" s="14">
        <v>3.34</v>
      </c>
      <c r="I132" s="14"/>
      <c r="J132" s="14">
        <v>8.82</v>
      </c>
      <c r="K132" s="14">
        <v>10.99</v>
      </c>
      <c r="L132" s="14">
        <v>14.51</v>
      </c>
      <c r="M132" s="54"/>
      <c r="N132" s="14">
        <v>54.303903409</v>
      </c>
      <c r="O132" s="31">
        <v>4.3453210000000002</v>
      </c>
      <c r="P132" s="31" t="s">
        <v>28</v>
      </c>
      <c r="Q132" s="17" t="s">
        <v>32</v>
      </c>
      <c r="R132" s="38" t="s">
        <v>369</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3">
      <c r="B133" s="3"/>
      <c r="C133" s="9" t="s">
        <v>370</v>
      </c>
      <c r="D133" s="16" t="s">
        <v>371</v>
      </c>
      <c r="E133" s="16">
        <v>2</v>
      </c>
      <c r="F133" s="15">
        <v>6.31</v>
      </c>
      <c r="G133" s="15">
        <v>5.51</v>
      </c>
      <c r="H133" s="15">
        <v>4.71</v>
      </c>
      <c r="I133" s="14"/>
      <c r="J133" s="15">
        <v>6.39</v>
      </c>
      <c r="K133" s="15">
        <v>7.98</v>
      </c>
      <c r="L133" s="15">
        <v>10.56</v>
      </c>
      <c r="M133" s="54"/>
      <c r="N133" s="15">
        <v>39.733442633999999</v>
      </c>
      <c r="O133" s="15">
        <v>4.6691415908999998</v>
      </c>
      <c r="P133" s="15" t="s">
        <v>28</v>
      </c>
      <c r="Q133" s="16" t="s">
        <v>28</v>
      </c>
      <c r="R133" s="37" t="s">
        <v>372</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3">
      <c r="B134" s="3"/>
      <c r="C134" s="19" t="s">
        <v>373</v>
      </c>
      <c r="D134" s="17" t="s">
        <v>374</v>
      </c>
      <c r="E134" s="17">
        <v>6</v>
      </c>
      <c r="F134" s="14">
        <v>3.48</v>
      </c>
      <c r="G134" s="14">
        <v>3.26</v>
      </c>
      <c r="H134" s="14">
        <v>3.04</v>
      </c>
      <c r="I134" s="14"/>
      <c r="J134" s="14">
        <v>3.93</v>
      </c>
      <c r="K134" s="14">
        <v>4.3600000000000003</v>
      </c>
      <c r="L134" s="14">
        <v>5.0599999999999996</v>
      </c>
      <c r="M134" s="54"/>
      <c r="N134" s="14">
        <v>69.826271884999997</v>
      </c>
      <c r="O134" s="31">
        <v>2.7216159091000001</v>
      </c>
      <c r="P134" s="31" t="s">
        <v>28</v>
      </c>
      <c r="Q134" s="17" t="s">
        <v>32</v>
      </c>
      <c r="R134" s="38" t="s">
        <v>375</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3">
      <c r="B135" s="3"/>
      <c r="C135" s="9" t="s">
        <v>373</v>
      </c>
      <c r="D135" s="16" t="s">
        <v>376</v>
      </c>
      <c r="E135" s="16">
        <v>6</v>
      </c>
      <c r="F135" s="15">
        <v>3.47</v>
      </c>
      <c r="G135" s="15">
        <v>3.24</v>
      </c>
      <c r="H135" s="15">
        <v>3.02</v>
      </c>
      <c r="I135" s="14"/>
      <c r="J135" s="15">
        <v>3.96</v>
      </c>
      <c r="K135" s="15">
        <v>4.4000000000000004</v>
      </c>
      <c r="L135" s="15">
        <v>5.12</v>
      </c>
      <c r="M135" s="54"/>
      <c r="N135" s="15">
        <v>68.816095716999996</v>
      </c>
      <c r="O135" s="15">
        <v>15.555328317999999</v>
      </c>
      <c r="P135" s="15" t="s">
        <v>28</v>
      </c>
      <c r="Q135" s="16" t="s">
        <v>32</v>
      </c>
      <c r="R135" s="37" t="s">
        <v>377</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3">
      <c r="B136" s="3"/>
      <c r="C136" s="19" t="s">
        <v>373</v>
      </c>
      <c r="D136" s="17" t="s">
        <v>378</v>
      </c>
      <c r="E136" s="17">
        <v>6</v>
      </c>
      <c r="F136" s="14">
        <v>17.36</v>
      </c>
      <c r="G136" s="14">
        <v>16.22</v>
      </c>
      <c r="H136" s="14">
        <v>15.09</v>
      </c>
      <c r="I136" s="14"/>
      <c r="J136" s="14">
        <v>19.760000000000002</v>
      </c>
      <c r="K136" s="14">
        <v>22.02</v>
      </c>
      <c r="L136" s="14">
        <v>25.68</v>
      </c>
      <c r="M136" s="54"/>
      <c r="N136" s="14">
        <v>65.389074917000002</v>
      </c>
      <c r="O136" s="31">
        <v>77.595195317999995</v>
      </c>
      <c r="P136" s="31" t="s">
        <v>28</v>
      </c>
      <c r="Q136" s="17" t="s">
        <v>32</v>
      </c>
      <c r="R136" s="38" t="s">
        <v>379</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3">
      <c r="B137" s="3"/>
      <c r="C137" s="9" t="s">
        <v>380</v>
      </c>
      <c r="D137" s="16" t="s">
        <v>381</v>
      </c>
      <c r="E137" s="16">
        <v>5</v>
      </c>
      <c r="F137" s="15">
        <v>36.58</v>
      </c>
      <c r="G137" s="15">
        <v>27.97</v>
      </c>
      <c r="H137" s="15">
        <v>19.36</v>
      </c>
      <c r="I137" s="14"/>
      <c r="J137" s="15">
        <v>37.72</v>
      </c>
      <c r="K137" s="15">
        <v>54.93</v>
      </c>
      <c r="L137" s="15">
        <v>82.78</v>
      </c>
      <c r="M137" s="54"/>
      <c r="N137" s="15">
        <v>38.850453981000001</v>
      </c>
      <c r="O137" s="15">
        <v>3.1743011646000001</v>
      </c>
      <c r="P137" s="15" t="s">
        <v>32</v>
      </c>
      <c r="Q137" s="16" t="s">
        <v>28</v>
      </c>
      <c r="R137" s="37" t="s">
        <v>382</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3">
      <c r="B138" s="3"/>
      <c r="C138" s="19" t="s">
        <v>383</v>
      </c>
      <c r="D138" s="17" t="s">
        <v>384</v>
      </c>
      <c r="E138" s="17">
        <v>0</v>
      </c>
      <c r="F138" s="14">
        <v>10.15</v>
      </c>
      <c r="G138" s="14">
        <v>8.42</v>
      </c>
      <c r="H138" s="14">
        <v>6.7</v>
      </c>
      <c r="I138" s="14"/>
      <c r="J138" s="14">
        <v>10.78</v>
      </c>
      <c r="K138" s="14">
        <v>14.22</v>
      </c>
      <c r="L138" s="14">
        <v>19.79</v>
      </c>
      <c r="M138" s="54"/>
      <c r="N138" s="14">
        <v>32.492783604000003</v>
      </c>
      <c r="O138" s="31">
        <v>5.6880220000000001</v>
      </c>
      <c r="P138" s="31" t="s">
        <v>28</v>
      </c>
      <c r="Q138" s="17" t="s">
        <v>28</v>
      </c>
      <c r="R138" s="38" t="s">
        <v>385</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3">
      <c r="B139" s="3"/>
      <c r="C139" s="9" t="s">
        <v>386</v>
      </c>
      <c r="D139" s="16" t="s">
        <v>387</v>
      </c>
      <c r="E139" s="16">
        <v>1</v>
      </c>
      <c r="F139" s="15">
        <v>3.05</v>
      </c>
      <c r="G139" s="15">
        <v>1.97</v>
      </c>
      <c r="H139" s="15">
        <v>0.89</v>
      </c>
      <c r="I139" s="14"/>
      <c r="J139" s="15">
        <v>3.28</v>
      </c>
      <c r="K139" s="15">
        <v>5.43</v>
      </c>
      <c r="L139" s="15">
        <v>8.92</v>
      </c>
      <c r="M139" s="54"/>
      <c r="N139" s="15">
        <v>45.923792063999997</v>
      </c>
      <c r="O139" s="15">
        <v>9.5191132273000001</v>
      </c>
      <c r="P139" s="15" t="s">
        <v>28</v>
      </c>
      <c r="Q139" s="16" t="s">
        <v>28</v>
      </c>
      <c r="R139" s="37" t="s">
        <v>388</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3">
      <c r="B140" s="3"/>
      <c r="C140" s="19" t="s">
        <v>389</v>
      </c>
      <c r="D140" s="17" t="s">
        <v>390</v>
      </c>
      <c r="E140" s="17">
        <v>0</v>
      </c>
      <c r="F140" s="14">
        <v>36.520000000000003</v>
      </c>
      <c r="G140" s="14">
        <v>31.52</v>
      </c>
      <c r="H140" s="14">
        <v>26.52</v>
      </c>
      <c r="I140" s="14"/>
      <c r="J140" s="14">
        <v>37.51</v>
      </c>
      <c r="K140" s="14">
        <v>47.5</v>
      </c>
      <c r="L140" s="14">
        <v>63.66</v>
      </c>
      <c r="M140" s="54"/>
      <c r="N140" s="14">
        <v>25.824264410000001</v>
      </c>
      <c r="O140" s="31">
        <v>257.46404136000001</v>
      </c>
      <c r="P140" s="31" t="s">
        <v>28</v>
      </c>
      <c r="Q140" s="17" t="s">
        <v>28</v>
      </c>
      <c r="R140" s="38" t="s">
        <v>391</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3">
      <c r="B141" s="3"/>
      <c r="C141" s="9" t="s">
        <v>389</v>
      </c>
      <c r="D141" s="16" t="s">
        <v>392</v>
      </c>
      <c r="E141" s="16">
        <v>0</v>
      </c>
      <c r="F141" s="15">
        <v>35.14</v>
      </c>
      <c r="G141" s="15">
        <v>30.33</v>
      </c>
      <c r="H141" s="15">
        <v>25.53</v>
      </c>
      <c r="I141" s="14"/>
      <c r="J141" s="15">
        <v>36.06</v>
      </c>
      <c r="K141" s="15">
        <v>45.66</v>
      </c>
      <c r="L141" s="15">
        <v>61.19</v>
      </c>
      <c r="M141" s="54"/>
      <c r="N141" s="15">
        <v>26.259417573</v>
      </c>
      <c r="O141" s="15">
        <v>4.9286909091000002</v>
      </c>
      <c r="P141" s="15" t="s">
        <v>28</v>
      </c>
      <c r="Q141" s="16" t="s">
        <v>28</v>
      </c>
      <c r="R141" s="37" t="s">
        <v>393</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3">
      <c r="B142" s="3"/>
      <c r="C142" s="19" t="s">
        <v>394</v>
      </c>
      <c r="D142" s="17" t="s">
        <v>395</v>
      </c>
      <c r="E142" s="17">
        <v>3</v>
      </c>
      <c r="F142" s="14">
        <v>25.66</v>
      </c>
      <c r="G142" s="14">
        <v>23.69</v>
      </c>
      <c r="H142" s="14">
        <v>21.72</v>
      </c>
      <c r="I142" s="14"/>
      <c r="J142" s="14">
        <v>26.3</v>
      </c>
      <c r="K142" s="14">
        <v>30.23</v>
      </c>
      <c r="L142" s="14">
        <v>36.590000000000003</v>
      </c>
      <c r="M142" s="54"/>
      <c r="N142" s="14">
        <v>35.995650048999998</v>
      </c>
      <c r="O142" s="31">
        <v>10.929450453999999</v>
      </c>
      <c r="P142" s="31" t="s">
        <v>32</v>
      </c>
      <c r="Q142" s="17" t="s">
        <v>28</v>
      </c>
      <c r="R142" s="38" t="s">
        <v>396</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3">
      <c r="B143" s="3"/>
      <c r="C143" s="9" t="s">
        <v>397</v>
      </c>
      <c r="D143" s="16" t="s">
        <v>398</v>
      </c>
      <c r="E143" s="16">
        <v>0</v>
      </c>
      <c r="F143" s="15">
        <v>13.12</v>
      </c>
      <c r="G143" s="15">
        <v>12.14</v>
      </c>
      <c r="H143" s="15">
        <v>11.17</v>
      </c>
      <c r="I143" s="14"/>
      <c r="J143" s="15">
        <v>13.41</v>
      </c>
      <c r="K143" s="15">
        <v>15.35</v>
      </c>
      <c r="L143" s="15">
        <v>18.489999999999998</v>
      </c>
      <c r="M143" s="54"/>
      <c r="N143" s="15">
        <v>31.962374071999999</v>
      </c>
      <c r="O143" s="15">
        <v>199.08238627</v>
      </c>
      <c r="P143" s="15" t="s">
        <v>28</v>
      </c>
      <c r="Q143" s="16" t="s">
        <v>28</v>
      </c>
      <c r="R143" s="37" t="s">
        <v>399</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3">
      <c r="B144" s="3"/>
      <c r="C144" s="19" t="s">
        <v>400</v>
      </c>
      <c r="D144" s="17" t="s">
        <v>401</v>
      </c>
      <c r="E144" s="17">
        <v>0</v>
      </c>
      <c r="F144" s="14">
        <v>3.7</v>
      </c>
      <c r="G144" s="14">
        <v>3.45</v>
      </c>
      <c r="H144" s="14">
        <v>3.21</v>
      </c>
      <c r="I144" s="14"/>
      <c r="J144" s="14">
        <v>3.9</v>
      </c>
      <c r="K144" s="14">
        <v>4.38</v>
      </c>
      <c r="L144" s="14">
        <v>5.17</v>
      </c>
      <c r="M144" s="54"/>
      <c r="N144" s="14">
        <v>33.537104847999998</v>
      </c>
      <c r="O144" s="31">
        <v>10.779428909</v>
      </c>
      <c r="P144" s="31" t="s">
        <v>28</v>
      </c>
      <c r="Q144" s="17" t="s">
        <v>28</v>
      </c>
      <c r="R144" s="38" t="s">
        <v>402</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3">
      <c r="B145" s="3"/>
      <c r="C145" s="9" t="s">
        <v>403</v>
      </c>
      <c r="D145" s="16" t="s">
        <v>404</v>
      </c>
      <c r="E145" s="16">
        <v>0</v>
      </c>
      <c r="F145" s="15">
        <v>17.37</v>
      </c>
      <c r="G145" s="15">
        <v>14.99</v>
      </c>
      <c r="H145" s="15">
        <v>12.62</v>
      </c>
      <c r="I145" s="14"/>
      <c r="J145" s="15">
        <v>17.760000000000002</v>
      </c>
      <c r="K145" s="15">
        <v>22.5</v>
      </c>
      <c r="L145" s="15">
        <v>30.18</v>
      </c>
      <c r="M145" s="54"/>
      <c r="N145" s="15">
        <v>41.05473928</v>
      </c>
      <c r="O145" s="15">
        <v>8.4357175908999995</v>
      </c>
      <c r="P145" s="15" t="s">
        <v>28</v>
      </c>
      <c r="Q145" s="16" t="s">
        <v>28</v>
      </c>
      <c r="R145" s="37" t="s">
        <v>405</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3">
      <c r="B146" s="3"/>
      <c r="C146" s="19" t="s">
        <v>406</v>
      </c>
      <c r="D146" s="17" t="s">
        <v>407</v>
      </c>
      <c r="E146" s="17">
        <v>4</v>
      </c>
      <c r="F146" s="14">
        <v>4.78</v>
      </c>
      <c r="G146" s="14">
        <v>3.03</v>
      </c>
      <c r="H146" s="14">
        <v>1.29</v>
      </c>
      <c r="I146" s="14"/>
      <c r="J146" s="14">
        <v>9.66</v>
      </c>
      <c r="K146" s="14">
        <v>13.14</v>
      </c>
      <c r="L146" s="14">
        <v>18.78</v>
      </c>
      <c r="M146" s="54"/>
      <c r="N146" s="14">
        <v>48.702258765000003</v>
      </c>
      <c r="O146" s="31">
        <v>101.3696455</v>
      </c>
      <c r="P146" s="31" t="s">
        <v>28</v>
      </c>
      <c r="Q146" s="17" t="s">
        <v>32</v>
      </c>
      <c r="R146" s="38" t="s">
        <v>408</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3">
      <c r="B147" s="3"/>
      <c r="C147" s="9" t="s">
        <v>409</v>
      </c>
      <c r="D147" s="16" t="s">
        <v>410</v>
      </c>
      <c r="E147" s="16">
        <v>0</v>
      </c>
      <c r="F147" s="15">
        <v>4.5999999999999996</v>
      </c>
      <c r="G147" s="15">
        <v>3.96</v>
      </c>
      <c r="H147" s="15">
        <v>3.32</v>
      </c>
      <c r="I147" s="14"/>
      <c r="J147" s="15">
        <v>4.8</v>
      </c>
      <c r="K147" s="15">
        <v>6.07</v>
      </c>
      <c r="L147" s="15">
        <v>8.1300000000000008</v>
      </c>
      <c r="M147" s="54"/>
      <c r="N147" s="15">
        <v>19.770220481999999</v>
      </c>
      <c r="O147" s="15">
        <v>6.0057808181999999</v>
      </c>
      <c r="P147" s="15" t="s">
        <v>28</v>
      </c>
      <c r="Q147" s="16" t="s">
        <v>28</v>
      </c>
      <c r="R147" s="37" t="s">
        <v>411</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3">
      <c r="B148" s="3"/>
      <c r="C148" s="19" t="s">
        <v>409</v>
      </c>
      <c r="D148" s="17" t="s">
        <v>412</v>
      </c>
      <c r="E148" s="17">
        <v>0</v>
      </c>
      <c r="F148" s="14">
        <v>5</v>
      </c>
      <c r="G148" s="14">
        <v>4.3600000000000003</v>
      </c>
      <c r="H148" s="14">
        <v>3.73</v>
      </c>
      <c r="I148" s="14"/>
      <c r="J148" s="14">
        <v>5.15</v>
      </c>
      <c r="K148" s="14">
        <v>6.41</v>
      </c>
      <c r="L148" s="14">
        <v>8.4600000000000009</v>
      </c>
      <c r="M148" s="54"/>
      <c r="N148" s="14">
        <v>21.591525882999999</v>
      </c>
      <c r="O148" s="31">
        <v>47.177239091000004</v>
      </c>
      <c r="P148" s="31" t="s">
        <v>28</v>
      </c>
      <c r="Q148" s="17" t="s">
        <v>28</v>
      </c>
      <c r="R148" s="38" t="s">
        <v>413</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3">
      <c r="B149" s="3"/>
      <c r="C149" s="9" t="s">
        <v>414</v>
      </c>
      <c r="D149" s="16" t="s">
        <v>12</v>
      </c>
      <c r="E149" s="16">
        <v>3</v>
      </c>
      <c r="F149" s="15">
        <v>14.49</v>
      </c>
      <c r="G149" s="15">
        <v>11.91</v>
      </c>
      <c r="H149" s="15">
        <v>9.34</v>
      </c>
      <c r="I149" s="14"/>
      <c r="J149" s="15">
        <v>15.27</v>
      </c>
      <c r="K149" s="15">
        <v>20.41</v>
      </c>
      <c r="L149" s="15">
        <v>28.73</v>
      </c>
      <c r="M149" s="54"/>
      <c r="N149" s="15">
        <v>40.965673432000003</v>
      </c>
      <c r="O149" s="15">
        <v>104.68316877000001</v>
      </c>
      <c r="P149" s="15" t="s">
        <v>28</v>
      </c>
      <c r="Q149" s="16" t="s">
        <v>28</v>
      </c>
      <c r="R149" s="37" t="s">
        <v>415</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3">
      <c r="B150" s="3"/>
      <c r="C150" s="19" t="s">
        <v>416</v>
      </c>
      <c r="D150" s="17" t="s">
        <v>417</v>
      </c>
      <c r="E150" s="17">
        <v>5</v>
      </c>
      <c r="F150" s="14">
        <v>103.2</v>
      </c>
      <c r="G150" s="14">
        <v>64.349999999999994</v>
      </c>
      <c r="H150" s="14">
        <v>25.5</v>
      </c>
      <c r="I150" s="14"/>
      <c r="J150" s="14">
        <v>106.88</v>
      </c>
      <c r="K150" s="14">
        <v>184.57</v>
      </c>
      <c r="L150" s="14">
        <v>310.27999999999997</v>
      </c>
      <c r="M150" s="54"/>
      <c r="N150" s="14">
        <v>39.826769575</v>
      </c>
      <c r="O150" s="31">
        <v>10.10637092</v>
      </c>
      <c r="P150" s="31" t="s">
        <v>32</v>
      </c>
      <c r="Q150" s="17" t="s">
        <v>28</v>
      </c>
      <c r="R150" s="38" t="s">
        <v>418</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3">
      <c r="B151" s="3"/>
      <c r="C151" s="9" t="s">
        <v>419</v>
      </c>
      <c r="D151" s="16" t="s">
        <v>420</v>
      </c>
      <c r="E151" s="16">
        <v>4</v>
      </c>
      <c r="F151" s="15">
        <v>4.7300000000000004</v>
      </c>
      <c r="G151" s="15">
        <v>4.28</v>
      </c>
      <c r="H151" s="15">
        <v>3.84</v>
      </c>
      <c r="I151" s="14"/>
      <c r="J151" s="15">
        <v>5.97</v>
      </c>
      <c r="K151" s="15">
        <v>6.85</v>
      </c>
      <c r="L151" s="15">
        <v>8.2899999999999991</v>
      </c>
      <c r="M151" s="54"/>
      <c r="N151" s="15">
        <v>49.234156497999997</v>
      </c>
      <c r="O151" s="15">
        <v>1.1248201363999999</v>
      </c>
      <c r="P151" s="15" t="s">
        <v>28</v>
      </c>
      <c r="Q151" s="16" t="s">
        <v>32</v>
      </c>
      <c r="R151" s="37" t="s">
        <v>421</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3">
      <c r="B152" s="3"/>
      <c r="C152" s="19" t="s">
        <v>422</v>
      </c>
      <c r="D152" s="17" t="s">
        <v>423</v>
      </c>
      <c r="E152" s="17">
        <v>7</v>
      </c>
      <c r="F152" s="14">
        <v>4.32</v>
      </c>
      <c r="G152" s="14">
        <v>3.78</v>
      </c>
      <c r="H152" s="14">
        <v>3.24</v>
      </c>
      <c r="I152" s="14"/>
      <c r="J152" s="14">
        <v>4.95</v>
      </c>
      <c r="K152" s="14">
        <v>6.02</v>
      </c>
      <c r="L152" s="14">
        <v>7.76</v>
      </c>
      <c r="M152" s="54"/>
      <c r="N152" s="14">
        <v>47.013574394000003</v>
      </c>
      <c r="O152" s="31">
        <v>8.2988588182000012</v>
      </c>
      <c r="P152" s="31" t="s">
        <v>32</v>
      </c>
      <c r="Q152" s="17" t="s">
        <v>32</v>
      </c>
      <c r="R152" s="38" t="s">
        <v>424</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3">
      <c r="B153" s="3"/>
      <c r="C153" s="9" t="s">
        <v>425</v>
      </c>
      <c r="D153" s="16" t="s">
        <v>426</v>
      </c>
      <c r="E153" s="16">
        <v>0</v>
      </c>
      <c r="F153" s="15">
        <v>2.91</v>
      </c>
      <c r="G153" s="15">
        <v>2.69</v>
      </c>
      <c r="H153" s="15">
        <v>2.48</v>
      </c>
      <c r="I153" s="14"/>
      <c r="J153" s="15">
        <v>2.99</v>
      </c>
      <c r="K153" s="15">
        <v>3.41</v>
      </c>
      <c r="L153" s="15">
        <v>4.09</v>
      </c>
      <c r="M153" s="54"/>
      <c r="N153" s="15">
        <v>28.319348456</v>
      </c>
      <c r="O153" s="15">
        <v>1.2047308636</v>
      </c>
      <c r="P153" s="15" t="s">
        <v>28</v>
      </c>
      <c r="Q153" s="16" t="s">
        <v>28</v>
      </c>
      <c r="R153" s="37" t="s">
        <v>427</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3">
      <c r="B154" s="3"/>
      <c r="C154" s="19" t="s">
        <v>428</v>
      </c>
      <c r="D154" s="17" t="s">
        <v>429</v>
      </c>
      <c r="E154" s="17">
        <v>4</v>
      </c>
      <c r="F154" s="14">
        <v>76.13</v>
      </c>
      <c r="G154" s="14">
        <v>70.08</v>
      </c>
      <c r="H154" s="14">
        <v>64.03</v>
      </c>
      <c r="I154" s="14"/>
      <c r="J154" s="14">
        <v>80.92</v>
      </c>
      <c r="K154" s="14">
        <v>93.01</v>
      </c>
      <c r="L154" s="14">
        <v>112.58</v>
      </c>
      <c r="M154" s="54"/>
      <c r="N154" s="14">
        <v>55.101234390000002</v>
      </c>
      <c r="O154" s="31">
        <v>36.128870964000001</v>
      </c>
      <c r="P154" s="31" t="s">
        <v>28</v>
      </c>
      <c r="Q154" s="17" t="s">
        <v>32</v>
      </c>
      <c r="R154" s="38" t="s">
        <v>430</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3">
      <c r="B155" s="3"/>
      <c r="C155" s="9" t="s">
        <v>431</v>
      </c>
      <c r="D155" s="16" t="s">
        <v>432</v>
      </c>
      <c r="E155" s="16">
        <v>2</v>
      </c>
      <c r="F155" s="15">
        <v>58.82</v>
      </c>
      <c r="G155" s="15">
        <v>49.42</v>
      </c>
      <c r="H155" s="15">
        <v>40.020000000000003</v>
      </c>
      <c r="I155" s="14"/>
      <c r="J155" s="15">
        <v>60.37</v>
      </c>
      <c r="K155" s="15">
        <v>79.16</v>
      </c>
      <c r="L155" s="15">
        <v>109.57</v>
      </c>
      <c r="M155" s="54"/>
      <c r="N155" s="15">
        <v>38.930519666000002</v>
      </c>
      <c r="O155" s="15">
        <v>2.2102787727000002</v>
      </c>
      <c r="P155" s="15" t="s">
        <v>28</v>
      </c>
      <c r="Q155" s="16" t="s">
        <v>28</v>
      </c>
      <c r="R155" s="37" t="s">
        <v>433</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3">
      <c r="B156" s="3"/>
      <c r="C156" s="19" t="s">
        <v>434</v>
      </c>
      <c r="D156" s="17" t="s">
        <v>435</v>
      </c>
      <c r="E156" s="17">
        <v>4</v>
      </c>
      <c r="F156" s="14">
        <v>116.57</v>
      </c>
      <c r="G156" s="14">
        <v>108.23</v>
      </c>
      <c r="H156" s="14">
        <v>99.89</v>
      </c>
      <c r="I156" s="14"/>
      <c r="J156" s="14">
        <v>124.5</v>
      </c>
      <c r="K156" s="14">
        <v>141.16999999999999</v>
      </c>
      <c r="L156" s="14">
        <v>168.17</v>
      </c>
      <c r="M156" s="54"/>
      <c r="N156" s="14">
        <v>53.471172369999998</v>
      </c>
      <c r="O156" s="31">
        <v>32.802785665000002</v>
      </c>
      <c r="P156" s="31" t="s">
        <v>28</v>
      </c>
      <c r="Q156" s="17" t="s">
        <v>32</v>
      </c>
      <c r="R156" s="38" t="s">
        <v>436</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3">
      <c r="B157" s="3"/>
      <c r="C157" s="9" t="s">
        <v>437</v>
      </c>
      <c r="D157" s="16" t="s">
        <v>438</v>
      </c>
      <c r="E157" s="16">
        <v>3</v>
      </c>
      <c r="F157" s="15">
        <v>31.18</v>
      </c>
      <c r="G157" s="15">
        <v>29.61</v>
      </c>
      <c r="H157" s="15">
        <v>28.04</v>
      </c>
      <c r="I157" s="14"/>
      <c r="J157" s="15">
        <v>31.53</v>
      </c>
      <c r="K157" s="15">
        <v>34.659999999999997</v>
      </c>
      <c r="L157" s="15">
        <v>39.729999999999997</v>
      </c>
      <c r="M157" s="54"/>
      <c r="N157" s="15">
        <v>32.608085993000003</v>
      </c>
      <c r="O157" s="15">
        <v>5.8842703635999998</v>
      </c>
      <c r="P157" s="15" t="s">
        <v>28</v>
      </c>
      <c r="Q157" s="16" t="s">
        <v>28</v>
      </c>
      <c r="R157" s="37" t="s">
        <v>439</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3">
      <c r="B158" s="3"/>
      <c r="C158" s="19" t="s">
        <v>440</v>
      </c>
      <c r="D158" s="17" t="s">
        <v>441</v>
      </c>
      <c r="E158" s="17">
        <v>5</v>
      </c>
      <c r="F158" s="14">
        <v>775.52</v>
      </c>
      <c r="G158" s="14">
        <v>524.84</v>
      </c>
      <c r="H158" s="14">
        <v>274.17</v>
      </c>
      <c r="I158" s="14"/>
      <c r="J158" s="14">
        <v>830.02</v>
      </c>
      <c r="K158" s="14">
        <v>1331.36</v>
      </c>
      <c r="L158" s="14">
        <v>2142.59</v>
      </c>
      <c r="M158" s="54"/>
      <c r="N158" s="14">
        <v>51.220047600999997</v>
      </c>
      <c r="O158" s="31">
        <v>118.48537598999999</v>
      </c>
      <c r="P158" s="31" t="s">
        <v>32</v>
      </c>
      <c r="Q158" s="17" t="s">
        <v>28</v>
      </c>
      <c r="R158" s="38" t="s">
        <v>442</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3">
      <c r="B159" s="3"/>
      <c r="C159" s="9" t="s">
        <v>443</v>
      </c>
      <c r="D159" s="16" t="s">
        <v>444</v>
      </c>
      <c r="E159" s="16">
        <v>4</v>
      </c>
      <c r="F159" s="15">
        <v>83.94</v>
      </c>
      <c r="G159" s="15">
        <v>76.97</v>
      </c>
      <c r="H159" s="15">
        <v>70.010000000000005</v>
      </c>
      <c r="I159" s="14"/>
      <c r="J159" s="15">
        <v>97.94</v>
      </c>
      <c r="K159" s="15">
        <v>111.86</v>
      </c>
      <c r="L159" s="15">
        <v>134.4</v>
      </c>
      <c r="M159" s="54"/>
      <c r="N159" s="15">
        <v>54.012753437999997</v>
      </c>
      <c r="O159" s="15">
        <v>38.299252070000001</v>
      </c>
      <c r="P159" s="15" t="s">
        <v>28</v>
      </c>
      <c r="Q159" s="16" t="s">
        <v>32</v>
      </c>
      <c r="R159" s="37" t="s">
        <v>445</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3">
      <c r="B160" s="3"/>
      <c r="C160" s="19" t="s">
        <v>446</v>
      </c>
      <c r="D160" s="17" t="s">
        <v>447</v>
      </c>
      <c r="E160" s="17">
        <v>5</v>
      </c>
      <c r="F160" s="14">
        <v>15.28</v>
      </c>
      <c r="G160" s="14">
        <v>14.25</v>
      </c>
      <c r="H160" s="14">
        <v>13.23</v>
      </c>
      <c r="I160" s="14"/>
      <c r="J160" s="14">
        <v>15.38</v>
      </c>
      <c r="K160" s="14">
        <v>17.420000000000002</v>
      </c>
      <c r="L160" s="14">
        <v>20.73</v>
      </c>
      <c r="M160" s="54"/>
      <c r="N160" s="14">
        <v>49.016006212000001</v>
      </c>
      <c r="O160" s="31">
        <v>14.051908681</v>
      </c>
      <c r="P160" s="31" t="s">
        <v>32</v>
      </c>
      <c r="Q160" s="17" t="s">
        <v>28</v>
      </c>
      <c r="R160" s="38" t="s">
        <v>448</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3">
      <c r="B161" s="3"/>
      <c r="C161" s="9" t="s">
        <v>449</v>
      </c>
      <c r="D161" s="16" t="s">
        <v>450</v>
      </c>
      <c r="E161" s="16">
        <v>0</v>
      </c>
      <c r="F161" s="15">
        <v>3.52</v>
      </c>
      <c r="G161" s="15">
        <v>3.19</v>
      </c>
      <c r="H161" s="15">
        <v>2.87</v>
      </c>
      <c r="I161" s="14"/>
      <c r="J161" s="15">
        <v>3.62</v>
      </c>
      <c r="K161" s="15">
        <v>4.26</v>
      </c>
      <c r="L161" s="15">
        <v>5.31</v>
      </c>
      <c r="M161" s="54"/>
      <c r="N161" s="15">
        <v>38.228671273000003</v>
      </c>
      <c r="O161" s="15">
        <v>33.037816182</v>
      </c>
      <c r="P161" s="15" t="s">
        <v>28</v>
      </c>
      <c r="Q161" s="16" t="s">
        <v>28</v>
      </c>
      <c r="R161" s="37" t="s">
        <v>451</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3">
      <c r="B162" s="3"/>
      <c r="C162" s="19" t="s">
        <v>452</v>
      </c>
      <c r="D162" s="17" t="s">
        <v>453</v>
      </c>
      <c r="E162" s="17">
        <v>0</v>
      </c>
      <c r="F162" s="14">
        <v>2.91</v>
      </c>
      <c r="G162" s="14">
        <v>2.6</v>
      </c>
      <c r="H162" s="14">
        <v>2.2999999999999998</v>
      </c>
      <c r="I162" s="14"/>
      <c r="J162" s="14">
        <v>3</v>
      </c>
      <c r="K162" s="14">
        <v>3.6</v>
      </c>
      <c r="L162" s="14">
        <v>4.58</v>
      </c>
      <c r="M162" s="54"/>
      <c r="N162" s="14">
        <v>23.167798238</v>
      </c>
      <c r="O162" s="31">
        <v>2.5271411818000002</v>
      </c>
      <c r="P162" s="31" t="s">
        <v>28</v>
      </c>
      <c r="Q162" s="17" t="s">
        <v>28</v>
      </c>
      <c r="R162" s="38" t="s">
        <v>454</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3">
      <c r="B163" s="3"/>
      <c r="C163" s="9" t="s">
        <v>455</v>
      </c>
      <c r="D163" s="16" t="s">
        <v>456</v>
      </c>
      <c r="E163" s="16">
        <v>0</v>
      </c>
      <c r="F163" s="15">
        <v>14.27</v>
      </c>
      <c r="G163" s="15">
        <v>12.96</v>
      </c>
      <c r="H163" s="15">
        <v>11.66</v>
      </c>
      <c r="I163" s="14"/>
      <c r="J163" s="15">
        <v>14.54</v>
      </c>
      <c r="K163" s="15">
        <v>17.14</v>
      </c>
      <c r="L163" s="15">
        <v>21.36</v>
      </c>
      <c r="M163" s="54"/>
      <c r="N163" s="15">
        <v>42.768614221999997</v>
      </c>
      <c r="O163" s="15">
        <v>113.54101145</v>
      </c>
      <c r="P163" s="15" t="s">
        <v>28</v>
      </c>
      <c r="Q163" s="16" t="s">
        <v>28</v>
      </c>
      <c r="R163" s="37" t="s">
        <v>457</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3">
      <c r="B164" s="3"/>
      <c r="C164" s="19" t="s">
        <v>458</v>
      </c>
      <c r="D164" s="17" t="s">
        <v>459</v>
      </c>
      <c r="E164" s="17">
        <v>0</v>
      </c>
      <c r="F164" s="14">
        <v>24.25</v>
      </c>
      <c r="G164" s="14">
        <v>21.17</v>
      </c>
      <c r="H164" s="14">
        <v>18.100000000000001</v>
      </c>
      <c r="I164" s="14"/>
      <c r="J164" s="14">
        <v>25.29</v>
      </c>
      <c r="K164" s="14">
        <v>31.43</v>
      </c>
      <c r="L164" s="14">
        <v>41.38</v>
      </c>
      <c r="M164" s="54"/>
      <c r="N164" s="14">
        <v>34.048543922</v>
      </c>
      <c r="O164" s="31">
        <v>37.687450499999997</v>
      </c>
      <c r="P164" s="31" t="s">
        <v>28</v>
      </c>
      <c r="Q164" s="17" t="s">
        <v>28</v>
      </c>
      <c r="R164" s="38" t="s">
        <v>460</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3">
      <c r="B165" s="3"/>
      <c r="C165" s="9" t="s">
        <v>461</v>
      </c>
      <c r="D165" s="16" t="s">
        <v>462</v>
      </c>
      <c r="E165" s="16">
        <v>0</v>
      </c>
      <c r="F165" s="15">
        <v>8</v>
      </c>
      <c r="G165" s="15">
        <v>5.92</v>
      </c>
      <c r="H165" s="15">
        <v>3.85</v>
      </c>
      <c r="I165" s="14"/>
      <c r="J165" s="15">
        <v>8.64</v>
      </c>
      <c r="K165" s="15">
        <v>12.78</v>
      </c>
      <c r="L165" s="15">
        <v>19.48</v>
      </c>
      <c r="M165" s="54"/>
      <c r="N165" s="15">
        <v>24.608596212999998</v>
      </c>
      <c r="O165" s="15">
        <v>38.771898590999996</v>
      </c>
      <c r="P165" s="15" t="s">
        <v>28</v>
      </c>
      <c r="Q165" s="16" t="s">
        <v>28</v>
      </c>
      <c r="R165" s="37" t="s">
        <v>463</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3">
      <c r="B166" s="3"/>
      <c r="C166" s="19" t="s">
        <v>464</v>
      </c>
      <c r="D166" s="17" t="s">
        <v>465</v>
      </c>
      <c r="E166" s="17">
        <v>0</v>
      </c>
      <c r="F166" s="14">
        <v>4.43</v>
      </c>
      <c r="G166" s="14">
        <v>3.18</v>
      </c>
      <c r="H166" s="14">
        <v>1.94</v>
      </c>
      <c r="I166" s="14"/>
      <c r="J166" s="14">
        <v>4.5999999999999996</v>
      </c>
      <c r="K166" s="14">
        <v>7.08</v>
      </c>
      <c r="L166" s="14">
        <v>11.1</v>
      </c>
      <c r="M166" s="54"/>
      <c r="N166" s="14">
        <v>27.840638222999999</v>
      </c>
      <c r="O166" s="31">
        <v>43.565951545000004</v>
      </c>
      <c r="P166" s="31" t="s">
        <v>28</v>
      </c>
      <c r="Q166" s="17" t="s">
        <v>28</v>
      </c>
      <c r="R166" s="38" t="s">
        <v>466</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3">
      <c r="B167" s="3"/>
      <c r="C167" s="9" t="s">
        <v>467</v>
      </c>
      <c r="D167" s="16" t="s">
        <v>468</v>
      </c>
      <c r="E167" s="16">
        <v>9</v>
      </c>
      <c r="F167" s="15">
        <v>1.68</v>
      </c>
      <c r="G167" s="15">
        <v>1.47</v>
      </c>
      <c r="H167" s="15">
        <v>1.27</v>
      </c>
      <c r="I167" s="14"/>
      <c r="J167" s="15">
        <v>1.86</v>
      </c>
      <c r="K167" s="15">
        <v>2.2599999999999998</v>
      </c>
      <c r="L167" s="15">
        <v>2.91</v>
      </c>
      <c r="M167" s="54"/>
      <c r="N167" s="15">
        <v>57.637306529</v>
      </c>
      <c r="O167" s="15">
        <v>1.8340712726999999</v>
      </c>
      <c r="P167" s="15" t="s">
        <v>32</v>
      </c>
      <c r="Q167" s="16" t="s">
        <v>32</v>
      </c>
      <c r="R167" s="37" t="s">
        <v>469</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3">
      <c r="B168" s="3"/>
      <c r="C168" s="19" t="s">
        <v>470</v>
      </c>
      <c r="D168" s="17" t="s">
        <v>471</v>
      </c>
      <c r="E168" s="17">
        <v>2</v>
      </c>
      <c r="F168" s="14">
        <v>27.85</v>
      </c>
      <c r="G168" s="14">
        <v>25.4</v>
      </c>
      <c r="H168" s="14">
        <v>22.96</v>
      </c>
      <c r="I168" s="14"/>
      <c r="J168" s="14">
        <v>28.47</v>
      </c>
      <c r="K168" s="14">
        <v>33.35</v>
      </c>
      <c r="L168" s="14">
        <v>41.27</v>
      </c>
      <c r="M168" s="54"/>
      <c r="N168" s="14">
        <v>39.481276172000001</v>
      </c>
      <c r="O168" s="31">
        <v>72.901002409</v>
      </c>
      <c r="P168" s="31" t="s">
        <v>28</v>
      </c>
      <c r="Q168" s="17" t="s">
        <v>28</v>
      </c>
      <c r="R168" s="38" t="s">
        <v>472</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3">
      <c r="B169" s="3"/>
      <c r="C169" s="9" t="s">
        <v>473</v>
      </c>
      <c r="D169" s="16" t="s">
        <v>474</v>
      </c>
      <c r="E169" s="16">
        <v>6</v>
      </c>
      <c r="F169" s="15">
        <v>8.58</v>
      </c>
      <c r="G169" s="15">
        <v>7.4</v>
      </c>
      <c r="H169" s="15">
        <v>6.23</v>
      </c>
      <c r="I169" s="14"/>
      <c r="J169" s="15">
        <v>11.15</v>
      </c>
      <c r="K169" s="15">
        <v>13.49</v>
      </c>
      <c r="L169" s="15">
        <v>17.28</v>
      </c>
      <c r="M169" s="54"/>
      <c r="N169" s="15">
        <v>58.818471545000001</v>
      </c>
      <c r="O169" s="15">
        <v>102.47037518</v>
      </c>
      <c r="P169" s="15" t="s">
        <v>28</v>
      </c>
      <c r="Q169" s="16" t="s">
        <v>32</v>
      </c>
      <c r="R169" s="37" t="s">
        <v>475</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3">
      <c r="B170" s="3"/>
      <c r="C170" s="19" t="s">
        <v>476</v>
      </c>
      <c r="D170" s="17" t="s">
        <v>477</v>
      </c>
      <c r="E170" s="17">
        <v>2</v>
      </c>
      <c r="F170" s="14">
        <v>6.77</v>
      </c>
      <c r="G170" s="14">
        <v>5.46</v>
      </c>
      <c r="H170" s="14">
        <v>4.16</v>
      </c>
      <c r="I170" s="14"/>
      <c r="J170" s="14">
        <v>6.97</v>
      </c>
      <c r="K170" s="14">
        <v>9.57</v>
      </c>
      <c r="L170" s="14">
        <v>13.78</v>
      </c>
      <c r="M170" s="54"/>
      <c r="N170" s="14">
        <v>30.612708768000001</v>
      </c>
      <c r="O170" s="31">
        <v>5.4019680027000003</v>
      </c>
      <c r="P170" s="31" t="s">
        <v>28</v>
      </c>
      <c r="Q170" s="17" t="s">
        <v>28</v>
      </c>
      <c r="R170" s="38" t="s">
        <v>478</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3">
      <c r="B171" s="3"/>
      <c r="C171" s="9" t="s">
        <v>479</v>
      </c>
      <c r="D171" s="16" t="s">
        <v>480</v>
      </c>
      <c r="E171" s="16">
        <v>7</v>
      </c>
      <c r="F171" s="15">
        <v>11.7</v>
      </c>
      <c r="G171" s="15">
        <v>10.54</v>
      </c>
      <c r="H171" s="15">
        <v>9.3800000000000008</v>
      </c>
      <c r="I171" s="14"/>
      <c r="J171" s="15">
        <v>13.22</v>
      </c>
      <c r="K171" s="15">
        <v>15.53</v>
      </c>
      <c r="L171" s="15">
        <v>19.28</v>
      </c>
      <c r="M171" s="54"/>
      <c r="N171" s="15">
        <v>67.744298370999999</v>
      </c>
      <c r="O171" s="15">
        <v>69.785519754999996</v>
      </c>
      <c r="P171" s="15" t="s">
        <v>28</v>
      </c>
      <c r="Q171" s="16" t="s">
        <v>32</v>
      </c>
      <c r="R171" s="37" t="s">
        <v>481</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3">
      <c r="B172" s="3"/>
      <c r="C172" s="19" t="s">
        <v>482</v>
      </c>
      <c r="D172" s="17" t="s">
        <v>483</v>
      </c>
      <c r="E172" s="17">
        <v>8</v>
      </c>
      <c r="F172" s="14">
        <v>21.57</v>
      </c>
      <c r="G172" s="14">
        <v>19.54</v>
      </c>
      <c r="H172" s="14">
        <v>17.510000000000002</v>
      </c>
      <c r="I172" s="14"/>
      <c r="J172" s="14">
        <v>24.54</v>
      </c>
      <c r="K172" s="14">
        <v>28.59</v>
      </c>
      <c r="L172" s="14">
        <v>35.159999999999997</v>
      </c>
      <c r="M172" s="54"/>
      <c r="N172" s="14">
        <v>50.647973094000001</v>
      </c>
      <c r="O172" s="31">
        <v>91.602221485000001</v>
      </c>
      <c r="P172" s="31" t="s">
        <v>32</v>
      </c>
      <c r="Q172" s="17" t="s">
        <v>32</v>
      </c>
      <c r="R172" s="38" t="s">
        <v>484</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3">
      <c r="B173" s="3"/>
      <c r="C173" s="9" t="s">
        <v>485</v>
      </c>
      <c r="D173" s="16" t="s">
        <v>486</v>
      </c>
      <c r="E173" s="16">
        <v>7</v>
      </c>
      <c r="F173" s="15">
        <v>10.82</v>
      </c>
      <c r="G173" s="15">
        <v>9.93</v>
      </c>
      <c r="H173" s="15">
        <v>9.0399999999999991</v>
      </c>
      <c r="I173" s="14"/>
      <c r="J173" s="15">
        <v>11.46</v>
      </c>
      <c r="K173" s="15">
        <v>13.23</v>
      </c>
      <c r="L173" s="15">
        <v>16.11</v>
      </c>
      <c r="M173" s="54"/>
      <c r="N173" s="15">
        <v>53.383436056000001</v>
      </c>
      <c r="O173" s="15">
        <v>7.2960975454999994</v>
      </c>
      <c r="P173" s="15" t="s">
        <v>32</v>
      </c>
      <c r="Q173" s="16" t="s">
        <v>32</v>
      </c>
      <c r="R173" s="37" t="s">
        <v>487</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3">
      <c r="B174" s="3"/>
      <c r="C174" s="19" t="s">
        <v>488</v>
      </c>
      <c r="D174" s="17" t="s">
        <v>489</v>
      </c>
      <c r="E174" s="17">
        <v>2</v>
      </c>
      <c r="F174" s="14">
        <v>0.66</v>
      </c>
      <c r="G174" s="14">
        <v>0.04</v>
      </c>
      <c r="H174" s="14">
        <v>-0.56000000000000005</v>
      </c>
      <c r="I174" s="14"/>
      <c r="J174" s="14">
        <v>0.73</v>
      </c>
      <c r="K174" s="14">
        <v>1.95</v>
      </c>
      <c r="L174" s="14">
        <v>3.94</v>
      </c>
      <c r="M174" s="54"/>
      <c r="N174" s="14">
        <v>31.744746734</v>
      </c>
      <c r="O174" s="31">
        <v>12.787802318000001</v>
      </c>
      <c r="P174" s="31" t="s">
        <v>28</v>
      </c>
      <c r="Q174" s="17" t="s">
        <v>28</v>
      </c>
      <c r="R174" s="38" t="s">
        <v>490</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3">
      <c r="B175" s="3"/>
      <c r="C175" s="9" t="s">
        <v>491</v>
      </c>
      <c r="D175" s="16" t="s">
        <v>492</v>
      </c>
      <c r="E175" s="16">
        <v>2</v>
      </c>
      <c r="F175" s="15">
        <v>103.31</v>
      </c>
      <c r="G175" s="15">
        <v>70.37</v>
      </c>
      <c r="H175" s="15">
        <v>37.44</v>
      </c>
      <c r="I175" s="14"/>
      <c r="J175" s="15">
        <v>108</v>
      </c>
      <c r="K175" s="15">
        <v>173.86</v>
      </c>
      <c r="L175" s="15">
        <v>280.43</v>
      </c>
      <c r="M175" s="54"/>
      <c r="N175" s="15">
        <v>33.133542339000002</v>
      </c>
      <c r="O175" s="15">
        <v>15.778336485000001</v>
      </c>
      <c r="P175" s="15" t="s">
        <v>28</v>
      </c>
      <c r="Q175" s="16" t="s">
        <v>28</v>
      </c>
      <c r="R175" s="37" t="s">
        <v>493</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3">
      <c r="B176" s="3"/>
      <c r="C176" s="19" t="s">
        <v>494</v>
      </c>
      <c r="D176" s="17" t="s">
        <v>495</v>
      </c>
      <c r="E176" s="17">
        <v>7</v>
      </c>
      <c r="F176" s="14">
        <v>6.16</v>
      </c>
      <c r="G176" s="14">
        <v>5.51</v>
      </c>
      <c r="H176" s="14">
        <v>4.87</v>
      </c>
      <c r="I176" s="14"/>
      <c r="J176" s="14">
        <v>7.79</v>
      </c>
      <c r="K176" s="14">
        <v>9.07</v>
      </c>
      <c r="L176" s="14">
        <v>11.15</v>
      </c>
      <c r="M176" s="54"/>
      <c r="N176" s="14">
        <v>67.683501746000005</v>
      </c>
      <c r="O176" s="31">
        <v>1.3465780000000001</v>
      </c>
      <c r="P176" s="31" t="s">
        <v>28</v>
      </c>
      <c r="Q176" s="17" t="s">
        <v>32</v>
      </c>
      <c r="R176" s="38" t="s">
        <v>496</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3">
      <c r="B177" s="3"/>
      <c r="C177" s="9" t="s">
        <v>497</v>
      </c>
      <c r="D177" s="16" t="s">
        <v>498</v>
      </c>
      <c r="E177" s="16">
        <v>3</v>
      </c>
      <c r="F177" s="15">
        <v>70.42</v>
      </c>
      <c r="G177" s="15">
        <v>63.76</v>
      </c>
      <c r="H177" s="15">
        <v>57.1</v>
      </c>
      <c r="I177" s="14"/>
      <c r="J177" s="15">
        <v>73.53</v>
      </c>
      <c r="K177" s="15">
        <v>86.84</v>
      </c>
      <c r="L177" s="15">
        <v>108.39</v>
      </c>
      <c r="M177" s="54"/>
      <c r="N177" s="15">
        <v>24.553497413999999</v>
      </c>
      <c r="O177" s="15">
        <v>46.520096227000003</v>
      </c>
      <c r="P177" s="15" t="s">
        <v>32</v>
      </c>
      <c r="Q177" s="16" t="s">
        <v>28</v>
      </c>
      <c r="R177" s="37" t="s">
        <v>499</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3">
      <c r="B178" s="3"/>
      <c r="C178" s="19" t="s">
        <v>500</v>
      </c>
      <c r="D178" s="17" t="s">
        <v>501</v>
      </c>
      <c r="E178" s="17">
        <v>7</v>
      </c>
      <c r="F178" s="14">
        <v>2.59</v>
      </c>
      <c r="G178" s="14">
        <v>2.08</v>
      </c>
      <c r="H178" s="14">
        <v>1.58</v>
      </c>
      <c r="I178" s="14"/>
      <c r="J178" s="14">
        <v>3.02</v>
      </c>
      <c r="K178" s="14">
        <v>4.0199999999999996</v>
      </c>
      <c r="L178" s="14">
        <v>5.64</v>
      </c>
      <c r="M178" s="54"/>
      <c r="N178" s="14">
        <v>66.561813237999999</v>
      </c>
      <c r="O178" s="31">
        <v>9.4566206817999987</v>
      </c>
      <c r="P178" s="31" t="s">
        <v>28</v>
      </c>
      <c r="Q178" s="17" t="s">
        <v>32</v>
      </c>
      <c r="R178" s="38" t="s">
        <v>502</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3">
      <c r="B179" s="3"/>
      <c r="C179" s="9" t="s">
        <v>503</v>
      </c>
      <c r="D179" s="16" t="s">
        <v>504</v>
      </c>
      <c r="E179" s="16">
        <v>7</v>
      </c>
      <c r="F179" s="15">
        <v>9.4</v>
      </c>
      <c r="G179" s="15">
        <v>8.5299999999999994</v>
      </c>
      <c r="H179" s="15">
        <v>7.66</v>
      </c>
      <c r="I179" s="14"/>
      <c r="J179" s="15">
        <v>11.44</v>
      </c>
      <c r="K179" s="15">
        <v>13.17</v>
      </c>
      <c r="L179" s="15">
        <v>15.99</v>
      </c>
      <c r="M179" s="54"/>
      <c r="N179" s="15">
        <v>63.754717137</v>
      </c>
      <c r="O179" s="15">
        <v>1.0200562690000001</v>
      </c>
      <c r="P179" s="15" t="s">
        <v>28</v>
      </c>
      <c r="Q179" s="16" t="s">
        <v>32</v>
      </c>
      <c r="R179" s="37" t="s">
        <v>505</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3">
      <c r="B180" s="3"/>
      <c r="C180" s="19" t="s">
        <v>506</v>
      </c>
      <c r="D180" s="17" t="s">
        <v>507</v>
      </c>
      <c r="E180" s="17">
        <v>2</v>
      </c>
      <c r="F180" s="14">
        <v>3.35</v>
      </c>
      <c r="G180" s="14">
        <v>2.36</v>
      </c>
      <c r="H180" s="14">
        <v>1.37</v>
      </c>
      <c r="I180" s="14"/>
      <c r="J180" s="14">
        <v>3.45</v>
      </c>
      <c r="K180" s="14">
        <v>5.42</v>
      </c>
      <c r="L180" s="14">
        <v>8.6199999999999992</v>
      </c>
      <c r="M180" s="54"/>
      <c r="N180" s="14">
        <v>33.561672311000002</v>
      </c>
      <c r="O180" s="31">
        <v>15.442362227</v>
      </c>
      <c r="P180" s="31" t="s">
        <v>28</v>
      </c>
      <c r="Q180" s="17" t="s">
        <v>28</v>
      </c>
      <c r="R180" s="38" t="s">
        <v>508</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3">
      <c r="B181" s="3"/>
      <c r="C181" s="9" t="s">
        <v>509</v>
      </c>
      <c r="D181" s="16" t="s">
        <v>510</v>
      </c>
      <c r="E181" s="16">
        <v>4</v>
      </c>
      <c r="F181" s="15">
        <v>222.07</v>
      </c>
      <c r="G181" s="15">
        <v>190.65</v>
      </c>
      <c r="H181" s="15">
        <v>159.22999999999999</v>
      </c>
      <c r="I181" s="14"/>
      <c r="J181" s="15">
        <v>285.67</v>
      </c>
      <c r="K181" s="15">
        <v>348.5</v>
      </c>
      <c r="L181" s="15">
        <v>450.17</v>
      </c>
      <c r="M181" s="54"/>
      <c r="N181" s="15">
        <v>50.578372547999997</v>
      </c>
      <c r="O181" s="15">
        <v>7.2361197003999997</v>
      </c>
      <c r="P181" s="15" t="s">
        <v>28</v>
      </c>
      <c r="Q181" s="16" t="s">
        <v>32</v>
      </c>
      <c r="R181" s="37" t="s">
        <v>511</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3">
      <c r="B182" s="3"/>
      <c r="C182" s="19" t="s">
        <v>512</v>
      </c>
      <c r="D182" s="17" t="s">
        <v>513</v>
      </c>
      <c r="E182" s="17">
        <v>4</v>
      </c>
      <c r="F182" s="14">
        <v>0.3</v>
      </c>
      <c r="G182" s="14">
        <v>0.16</v>
      </c>
      <c r="H182" s="14">
        <v>0.02</v>
      </c>
      <c r="I182" s="14"/>
      <c r="J182" s="14">
        <v>0.66</v>
      </c>
      <c r="K182" s="14">
        <v>0.93</v>
      </c>
      <c r="L182" s="14">
        <v>1.38</v>
      </c>
      <c r="M182" s="54"/>
      <c r="N182" s="14">
        <v>57.398442482999997</v>
      </c>
      <c r="O182" s="31">
        <v>1.4620850455000001</v>
      </c>
      <c r="P182" s="31" t="s">
        <v>28</v>
      </c>
      <c r="Q182" s="17" t="s">
        <v>32</v>
      </c>
      <c r="R182" s="38" t="s">
        <v>514</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3">
      <c r="B183" s="3"/>
      <c r="C183" s="9" t="s">
        <v>515</v>
      </c>
      <c r="D183" s="16" t="s">
        <v>516</v>
      </c>
      <c r="E183" s="16">
        <v>9</v>
      </c>
      <c r="F183" s="15">
        <v>46.2</v>
      </c>
      <c r="G183" s="15">
        <v>42.08</v>
      </c>
      <c r="H183" s="15">
        <v>37.97</v>
      </c>
      <c r="I183" s="14"/>
      <c r="J183" s="15">
        <v>54.62</v>
      </c>
      <c r="K183" s="15">
        <v>62.84</v>
      </c>
      <c r="L183" s="15">
        <v>76.14</v>
      </c>
      <c r="M183" s="54"/>
      <c r="N183" s="15">
        <v>69.469647000999998</v>
      </c>
      <c r="O183" s="15">
        <v>398.18003245</v>
      </c>
      <c r="P183" s="15" t="s">
        <v>32</v>
      </c>
      <c r="Q183" s="16" t="s">
        <v>32</v>
      </c>
      <c r="R183" s="37" t="s">
        <v>517</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3">
      <c r="B184" s="3"/>
      <c r="C184" s="19" t="s">
        <v>515</v>
      </c>
      <c r="D184" s="17" t="s">
        <v>518</v>
      </c>
      <c r="E184" s="17">
        <v>10</v>
      </c>
      <c r="F184" s="14">
        <v>41.13</v>
      </c>
      <c r="G184" s="14">
        <v>37.49</v>
      </c>
      <c r="H184" s="14">
        <v>33.85</v>
      </c>
      <c r="I184" s="14"/>
      <c r="J184" s="14">
        <v>49.16</v>
      </c>
      <c r="K184" s="14">
        <v>56.43</v>
      </c>
      <c r="L184" s="14">
        <v>68.2</v>
      </c>
      <c r="M184" s="54"/>
      <c r="N184" s="14">
        <v>70.325441746999999</v>
      </c>
      <c r="O184" s="31">
        <v>1164.0032228999999</v>
      </c>
      <c r="P184" s="31" t="s">
        <v>32</v>
      </c>
      <c r="Q184" s="17" t="s">
        <v>32</v>
      </c>
      <c r="R184" s="38" t="s">
        <v>519</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3">
      <c r="B185" s="3"/>
      <c r="C185" s="9" t="s">
        <v>520</v>
      </c>
      <c r="D185" s="16" t="s">
        <v>521</v>
      </c>
      <c r="E185" s="16">
        <v>5</v>
      </c>
      <c r="F185" s="15">
        <v>10.18</v>
      </c>
      <c r="G185" s="15">
        <v>8.68</v>
      </c>
      <c r="H185" s="15">
        <v>7.18</v>
      </c>
      <c r="I185" s="14"/>
      <c r="J185" s="15">
        <v>14.24</v>
      </c>
      <c r="K185" s="15">
        <v>17.23</v>
      </c>
      <c r="L185" s="15">
        <v>22.08</v>
      </c>
      <c r="M185" s="54"/>
      <c r="N185" s="15">
        <v>57.128407021999998</v>
      </c>
      <c r="O185" s="15">
        <v>22.165223636</v>
      </c>
      <c r="P185" s="15" t="s">
        <v>28</v>
      </c>
      <c r="Q185" s="16" t="s">
        <v>32</v>
      </c>
      <c r="R185" s="37" t="s">
        <v>522</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3">
      <c r="B186" s="3"/>
      <c r="C186" s="19" t="s">
        <v>523</v>
      </c>
      <c r="D186" s="17" t="s">
        <v>524</v>
      </c>
      <c r="E186" s="17">
        <v>9</v>
      </c>
      <c r="F186" s="14">
        <v>58.11</v>
      </c>
      <c r="G186" s="14">
        <v>51.42</v>
      </c>
      <c r="H186" s="14">
        <v>44.74</v>
      </c>
      <c r="I186" s="14"/>
      <c r="J186" s="14">
        <v>72.98</v>
      </c>
      <c r="K186" s="14">
        <v>86.34</v>
      </c>
      <c r="L186" s="14">
        <v>107.96</v>
      </c>
      <c r="M186" s="54"/>
      <c r="N186" s="14">
        <v>63.573612083999997</v>
      </c>
      <c r="O186" s="31">
        <v>425.71997140999997</v>
      </c>
      <c r="P186" s="31" t="s">
        <v>32</v>
      </c>
      <c r="Q186" s="17" t="s">
        <v>32</v>
      </c>
      <c r="R186" s="38" t="s">
        <v>525</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3">
      <c r="B187" s="3"/>
      <c r="C187" s="9" t="s">
        <v>526</v>
      </c>
      <c r="D187" s="16" t="s">
        <v>527</v>
      </c>
      <c r="E187" s="16">
        <v>0</v>
      </c>
      <c r="F187" s="15">
        <v>3.09</v>
      </c>
      <c r="G187" s="15">
        <v>2.7</v>
      </c>
      <c r="H187" s="15">
        <v>2.3199999999999998</v>
      </c>
      <c r="I187" s="14"/>
      <c r="J187" s="15">
        <v>3.17</v>
      </c>
      <c r="K187" s="15">
        <v>3.93</v>
      </c>
      <c r="L187" s="15">
        <v>5.17</v>
      </c>
      <c r="M187" s="54"/>
      <c r="N187" s="15">
        <v>45.911738</v>
      </c>
      <c r="O187" s="15">
        <v>6.6011842273000001</v>
      </c>
      <c r="P187" s="15" t="s">
        <v>28</v>
      </c>
      <c r="Q187" s="16" t="s">
        <v>28</v>
      </c>
      <c r="R187" s="37" t="s">
        <v>528</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3">
      <c r="B188" s="3"/>
      <c r="C188" s="19" t="s">
        <v>529</v>
      </c>
      <c r="D188" s="17" t="s">
        <v>530</v>
      </c>
      <c r="E188" s="17">
        <v>0</v>
      </c>
      <c r="F188" s="14">
        <v>11.39</v>
      </c>
      <c r="G188" s="14">
        <v>9.74</v>
      </c>
      <c r="H188" s="14">
        <v>8.1</v>
      </c>
      <c r="I188" s="14"/>
      <c r="J188" s="14">
        <v>11.95</v>
      </c>
      <c r="K188" s="14">
        <v>15.23</v>
      </c>
      <c r="L188" s="14">
        <v>20.55</v>
      </c>
      <c r="M188" s="54"/>
      <c r="N188" s="14">
        <v>40.039186465</v>
      </c>
      <c r="O188" s="31">
        <v>13.299720908999999</v>
      </c>
      <c r="P188" s="31" t="s">
        <v>28</v>
      </c>
      <c r="Q188" s="17" t="s">
        <v>28</v>
      </c>
      <c r="R188" s="38" t="s">
        <v>531</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3">
      <c r="B189" s="3"/>
      <c r="C189" s="9" t="s">
        <v>532</v>
      </c>
      <c r="D189" s="16" t="s">
        <v>533</v>
      </c>
      <c r="E189" s="16">
        <v>0</v>
      </c>
      <c r="F189" s="15">
        <v>7.26</v>
      </c>
      <c r="G189" s="15">
        <v>5.0199999999999996</v>
      </c>
      <c r="H189" s="15">
        <v>2.78</v>
      </c>
      <c r="I189" s="14"/>
      <c r="J189" s="15">
        <v>7.72</v>
      </c>
      <c r="K189" s="15">
        <v>12.19</v>
      </c>
      <c r="L189" s="15">
        <v>19.43</v>
      </c>
      <c r="M189" s="54"/>
      <c r="N189" s="15">
        <v>29.662248680000001</v>
      </c>
      <c r="O189" s="15">
        <v>15.988142363000001</v>
      </c>
      <c r="P189" s="15" t="s">
        <v>28</v>
      </c>
      <c r="Q189" s="16" t="s">
        <v>28</v>
      </c>
      <c r="R189" s="37" t="s">
        <v>534</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3">
      <c r="B190" s="3"/>
      <c r="C190" s="19" t="s">
        <v>535</v>
      </c>
      <c r="D190" s="17" t="s">
        <v>536</v>
      </c>
      <c r="E190" s="17">
        <v>4</v>
      </c>
      <c r="F190" s="14">
        <v>52.85</v>
      </c>
      <c r="G190" s="14">
        <v>49.49</v>
      </c>
      <c r="H190" s="14">
        <v>46.14</v>
      </c>
      <c r="I190" s="14"/>
      <c r="J190" s="14">
        <v>54.19</v>
      </c>
      <c r="K190" s="14">
        <v>60.89</v>
      </c>
      <c r="L190" s="14">
        <v>71.75</v>
      </c>
      <c r="M190" s="54"/>
      <c r="N190" s="14">
        <v>48.602645453000001</v>
      </c>
      <c r="O190" s="31">
        <v>70.325723863999997</v>
      </c>
      <c r="P190" s="31" t="s">
        <v>32</v>
      </c>
      <c r="Q190" s="17" t="s">
        <v>28</v>
      </c>
      <c r="R190" s="38" t="s">
        <v>537</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3">
      <c r="B191" s="3"/>
      <c r="C191" s="9" t="s">
        <v>538</v>
      </c>
      <c r="D191" s="16" t="s">
        <v>539</v>
      </c>
      <c r="E191" s="16">
        <v>0</v>
      </c>
      <c r="F191" s="15">
        <v>3.66</v>
      </c>
      <c r="G191" s="15">
        <v>3.19</v>
      </c>
      <c r="H191" s="15">
        <v>2.73</v>
      </c>
      <c r="I191" s="14"/>
      <c r="J191" s="15">
        <v>3.77</v>
      </c>
      <c r="K191" s="15">
        <v>4.6900000000000004</v>
      </c>
      <c r="L191" s="15">
        <v>6.19</v>
      </c>
      <c r="M191" s="54"/>
      <c r="N191" s="15">
        <v>32.681593014000001</v>
      </c>
      <c r="O191" s="15">
        <v>2.3975592726999997</v>
      </c>
      <c r="P191" s="15" t="s">
        <v>28</v>
      </c>
      <c r="Q191" s="16" t="s">
        <v>28</v>
      </c>
      <c r="R191" s="37" t="s">
        <v>540</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3">
      <c r="B192" s="3"/>
      <c r="C192" s="19" t="s">
        <v>541</v>
      </c>
      <c r="D192" s="17" t="s">
        <v>542</v>
      </c>
      <c r="E192" s="17">
        <v>6</v>
      </c>
      <c r="F192" s="14">
        <v>17.899999999999999</v>
      </c>
      <c r="G192" s="14">
        <v>16.399999999999999</v>
      </c>
      <c r="H192" s="14">
        <v>14.91</v>
      </c>
      <c r="I192" s="14"/>
      <c r="J192" s="14">
        <v>21.95</v>
      </c>
      <c r="K192" s="14">
        <v>24.93</v>
      </c>
      <c r="L192" s="14">
        <v>29.76</v>
      </c>
      <c r="M192" s="54"/>
      <c r="N192" s="14">
        <v>45.209073811000003</v>
      </c>
      <c r="O192" s="31">
        <v>5.9055510455000002</v>
      </c>
      <c r="P192" s="31" t="s">
        <v>32</v>
      </c>
      <c r="Q192" s="17" t="s">
        <v>32</v>
      </c>
      <c r="R192" s="38" t="s">
        <v>543</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3">
      <c r="B193" s="3"/>
      <c r="C193" s="9" t="s">
        <v>544</v>
      </c>
      <c r="D193" s="16" t="s">
        <v>545</v>
      </c>
      <c r="E193" s="16">
        <v>1</v>
      </c>
      <c r="F193" s="15">
        <v>1.45</v>
      </c>
      <c r="G193" s="15">
        <v>1.1499999999999999</v>
      </c>
      <c r="H193" s="15">
        <v>0.85</v>
      </c>
      <c r="I193" s="14"/>
      <c r="J193" s="15">
        <v>1.54</v>
      </c>
      <c r="K193" s="15">
        <v>2.13</v>
      </c>
      <c r="L193" s="15">
        <v>3.08</v>
      </c>
      <c r="M193" s="54"/>
      <c r="N193" s="15">
        <v>29.592565995000001</v>
      </c>
      <c r="O193" s="15">
        <v>4.0248794544999997</v>
      </c>
      <c r="P193" s="15" t="s">
        <v>28</v>
      </c>
      <c r="Q193" s="16" t="s">
        <v>28</v>
      </c>
      <c r="R193" s="37" t="s">
        <v>546</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3">
      <c r="B194" s="3"/>
      <c r="C194" s="19" t="s">
        <v>547</v>
      </c>
      <c r="D194" s="17" t="s">
        <v>548</v>
      </c>
      <c r="E194" s="17">
        <v>1</v>
      </c>
      <c r="F194" s="14">
        <v>1.1200000000000001</v>
      </c>
      <c r="G194" s="14">
        <v>0.76</v>
      </c>
      <c r="H194" s="14">
        <v>0.41</v>
      </c>
      <c r="I194" s="14"/>
      <c r="J194" s="14">
        <v>1.1599999999999999</v>
      </c>
      <c r="K194" s="14">
        <v>1.86</v>
      </c>
      <c r="L194" s="14">
        <v>3</v>
      </c>
      <c r="M194" s="54"/>
      <c r="N194" s="14">
        <v>34.949319950000003</v>
      </c>
      <c r="O194" s="31">
        <v>2.6205742273000001</v>
      </c>
      <c r="P194" s="31" t="s">
        <v>28</v>
      </c>
      <c r="Q194" s="17" t="s">
        <v>28</v>
      </c>
      <c r="R194" s="38" t="s">
        <v>549</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3">
      <c r="B195" s="3"/>
      <c r="C195" s="9" t="s">
        <v>550</v>
      </c>
      <c r="D195" s="16" t="s">
        <v>551</v>
      </c>
      <c r="E195" s="16">
        <v>4</v>
      </c>
      <c r="F195" s="15">
        <v>18.079999999999998</v>
      </c>
      <c r="G195" s="15">
        <v>15.52</v>
      </c>
      <c r="H195" s="15">
        <v>12.96</v>
      </c>
      <c r="I195" s="14"/>
      <c r="J195" s="15">
        <v>24.38</v>
      </c>
      <c r="K195" s="15">
        <v>29.49</v>
      </c>
      <c r="L195" s="15">
        <v>37.78</v>
      </c>
      <c r="M195" s="54"/>
      <c r="N195" s="15">
        <v>52.220698595000002</v>
      </c>
      <c r="O195" s="15">
        <v>181.52543872999999</v>
      </c>
      <c r="P195" s="15" t="s">
        <v>28</v>
      </c>
      <c r="Q195" s="16" t="s">
        <v>32</v>
      </c>
      <c r="R195" s="37" t="s">
        <v>552</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3">
      <c r="B196" s="3"/>
      <c r="C196" s="19" t="s">
        <v>553</v>
      </c>
      <c r="D196" s="17" t="s">
        <v>554</v>
      </c>
      <c r="E196" s="17">
        <v>1</v>
      </c>
      <c r="F196" s="14">
        <v>0.27</v>
      </c>
      <c r="G196" s="14">
        <v>0.15</v>
      </c>
      <c r="H196" s="14">
        <v>0.04</v>
      </c>
      <c r="I196" s="14"/>
      <c r="J196" s="14">
        <v>0.28000000000000003</v>
      </c>
      <c r="K196" s="14">
        <v>0.5</v>
      </c>
      <c r="L196" s="14">
        <v>0.87</v>
      </c>
      <c r="M196" s="54"/>
      <c r="N196" s="14">
        <v>15.103924478</v>
      </c>
      <c r="O196" s="31">
        <v>5.0442754999999995</v>
      </c>
      <c r="P196" s="31" t="s">
        <v>28</v>
      </c>
      <c r="Q196" s="17" t="s">
        <v>28</v>
      </c>
      <c r="R196" s="38" t="s">
        <v>555</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3">
      <c r="B197" s="3"/>
      <c r="C197" s="9" t="s">
        <v>556</v>
      </c>
      <c r="D197" s="16" t="s">
        <v>557</v>
      </c>
      <c r="E197" s="16">
        <v>4</v>
      </c>
      <c r="F197" s="15">
        <v>4.6100000000000003</v>
      </c>
      <c r="G197" s="15">
        <v>4.1100000000000003</v>
      </c>
      <c r="H197" s="15">
        <v>3.62</v>
      </c>
      <c r="I197" s="14"/>
      <c r="J197" s="15">
        <v>5.77</v>
      </c>
      <c r="K197" s="15">
        <v>6.75</v>
      </c>
      <c r="L197" s="15">
        <v>8.34</v>
      </c>
      <c r="M197" s="54"/>
      <c r="N197" s="15">
        <v>47.969706066999997</v>
      </c>
      <c r="O197" s="15">
        <v>12.092041</v>
      </c>
      <c r="P197" s="15" t="s">
        <v>28</v>
      </c>
      <c r="Q197" s="16" t="s">
        <v>32</v>
      </c>
      <c r="R197" s="37" t="s">
        <v>558</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3">
      <c r="B198" s="3"/>
      <c r="C198" s="19" t="s">
        <v>559</v>
      </c>
      <c r="D198" s="17" t="s">
        <v>560</v>
      </c>
      <c r="E198" s="17">
        <v>5</v>
      </c>
      <c r="F198" s="14">
        <v>0.5</v>
      </c>
      <c r="G198" s="14">
        <v>0.19</v>
      </c>
      <c r="H198" s="14">
        <v>-0.1</v>
      </c>
      <c r="I198" s="14"/>
      <c r="J198" s="14">
        <v>1.39</v>
      </c>
      <c r="K198" s="14">
        <v>1.99</v>
      </c>
      <c r="L198" s="14">
        <v>2.97</v>
      </c>
      <c r="M198" s="54"/>
      <c r="N198" s="14">
        <v>66.094724815000006</v>
      </c>
      <c r="O198" s="31">
        <v>2.6490392273000003</v>
      </c>
      <c r="P198" s="31" t="s">
        <v>28</v>
      </c>
      <c r="Q198" s="17" t="s">
        <v>32</v>
      </c>
      <c r="R198" s="38" t="s">
        <v>561</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3">
      <c r="B199" s="3"/>
      <c r="C199" s="9" t="s">
        <v>562</v>
      </c>
      <c r="D199" s="16" t="s">
        <v>563</v>
      </c>
      <c r="E199" s="16">
        <v>1</v>
      </c>
      <c r="F199" s="15">
        <v>33.200000000000003</v>
      </c>
      <c r="G199" s="15">
        <v>29.8</v>
      </c>
      <c r="H199" s="15">
        <v>26.4</v>
      </c>
      <c r="I199" s="14"/>
      <c r="J199" s="15">
        <v>35.42</v>
      </c>
      <c r="K199" s="15">
        <v>42.21</v>
      </c>
      <c r="L199" s="15">
        <v>53.2</v>
      </c>
      <c r="M199" s="54"/>
      <c r="N199" s="15">
        <v>35.537272604999998</v>
      </c>
      <c r="O199" s="15">
        <v>167.39102595</v>
      </c>
      <c r="P199" s="15" t="s">
        <v>28</v>
      </c>
      <c r="Q199" s="16" t="s">
        <v>28</v>
      </c>
      <c r="R199" s="37" t="s">
        <v>564</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3">
      <c r="B200" s="3"/>
      <c r="C200" s="19" t="s">
        <v>565</v>
      </c>
      <c r="D200" s="17" t="s">
        <v>566</v>
      </c>
      <c r="E200" s="17">
        <v>0</v>
      </c>
      <c r="F200" s="14">
        <v>7.71</v>
      </c>
      <c r="G200" s="14">
        <v>6.74</v>
      </c>
      <c r="H200" s="14">
        <v>5.77</v>
      </c>
      <c r="I200" s="14"/>
      <c r="J200" s="14">
        <v>7.96</v>
      </c>
      <c r="K200" s="14">
        <v>9.89</v>
      </c>
      <c r="L200" s="14">
        <v>13.02</v>
      </c>
      <c r="M200" s="54"/>
      <c r="N200" s="14">
        <v>28.765945825999999</v>
      </c>
      <c r="O200" s="31">
        <v>9.2114694999999998</v>
      </c>
      <c r="P200" s="31" t="s">
        <v>28</v>
      </c>
      <c r="Q200" s="17" t="s">
        <v>28</v>
      </c>
      <c r="R200" s="38" t="s">
        <v>567</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3">
      <c r="B201" s="3"/>
      <c r="C201" s="9" t="s">
        <v>568</v>
      </c>
      <c r="D201" s="16" t="s">
        <v>569</v>
      </c>
      <c r="E201" s="16">
        <v>0</v>
      </c>
      <c r="F201" s="15">
        <v>13.2</v>
      </c>
      <c r="G201" s="15">
        <v>11.63</v>
      </c>
      <c r="H201" s="15">
        <v>10.07</v>
      </c>
      <c r="I201" s="14"/>
      <c r="J201" s="15">
        <v>13.57</v>
      </c>
      <c r="K201" s="15">
        <v>16.690000000000001</v>
      </c>
      <c r="L201" s="15">
        <v>21.75</v>
      </c>
      <c r="M201" s="54"/>
      <c r="N201" s="15">
        <v>38.255853553999998</v>
      </c>
      <c r="O201" s="15">
        <v>126.40170553999999</v>
      </c>
      <c r="P201" s="15" t="s">
        <v>28</v>
      </c>
      <c r="Q201" s="16" t="s">
        <v>28</v>
      </c>
      <c r="R201" s="37" t="s">
        <v>570</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3">
      <c r="B202" s="3"/>
      <c r="C202" s="19" t="s">
        <v>571</v>
      </c>
      <c r="D202" s="17" t="s">
        <v>572</v>
      </c>
      <c r="E202" s="17">
        <v>3</v>
      </c>
      <c r="F202" s="14">
        <v>28.28</v>
      </c>
      <c r="G202" s="14">
        <v>25.62</v>
      </c>
      <c r="H202" s="14">
        <v>22.96</v>
      </c>
      <c r="I202" s="14"/>
      <c r="J202" s="14">
        <v>29.04</v>
      </c>
      <c r="K202" s="14">
        <v>34.35</v>
      </c>
      <c r="L202" s="14">
        <v>42.96</v>
      </c>
      <c r="M202" s="54"/>
      <c r="N202" s="14">
        <v>37.265031667000002</v>
      </c>
      <c r="O202" s="31">
        <v>348.14834318000004</v>
      </c>
      <c r="P202" s="31" t="s">
        <v>32</v>
      </c>
      <c r="Q202" s="17" t="s">
        <v>28</v>
      </c>
      <c r="R202" s="38" t="s">
        <v>573</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3">
      <c r="B203" s="3"/>
      <c r="C203" s="9" t="s">
        <v>574</v>
      </c>
      <c r="D203" s="16" t="s">
        <v>575</v>
      </c>
      <c r="E203" s="16">
        <v>0</v>
      </c>
      <c r="F203" s="15">
        <v>6.97</v>
      </c>
      <c r="G203" s="15">
        <v>6.32</v>
      </c>
      <c r="H203" s="15">
        <v>5.67</v>
      </c>
      <c r="I203" s="14"/>
      <c r="J203" s="15">
        <v>7.09</v>
      </c>
      <c r="K203" s="15">
        <v>8.3800000000000008</v>
      </c>
      <c r="L203" s="15">
        <v>10.47</v>
      </c>
      <c r="M203" s="54"/>
      <c r="N203" s="15">
        <v>37.757355140000001</v>
      </c>
      <c r="O203" s="15">
        <v>6.7233718636000006</v>
      </c>
      <c r="P203" s="15" t="s">
        <v>28</v>
      </c>
      <c r="Q203" s="16" t="s">
        <v>28</v>
      </c>
      <c r="R203" s="37" t="s">
        <v>576</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3">
      <c r="B204" s="3"/>
      <c r="C204" s="19" t="s">
        <v>574</v>
      </c>
      <c r="D204" s="17" t="s">
        <v>577</v>
      </c>
      <c r="E204" s="17">
        <v>0</v>
      </c>
      <c r="F204" s="14">
        <v>35.9</v>
      </c>
      <c r="G204" s="14">
        <v>32.43</v>
      </c>
      <c r="H204" s="14">
        <v>28.96</v>
      </c>
      <c r="I204" s="14"/>
      <c r="J204" s="14">
        <v>36.6</v>
      </c>
      <c r="K204" s="14">
        <v>43.53</v>
      </c>
      <c r="L204" s="14">
        <v>54.75</v>
      </c>
      <c r="M204" s="54"/>
      <c r="N204" s="14">
        <v>37.742022308000003</v>
      </c>
      <c r="O204" s="31">
        <v>43.602537273000003</v>
      </c>
      <c r="P204" s="31" t="s">
        <v>28</v>
      </c>
      <c r="Q204" s="17" t="s">
        <v>28</v>
      </c>
      <c r="R204" s="38" t="s">
        <v>578</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3">
      <c r="B205" s="3"/>
      <c r="C205" s="9" t="s">
        <v>579</v>
      </c>
      <c r="D205" s="16" t="s">
        <v>580</v>
      </c>
      <c r="E205" s="16">
        <v>7</v>
      </c>
      <c r="F205" s="15">
        <v>13.26</v>
      </c>
      <c r="G205" s="15">
        <v>12.02</v>
      </c>
      <c r="H205" s="15">
        <v>10.78</v>
      </c>
      <c r="I205" s="14"/>
      <c r="J205" s="15">
        <v>16.239999999999998</v>
      </c>
      <c r="K205" s="15">
        <v>18.71</v>
      </c>
      <c r="L205" s="15">
        <v>22.71</v>
      </c>
      <c r="M205" s="54"/>
      <c r="N205" s="15">
        <v>62.515046491</v>
      </c>
      <c r="O205" s="15">
        <v>2.2096362727000001</v>
      </c>
      <c r="P205" s="15" t="s">
        <v>28</v>
      </c>
      <c r="Q205" s="16" t="s">
        <v>32</v>
      </c>
      <c r="R205" s="37" t="s">
        <v>581</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3">
      <c r="B206" s="3"/>
      <c r="C206" s="19" t="s">
        <v>579</v>
      </c>
      <c r="D206" s="17" t="s">
        <v>582</v>
      </c>
      <c r="E206" s="17">
        <v>6</v>
      </c>
      <c r="F206" s="14">
        <v>13.72</v>
      </c>
      <c r="G206" s="14">
        <v>12.77</v>
      </c>
      <c r="H206" s="14">
        <v>11.82</v>
      </c>
      <c r="I206" s="14"/>
      <c r="J206" s="14">
        <v>16.32</v>
      </c>
      <c r="K206" s="14">
        <v>18.21</v>
      </c>
      <c r="L206" s="14">
        <v>21.28</v>
      </c>
      <c r="M206" s="54"/>
      <c r="N206" s="14">
        <v>52.170966847000003</v>
      </c>
      <c r="O206" s="31">
        <v>2.6333358635999997</v>
      </c>
      <c r="P206" s="31" t="s">
        <v>28</v>
      </c>
      <c r="Q206" s="17" t="s">
        <v>32</v>
      </c>
      <c r="R206" s="38" t="s">
        <v>583</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3">
      <c r="B207" s="3"/>
      <c r="C207" s="9" t="s">
        <v>579</v>
      </c>
      <c r="D207" s="16" t="s">
        <v>584</v>
      </c>
      <c r="E207" s="16">
        <v>7</v>
      </c>
      <c r="F207" s="15">
        <v>26.97</v>
      </c>
      <c r="G207" s="15">
        <v>24.94</v>
      </c>
      <c r="H207" s="15">
        <v>22.92</v>
      </c>
      <c r="I207" s="14"/>
      <c r="J207" s="15">
        <v>32</v>
      </c>
      <c r="K207" s="15">
        <v>36.04</v>
      </c>
      <c r="L207" s="15">
        <v>42.58</v>
      </c>
      <c r="M207" s="54"/>
      <c r="N207" s="15">
        <v>56.869163127</v>
      </c>
      <c r="O207" s="15">
        <v>93.537000773000003</v>
      </c>
      <c r="P207" s="15" t="s">
        <v>28</v>
      </c>
      <c r="Q207" s="16" t="s">
        <v>32</v>
      </c>
      <c r="R207" s="37" t="s">
        <v>585</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3">
      <c r="B208" s="3"/>
      <c r="C208" s="19" t="s">
        <v>586</v>
      </c>
      <c r="D208" s="17" t="s">
        <v>587</v>
      </c>
      <c r="E208" s="17">
        <v>6</v>
      </c>
      <c r="F208" s="14">
        <v>15.26</v>
      </c>
      <c r="G208" s="14">
        <v>13.03</v>
      </c>
      <c r="H208" s="14">
        <v>10.81</v>
      </c>
      <c r="I208" s="14"/>
      <c r="J208" s="14">
        <v>21.39</v>
      </c>
      <c r="K208" s="14">
        <v>25.83</v>
      </c>
      <c r="L208" s="14">
        <v>33.020000000000003</v>
      </c>
      <c r="M208" s="54"/>
      <c r="N208" s="14">
        <v>48.873365661999998</v>
      </c>
      <c r="O208" s="31">
        <v>20.032118636</v>
      </c>
      <c r="P208" s="31" t="s">
        <v>28</v>
      </c>
      <c r="Q208" s="17" t="s">
        <v>32</v>
      </c>
      <c r="R208" s="38" t="s">
        <v>588</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3">
      <c r="B209" s="3"/>
      <c r="C209" s="9" t="s">
        <v>589</v>
      </c>
      <c r="D209" s="16" t="s">
        <v>590</v>
      </c>
      <c r="E209" s="16">
        <v>0</v>
      </c>
      <c r="F209" s="15">
        <v>4.45</v>
      </c>
      <c r="G209" s="15">
        <v>4.12</v>
      </c>
      <c r="H209" s="15">
        <v>3.8</v>
      </c>
      <c r="I209" s="14"/>
      <c r="J209" s="15">
        <v>4.55</v>
      </c>
      <c r="K209" s="15">
        <v>5.19</v>
      </c>
      <c r="L209" s="15">
        <v>6.24</v>
      </c>
      <c r="M209" s="54"/>
      <c r="N209" s="15">
        <v>36.134515841999999</v>
      </c>
      <c r="O209" s="15">
        <v>2.2258160909</v>
      </c>
      <c r="P209" s="15" t="s">
        <v>28</v>
      </c>
      <c r="Q209" s="16" t="s">
        <v>28</v>
      </c>
      <c r="R209" s="37" t="s">
        <v>591</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3">
      <c r="B210" s="3"/>
      <c r="C210" s="19" t="s">
        <v>592</v>
      </c>
      <c r="D210" s="17" t="s">
        <v>593</v>
      </c>
      <c r="E210" s="17">
        <v>5</v>
      </c>
      <c r="F210" s="14">
        <v>4297.8</v>
      </c>
      <c r="G210" s="14">
        <v>3044.23</v>
      </c>
      <c r="H210" s="14">
        <v>1790.67</v>
      </c>
      <c r="I210" s="14"/>
      <c r="J210" s="14">
        <v>4551</v>
      </c>
      <c r="K210" s="14">
        <v>7058.12</v>
      </c>
      <c r="L210" s="14">
        <v>11114.96</v>
      </c>
      <c r="M210" s="54"/>
      <c r="N210" s="14">
        <v>53.294484398000002</v>
      </c>
      <c r="O210" s="31">
        <v>3.4720605855</v>
      </c>
      <c r="P210" s="31" t="s">
        <v>32</v>
      </c>
      <c r="Q210" s="17" t="s">
        <v>28</v>
      </c>
      <c r="R210" s="38" t="s">
        <v>594</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3">
      <c r="B211" s="3"/>
      <c r="C211" s="9" t="s">
        <v>595</v>
      </c>
      <c r="D211" s="16" t="s">
        <v>596</v>
      </c>
      <c r="E211" s="16">
        <v>9</v>
      </c>
      <c r="F211" s="15">
        <v>11.22</v>
      </c>
      <c r="G211" s="15">
        <v>9.7799999999999994</v>
      </c>
      <c r="H211" s="15">
        <v>8.35</v>
      </c>
      <c r="I211" s="14"/>
      <c r="J211" s="15">
        <v>14.14</v>
      </c>
      <c r="K211" s="15">
        <v>17</v>
      </c>
      <c r="L211" s="15">
        <v>21.62</v>
      </c>
      <c r="M211" s="54"/>
      <c r="N211" s="15">
        <v>47.553536115</v>
      </c>
      <c r="O211" s="15">
        <v>8.0059714999999994</v>
      </c>
      <c r="P211" s="15" t="s">
        <v>32</v>
      </c>
      <c r="Q211" s="16" t="s">
        <v>32</v>
      </c>
      <c r="R211" s="37" t="s">
        <v>597</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3">
      <c r="B212" s="3"/>
      <c r="C212" s="19" t="s">
        <v>598</v>
      </c>
      <c r="D212" s="17" t="s">
        <v>599</v>
      </c>
      <c r="E212" s="17">
        <v>3</v>
      </c>
      <c r="F212" s="14">
        <v>5.04</v>
      </c>
      <c r="G212" s="14">
        <v>4.17</v>
      </c>
      <c r="H212" s="14">
        <v>3.3</v>
      </c>
      <c r="I212" s="14"/>
      <c r="J212" s="14">
        <v>7.3</v>
      </c>
      <c r="K212" s="14">
        <v>9.0299999999999994</v>
      </c>
      <c r="L212" s="14">
        <v>11.84</v>
      </c>
      <c r="M212" s="54"/>
      <c r="N212" s="14">
        <v>49.438719767999999</v>
      </c>
      <c r="O212" s="31">
        <v>61.232050999999998</v>
      </c>
      <c r="P212" s="31" t="s">
        <v>28</v>
      </c>
      <c r="Q212" s="17" t="s">
        <v>32</v>
      </c>
      <c r="R212" s="38" t="s">
        <v>600</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3">
      <c r="B213" s="3"/>
      <c r="C213" s="9" t="s">
        <v>601</v>
      </c>
      <c r="D213" s="16" t="s">
        <v>602</v>
      </c>
      <c r="E213" s="16">
        <v>0</v>
      </c>
      <c r="F213" s="15">
        <v>7.24</v>
      </c>
      <c r="G213" s="15">
        <v>5.55</v>
      </c>
      <c r="H213" s="15">
        <v>3.86</v>
      </c>
      <c r="I213" s="14"/>
      <c r="J213" s="15">
        <v>7.59</v>
      </c>
      <c r="K213" s="15">
        <v>10.96</v>
      </c>
      <c r="L213" s="15">
        <v>16.41</v>
      </c>
      <c r="M213" s="54"/>
      <c r="N213" s="15">
        <v>33.073263066000003</v>
      </c>
      <c r="O213" s="15">
        <v>15.977858909</v>
      </c>
      <c r="P213" s="15" t="s">
        <v>28</v>
      </c>
      <c r="Q213" s="16" t="s">
        <v>28</v>
      </c>
      <c r="R213" s="37" t="s">
        <v>603</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3">
      <c r="B214" s="3"/>
      <c r="C214" s="19" t="s">
        <v>604</v>
      </c>
      <c r="D214" s="17" t="s">
        <v>605</v>
      </c>
      <c r="E214" s="17">
        <v>6</v>
      </c>
      <c r="F214" s="14">
        <v>13.54</v>
      </c>
      <c r="G214" s="14">
        <v>11.4</v>
      </c>
      <c r="H214" s="14">
        <v>9.27</v>
      </c>
      <c r="I214" s="14"/>
      <c r="J214" s="14">
        <v>19.48</v>
      </c>
      <c r="K214" s="14">
        <v>23.74</v>
      </c>
      <c r="L214" s="14">
        <v>30.64</v>
      </c>
      <c r="M214" s="54"/>
      <c r="N214" s="14">
        <v>56.564997511000001</v>
      </c>
      <c r="O214" s="31">
        <v>45.106978544999997</v>
      </c>
      <c r="P214" s="31" t="s">
        <v>28</v>
      </c>
      <c r="Q214" s="17" t="s">
        <v>32</v>
      </c>
      <c r="R214" s="38" t="s">
        <v>606</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3">
      <c r="B215" s="3"/>
      <c r="C215" s="9" t="s">
        <v>607</v>
      </c>
      <c r="D215" s="16" t="s">
        <v>608</v>
      </c>
      <c r="E215" s="16">
        <v>0</v>
      </c>
      <c r="F215" s="15">
        <v>19.739999999999998</v>
      </c>
      <c r="G215" s="15">
        <v>18.22</v>
      </c>
      <c r="H215" s="15">
        <v>16.71</v>
      </c>
      <c r="I215" s="14"/>
      <c r="J215" s="15">
        <v>20.3</v>
      </c>
      <c r="K215" s="15">
        <v>23.32</v>
      </c>
      <c r="L215" s="15">
        <v>28.21</v>
      </c>
      <c r="M215" s="54"/>
      <c r="N215" s="15">
        <v>46.436754497999999</v>
      </c>
      <c r="O215" s="15">
        <v>95.321388863999999</v>
      </c>
      <c r="P215" s="15" t="s">
        <v>28</v>
      </c>
      <c r="Q215" s="16" t="s">
        <v>28</v>
      </c>
      <c r="R215" s="37" t="s">
        <v>609</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3">
      <c r="B216" s="3"/>
      <c r="C216" s="19" t="s">
        <v>610</v>
      </c>
      <c r="D216" s="17" t="s">
        <v>611</v>
      </c>
      <c r="E216" s="17">
        <v>2</v>
      </c>
      <c r="F216" s="14">
        <v>40.799999999999997</v>
      </c>
      <c r="G216" s="14">
        <v>30.05</v>
      </c>
      <c r="H216" s="14">
        <v>19.309999999999999</v>
      </c>
      <c r="I216" s="14"/>
      <c r="J216" s="14">
        <v>43.94</v>
      </c>
      <c r="K216" s="14">
        <v>65.42</v>
      </c>
      <c r="L216" s="14">
        <v>100.18</v>
      </c>
      <c r="M216" s="54"/>
      <c r="N216" s="14">
        <v>28.379661509999998</v>
      </c>
      <c r="O216" s="31">
        <v>72.984636910000006</v>
      </c>
      <c r="P216" s="31" t="s">
        <v>28</v>
      </c>
      <c r="Q216" s="17" t="s">
        <v>28</v>
      </c>
      <c r="R216" s="38" t="s">
        <v>612</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3">
      <c r="B217" s="3"/>
      <c r="C217" s="9" t="s">
        <v>613</v>
      </c>
      <c r="D217" s="16" t="s">
        <v>614</v>
      </c>
      <c r="E217" s="16">
        <v>6</v>
      </c>
      <c r="F217" s="15">
        <v>55.2</v>
      </c>
      <c r="G217" s="15">
        <v>48.49</v>
      </c>
      <c r="H217" s="15">
        <v>41.79</v>
      </c>
      <c r="I217" s="14"/>
      <c r="J217" s="15">
        <v>69.260000000000005</v>
      </c>
      <c r="K217" s="15">
        <v>82.66</v>
      </c>
      <c r="L217" s="15">
        <v>104.35</v>
      </c>
      <c r="M217" s="54"/>
      <c r="N217" s="15">
        <v>59.761423452000002</v>
      </c>
      <c r="O217" s="15">
        <v>6.0913025349999996</v>
      </c>
      <c r="P217" s="15" t="s">
        <v>28</v>
      </c>
      <c r="Q217" s="16" t="s">
        <v>32</v>
      </c>
      <c r="R217" s="37" t="s">
        <v>615</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3">
      <c r="B218" s="3"/>
      <c r="C218" s="19" t="s">
        <v>616</v>
      </c>
      <c r="D218" s="17" t="s">
        <v>617</v>
      </c>
      <c r="E218" s="17">
        <v>5</v>
      </c>
      <c r="F218" s="14">
        <v>7.25</v>
      </c>
      <c r="G218" s="14">
        <v>4.8600000000000003</v>
      </c>
      <c r="H218" s="14">
        <v>2.4700000000000002</v>
      </c>
      <c r="I218" s="14"/>
      <c r="J218" s="14">
        <v>13.78</v>
      </c>
      <c r="K218" s="14">
        <v>18.55</v>
      </c>
      <c r="L218" s="14">
        <v>26.27</v>
      </c>
      <c r="M218" s="54"/>
      <c r="N218" s="14">
        <v>54.261708069999997</v>
      </c>
      <c r="O218" s="31">
        <v>24.353904066999998</v>
      </c>
      <c r="P218" s="31" t="s">
        <v>28</v>
      </c>
      <c r="Q218" s="17" t="s">
        <v>32</v>
      </c>
      <c r="R218" s="38" t="s">
        <v>618</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3">
      <c r="B219" s="3"/>
      <c r="C219" s="9" t="s">
        <v>619</v>
      </c>
      <c r="D219" s="16" t="s">
        <v>620</v>
      </c>
      <c r="E219" s="16">
        <v>4</v>
      </c>
      <c r="F219" s="15">
        <v>41.44</v>
      </c>
      <c r="G219" s="15">
        <v>36.96</v>
      </c>
      <c r="H219" s="15">
        <v>32.479999999999997</v>
      </c>
      <c r="I219" s="14"/>
      <c r="J219" s="15">
        <v>53.65</v>
      </c>
      <c r="K219" s="15">
        <v>62.6</v>
      </c>
      <c r="L219" s="15">
        <v>77.08</v>
      </c>
      <c r="M219" s="54"/>
      <c r="N219" s="15">
        <v>54.588214794000002</v>
      </c>
      <c r="O219" s="15">
        <v>225.22663359000001</v>
      </c>
      <c r="P219" s="15" t="s">
        <v>28</v>
      </c>
      <c r="Q219" s="16" t="s">
        <v>32</v>
      </c>
      <c r="R219" s="37" t="s">
        <v>621</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3">
      <c r="B220" s="3"/>
      <c r="C220" s="19" t="s">
        <v>622</v>
      </c>
      <c r="D220" s="17" t="s">
        <v>623</v>
      </c>
      <c r="E220" s="17">
        <v>9</v>
      </c>
      <c r="F220" s="14">
        <v>13.69</v>
      </c>
      <c r="G220" s="14">
        <v>13</v>
      </c>
      <c r="H220" s="14">
        <v>12.31</v>
      </c>
      <c r="I220" s="14"/>
      <c r="J220" s="14">
        <v>14.95</v>
      </c>
      <c r="K220" s="14">
        <v>16.32</v>
      </c>
      <c r="L220" s="14">
        <v>18.53</v>
      </c>
      <c r="M220" s="54"/>
      <c r="N220" s="14">
        <v>61.607607917999999</v>
      </c>
      <c r="O220" s="31">
        <v>1.8483204545</v>
      </c>
      <c r="P220" s="31" t="s">
        <v>32</v>
      </c>
      <c r="Q220" s="17" t="s">
        <v>32</v>
      </c>
      <c r="R220" s="38" t="s">
        <v>624</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3">
      <c r="B221" s="3"/>
      <c r="C221" s="9" t="s">
        <v>622</v>
      </c>
      <c r="D221" s="16" t="s">
        <v>625</v>
      </c>
      <c r="E221" s="16">
        <v>7</v>
      </c>
      <c r="F221" s="15">
        <v>40.83</v>
      </c>
      <c r="G221" s="15">
        <v>38.79</v>
      </c>
      <c r="H221" s="15">
        <v>36.76</v>
      </c>
      <c r="I221" s="14"/>
      <c r="J221" s="15">
        <v>44.49</v>
      </c>
      <c r="K221" s="15">
        <v>48.55</v>
      </c>
      <c r="L221" s="15">
        <v>55.13</v>
      </c>
      <c r="M221" s="54"/>
      <c r="N221" s="15">
        <v>58.457881641</v>
      </c>
      <c r="O221" s="15">
        <v>68.872041863999996</v>
      </c>
      <c r="P221" s="15" t="s">
        <v>32</v>
      </c>
      <c r="Q221" s="16" t="s">
        <v>32</v>
      </c>
      <c r="R221" s="37" t="s">
        <v>626</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3">
      <c r="B222" s="3"/>
      <c r="C222" s="19" t="s">
        <v>627</v>
      </c>
      <c r="D222" s="17" t="s">
        <v>628</v>
      </c>
      <c r="E222" s="17">
        <v>6</v>
      </c>
      <c r="F222" s="14">
        <v>262.38</v>
      </c>
      <c r="G222" s="14">
        <v>230.84</v>
      </c>
      <c r="H222" s="14">
        <v>199.3</v>
      </c>
      <c r="I222" s="14"/>
      <c r="J222" s="14">
        <v>269.8</v>
      </c>
      <c r="K222" s="14">
        <v>332.87</v>
      </c>
      <c r="L222" s="14">
        <v>434.94</v>
      </c>
      <c r="M222" s="54"/>
      <c r="N222" s="14">
        <v>47.380211320999997</v>
      </c>
      <c r="O222" s="31">
        <v>32.856628436999998</v>
      </c>
      <c r="P222" s="31" t="s">
        <v>32</v>
      </c>
      <c r="Q222" s="17" t="s">
        <v>28</v>
      </c>
      <c r="R222" s="38" t="s">
        <v>629</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3">
      <c r="B223" s="3"/>
      <c r="C223" s="9" t="s">
        <v>630</v>
      </c>
      <c r="D223" s="16" t="s">
        <v>631</v>
      </c>
      <c r="E223" s="16">
        <v>4</v>
      </c>
      <c r="F223" s="15">
        <v>29.97</v>
      </c>
      <c r="G223" s="15">
        <v>27.32</v>
      </c>
      <c r="H223" s="15">
        <v>24.68</v>
      </c>
      <c r="I223" s="14"/>
      <c r="J223" s="15">
        <v>35.5</v>
      </c>
      <c r="K223" s="15">
        <v>40.78</v>
      </c>
      <c r="L223" s="15">
        <v>49.33</v>
      </c>
      <c r="M223" s="54"/>
      <c r="N223" s="15">
        <v>52.273505335000003</v>
      </c>
      <c r="O223" s="15">
        <v>5.9216140908999995</v>
      </c>
      <c r="P223" s="15" t="s">
        <v>28</v>
      </c>
      <c r="Q223" s="16" t="s">
        <v>32</v>
      </c>
      <c r="R223" s="37" t="s">
        <v>632</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3">
      <c r="B224" s="3"/>
      <c r="C224" s="19" t="s">
        <v>633</v>
      </c>
      <c r="D224" s="17" t="s">
        <v>634</v>
      </c>
      <c r="E224" s="17">
        <v>9</v>
      </c>
      <c r="F224" s="14">
        <v>35.36</v>
      </c>
      <c r="G224" s="14">
        <v>32.549999999999997</v>
      </c>
      <c r="H224" s="14">
        <v>29.74</v>
      </c>
      <c r="I224" s="14"/>
      <c r="J224" s="14">
        <v>41.22</v>
      </c>
      <c r="K224" s="14">
        <v>46.83</v>
      </c>
      <c r="L224" s="14">
        <v>55.92</v>
      </c>
      <c r="M224" s="54"/>
      <c r="N224" s="14">
        <v>66.088201588000004</v>
      </c>
      <c r="O224" s="31">
        <v>158.43301013999999</v>
      </c>
      <c r="P224" s="31" t="s">
        <v>32</v>
      </c>
      <c r="Q224" s="17" t="s">
        <v>32</v>
      </c>
      <c r="R224" s="38" t="s">
        <v>635</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3">
      <c r="B225" s="3"/>
      <c r="C225" s="9" t="s">
        <v>636</v>
      </c>
      <c r="D225" s="16" t="s">
        <v>637</v>
      </c>
      <c r="E225" s="16">
        <v>3</v>
      </c>
      <c r="F225" s="15">
        <v>29.39</v>
      </c>
      <c r="G225" s="15">
        <v>26.08</v>
      </c>
      <c r="H225" s="15">
        <v>22.77</v>
      </c>
      <c r="I225" s="14"/>
      <c r="J225" s="15">
        <v>30.84</v>
      </c>
      <c r="K225" s="15">
        <v>37.450000000000003</v>
      </c>
      <c r="L225" s="15">
        <v>48.15</v>
      </c>
      <c r="M225" s="54"/>
      <c r="N225" s="15">
        <v>22.565952858999999</v>
      </c>
      <c r="O225" s="15">
        <v>84.10351168199999</v>
      </c>
      <c r="P225" s="15" t="s">
        <v>32</v>
      </c>
      <c r="Q225" s="16" t="s">
        <v>28</v>
      </c>
      <c r="R225" s="37" t="s">
        <v>638</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3">
      <c r="B226" s="3"/>
      <c r="C226" s="19" t="s">
        <v>639</v>
      </c>
      <c r="D226" s="17" t="s">
        <v>640</v>
      </c>
      <c r="E226" s="17">
        <v>3</v>
      </c>
      <c r="F226" s="14">
        <v>58.64</v>
      </c>
      <c r="G226" s="14">
        <v>53.41</v>
      </c>
      <c r="H226" s="14">
        <v>48.18</v>
      </c>
      <c r="I226" s="14"/>
      <c r="J226" s="14">
        <v>60.91</v>
      </c>
      <c r="K226" s="14">
        <v>71.36</v>
      </c>
      <c r="L226" s="14">
        <v>88.28</v>
      </c>
      <c r="M226" s="54"/>
      <c r="N226" s="14">
        <v>38.546483451</v>
      </c>
      <c r="O226" s="31">
        <v>61.462905817999996</v>
      </c>
      <c r="P226" s="31" t="s">
        <v>28</v>
      </c>
      <c r="Q226" s="17" t="s">
        <v>28</v>
      </c>
      <c r="R226" s="38" t="s">
        <v>641</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3">
      <c r="B227" s="3"/>
      <c r="C227" s="9" t="s">
        <v>642</v>
      </c>
      <c r="D227" s="16" t="s">
        <v>643</v>
      </c>
      <c r="E227" s="16">
        <v>6</v>
      </c>
      <c r="F227" s="15">
        <v>22.34</v>
      </c>
      <c r="G227" s="15">
        <v>20.13</v>
      </c>
      <c r="H227" s="15">
        <v>17.920000000000002</v>
      </c>
      <c r="I227" s="14"/>
      <c r="J227" s="15">
        <v>28.05</v>
      </c>
      <c r="K227" s="15">
        <v>32.46</v>
      </c>
      <c r="L227" s="15">
        <v>39.61</v>
      </c>
      <c r="M227" s="54"/>
      <c r="N227" s="15">
        <v>54.184415862999998</v>
      </c>
      <c r="O227" s="15">
        <v>120.5946809</v>
      </c>
      <c r="P227" s="15" t="s">
        <v>28</v>
      </c>
      <c r="Q227" s="16" t="s">
        <v>32</v>
      </c>
      <c r="R227" s="37" t="s">
        <v>644</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3">
      <c r="B228" s="3"/>
      <c r="C228" s="19" t="s">
        <v>645</v>
      </c>
      <c r="D228" s="17" t="s">
        <v>646</v>
      </c>
      <c r="E228" s="17">
        <v>0</v>
      </c>
      <c r="F228" s="14">
        <v>28.06</v>
      </c>
      <c r="G228" s="14">
        <v>24.92</v>
      </c>
      <c r="H228" s="14">
        <v>21.79</v>
      </c>
      <c r="I228" s="14"/>
      <c r="J228" s="14">
        <v>28.77</v>
      </c>
      <c r="K228" s="14">
        <v>35.03</v>
      </c>
      <c r="L228" s="14">
        <v>45.18</v>
      </c>
      <c r="M228" s="54"/>
      <c r="N228" s="14">
        <v>43.387060839999997</v>
      </c>
      <c r="O228" s="31">
        <v>103.69512059</v>
      </c>
      <c r="P228" s="31" t="s">
        <v>28</v>
      </c>
      <c r="Q228" s="17" t="s">
        <v>28</v>
      </c>
      <c r="R228" s="38" t="s">
        <v>647</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3">
      <c r="B229" s="3"/>
      <c r="C229" s="9" t="s">
        <v>648</v>
      </c>
      <c r="D229" s="16" t="s">
        <v>649</v>
      </c>
      <c r="E229" s="16">
        <v>0</v>
      </c>
      <c r="F229" s="15">
        <v>13.72</v>
      </c>
      <c r="G229" s="15">
        <v>12.81</v>
      </c>
      <c r="H229" s="15">
        <v>11.91</v>
      </c>
      <c r="I229" s="14"/>
      <c r="J229" s="15">
        <v>14.03</v>
      </c>
      <c r="K229" s="15">
        <v>15.83</v>
      </c>
      <c r="L229" s="15">
        <v>18.739999999999998</v>
      </c>
      <c r="M229" s="54"/>
      <c r="N229" s="15">
        <v>26.517613375</v>
      </c>
      <c r="O229" s="15">
        <v>6.6580190455000006</v>
      </c>
      <c r="P229" s="15" t="s">
        <v>28</v>
      </c>
      <c r="Q229" s="16" t="s">
        <v>28</v>
      </c>
      <c r="R229" s="37" t="s">
        <v>650</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3">
      <c r="B230" s="3"/>
      <c r="C230" s="19" t="s">
        <v>651</v>
      </c>
      <c r="D230" s="17" t="s">
        <v>652</v>
      </c>
      <c r="E230" s="17">
        <v>7</v>
      </c>
      <c r="F230" s="14">
        <v>15.17</v>
      </c>
      <c r="G230" s="14">
        <v>13.34</v>
      </c>
      <c r="H230" s="14">
        <v>11.51</v>
      </c>
      <c r="I230" s="14"/>
      <c r="J230" s="14">
        <v>16.5</v>
      </c>
      <c r="K230" s="14">
        <v>20.149999999999999</v>
      </c>
      <c r="L230" s="14">
        <v>26.06</v>
      </c>
      <c r="M230" s="54"/>
      <c r="N230" s="14">
        <v>50.922817408999997</v>
      </c>
      <c r="O230" s="31">
        <v>10.895055409000001</v>
      </c>
      <c r="P230" s="31" t="s">
        <v>32</v>
      </c>
      <c r="Q230" s="17" t="s">
        <v>32</v>
      </c>
      <c r="R230" s="38" t="s">
        <v>653</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3">
      <c r="B231" s="3"/>
      <c r="C231" s="9" t="s">
        <v>654</v>
      </c>
      <c r="D231" s="16" t="s">
        <v>655</v>
      </c>
      <c r="E231" s="16">
        <v>9</v>
      </c>
      <c r="F231" s="15">
        <v>31.07</v>
      </c>
      <c r="G231" s="15">
        <v>28.34</v>
      </c>
      <c r="H231" s="15">
        <v>25.61</v>
      </c>
      <c r="I231" s="14"/>
      <c r="J231" s="15">
        <v>32.33</v>
      </c>
      <c r="K231" s="15">
        <v>37.78</v>
      </c>
      <c r="L231" s="15">
        <v>46.6</v>
      </c>
      <c r="M231" s="54"/>
      <c r="N231" s="15">
        <v>76.891127745999995</v>
      </c>
      <c r="O231" s="15">
        <v>287.22368195000001</v>
      </c>
      <c r="P231" s="15" t="s">
        <v>32</v>
      </c>
      <c r="Q231" s="16" t="s">
        <v>32</v>
      </c>
      <c r="R231" s="37" t="s">
        <v>656</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3">
      <c r="B232" s="3"/>
      <c r="C232" s="19" t="s">
        <v>657</v>
      </c>
      <c r="D232" s="17" t="s">
        <v>658</v>
      </c>
      <c r="E232" s="17">
        <v>4</v>
      </c>
      <c r="F232" s="14">
        <v>5.58</v>
      </c>
      <c r="G232" s="14">
        <v>4.82</v>
      </c>
      <c r="H232" s="14">
        <v>4.07</v>
      </c>
      <c r="I232" s="14"/>
      <c r="J232" s="14">
        <v>5.64</v>
      </c>
      <c r="K232" s="14">
        <v>7.14</v>
      </c>
      <c r="L232" s="14">
        <v>9.57</v>
      </c>
      <c r="M232" s="54"/>
      <c r="N232" s="14">
        <v>35.627154476000001</v>
      </c>
      <c r="O232" s="31">
        <v>4.7002424545000006</v>
      </c>
      <c r="P232" s="31" t="s">
        <v>32</v>
      </c>
      <c r="Q232" s="17" t="s">
        <v>28</v>
      </c>
      <c r="R232" s="38" t="s">
        <v>659</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3">
      <c r="B233" s="3"/>
      <c r="C233" s="9" t="s">
        <v>660</v>
      </c>
      <c r="D233" s="16" t="s">
        <v>661</v>
      </c>
      <c r="E233" s="16">
        <v>5</v>
      </c>
      <c r="F233" s="15">
        <v>60.9</v>
      </c>
      <c r="G233" s="15">
        <v>57.75</v>
      </c>
      <c r="H233" s="15">
        <v>54.6</v>
      </c>
      <c r="I233" s="14"/>
      <c r="J233" s="15">
        <v>67.23</v>
      </c>
      <c r="K233" s="15">
        <v>73.52</v>
      </c>
      <c r="L233" s="15">
        <v>83.71</v>
      </c>
      <c r="M233" s="54"/>
      <c r="N233" s="15">
        <v>51.196885534000003</v>
      </c>
      <c r="O233" s="15">
        <v>6.4236475908999999</v>
      </c>
      <c r="P233" s="15" t="s">
        <v>28</v>
      </c>
      <c r="Q233" s="16" t="s">
        <v>32</v>
      </c>
      <c r="R233" s="37" t="s">
        <v>662</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3">
      <c r="B234" s="3"/>
      <c r="C234" s="19" t="s">
        <v>663</v>
      </c>
      <c r="D234" s="17" t="s">
        <v>664</v>
      </c>
      <c r="E234" s="17">
        <v>6</v>
      </c>
      <c r="F234" s="14">
        <v>7.29</v>
      </c>
      <c r="G234" s="14">
        <v>5.79</v>
      </c>
      <c r="H234" s="14">
        <v>4.3</v>
      </c>
      <c r="I234" s="14"/>
      <c r="J234" s="14">
        <v>7.63</v>
      </c>
      <c r="K234" s="14">
        <v>10.61</v>
      </c>
      <c r="L234" s="14">
        <v>15.44</v>
      </c>
      <c r="M234" s="54"/>
      <c r="N234" s="14">
        <v>45.945609867999998</v>
      </c>
      <c r="O234" s="31">
        <v>3.0442322727</v>
      </c>
      <c r="P234" s="31" t="s">
        <v>32</v>
      </c>
      <c r="Q234" s="17" t="s">
        <v>28</v>
      </c>
      <c r="R234" s="38" t="s">
        <v>665</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3">
      <c r="B235" s="3"/>
      <c r="C235" s="9" t="s">
        <v>663</v>
      </c>
      <c r="D235" s="16" t="s">
        <v>666</v>
      </c>
      <c r="E235" s="16">
        <v>8</v>
      </c>
      <c r="F235" s="15">
        <v>8.15</v>
      </c>
      <c r="G235" s="15">
        <v>6.26</v>
      </c>
      <c r="H235" s="15">
        <v>4.38</v>
      </c>
      <c r="I235" s="14"/>
      <c r="J235" s="15">
        <v>12.18</v>
      </c>
      <c r="K235" s="15">
        <v>15.94</v>
      </c>
      <c r="L235" s="15">
        <v>22.04</v>
      </c>
      <c r="M235" s="54"/>
      <c r="N235" s="15">
        <v>49.682007683000002</v>
      </c>
      <c r="O235" s="15">
        <v>90.239167363999996</v>
      </c>
      <c r="P235" s="15" t="s">
        <v>32</v>
      </c>
      <c r="Q235" s="16" t="s">
        <v>32</v>
      </c>
      <c r="R235" s="37" t="s">
        <v>667</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3">
      <c r="B236" s="3"/>
      <c r="C236" s="19" t="s">
        <v>668</v>
      </c>
      <c r="D236" s="17" t="s">
        <v>669</v>
      </c>
      <c r="E236" s="17">
        <v>2</v>
      </c>
      <c r="F236" s="14">
        <v>71.569999999999993</v>
      </c>
      <c r="G236" s="14">
        <v>65.95</v>
      </c>
      <c r="H236" s="14">
        <v>60.33</v>
      </c>
      <c r="I236" s="14"/>
      <c r="J236" s="14">
        <v>72.97</v>
      </c>
      <c r="K236" s="14">
        <v>84.2</v>
      </c>
      <c r="L236" s="14">
        <v>102.38</v>
      </c>
      <c r="M236" s="54"/>
      <c r="N236" s="14">
        <v>32.496644404999998</v>
      </c>
      <c r="O236" s="31">
        <v>1240.4980912999999</v>
      </c>
      <c r="P236" s="31" t="s">
        <v>28</v>
      </c>
      <c r="Q236" s="17" t="s">
        <v>28</v>
      </c>
      <c r="R236" s="38" t="s">
        <v>670</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3">
      <c r="B237" s="3"/>
      <c r="C237" s="9" t="s">
        <v>671</v>
      </c>
      <c r="D237" s="16" t="s">
        <v>672</v>
      </c>
      <c r="E237" s="16">
        <v>4</v>
      </c>
      <c r="F237" s="15">
        <v>17.489999999999998</v>
      </c>
      <c r="G237" s="15">
        <v>16.12</v>
      </c>
      <c r="H237" s="15">
        <v>14.75</v>
      </c>
      <c r="I237" s="14"/>
      <c r="J237" s="15">
        <v>20.94</v>
      </c>
      <c r="K237" s="15">
        <v>23.67</v>
      </c>
      <c r="L237" s="15">
        <v>28.09</v>
      </c>
      <c r="M237" s="54"/>
      <c r="N237" s="15">
        <v>49.787105658999998</v>
      </c>
      <c r="O237" s="15">
        <v>3.6405483182</v>
      </c>
      <c r="P237" s="15" t="s">
        <v>28</v>
      </c>
      <c r="Q237" s="16" t="s">
        <v>32</v>
      </c>
      <c r="R237" s="37" t="s">
        <v>673</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3">
      <c r="B238" s="3"/>
      <c r="C238" s="19" t="s">
        <v>674</v>
      </c>
      <c r="D238" s="17" t="s">
        <v>675</v>
      </c>
      <c r="E238" s="17">
        <v>5</v>
      </c>
      <c r="F238" s="14">
        <v>3.06</v>
      </c>
      <c r="G238" s="14">
        <v>2.4500000000000002</v>
      </c>
      <c r="H238" s="14">
        <v>1.84</v>
      </c>
      <c r="I238" s="14"/>
      <c r="J238" s="14">
        <v>4.6399999999999997</v>
      </c>
      <c r="K238" s="14">
        <v>5.85</v>
      </c>
      <c r="L238" s="14">
        <v>7.81</v>
      </c>
      <c r="M238" s="54"/>
      <c r="N238" s="14">
        <v>58.740868284000001</v>
      </c>
      <c r="O238" s="31">
        <v>31.8446985</v>
      </c>
      <c r="P238" s="31" t="s">
        <v>28</v>
      </c>
      <c r="Q238" s="17" t="s">
        <v>32</v>
      </c>
      <c r="R238" s="38" t="s">
        <v>676</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3">
      <c r="B239" s="3"/>
      <c r="C239" s="9" t="s">
        <v>677</v>
      </c>
      <c r="D239" s="16" t="s">
        <v>678</v>
      </c>
      <c r="E239" s="16">
        <v>7</v>
      </c>
      <c r="F239" s="15">
        <v>32.99</v>
      </c>
      <c r="G239" s="15">
        <v>30.5</v>
      </c>
      <c r="H239" s="15">
        <v>28.02</v>
      </c>
      <c r="I239" s="14"/>
      <c r="J239" s="15">
        <v>35.18</v>
      </c>
      <c r="K239" s="15">
        <v>40.14</v>
      </c>
      <c r="L239" s="15">
        <v>48.18</v>
      </c>
      <c r="M239" s="54"/>
      <c r="N239" s="15">
        <v>69.207074993999996</v>
      </c>
      <c r="O239" s="15">
        <v>261.12541355000002</v>
      </c>
      <c r="P239" s="15" t="s">
        <v>32</v>
      </c>
      <c r="Q239" s="16" t="s">
        <v>32</v>
      </c>
      <c r="R239" s="37" t="s">
        <v>679</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3">
      <c r="B240" s="3"/>
      <c r="C240" s="19" t="s">
        <v>680</v>
      </c>
      <c r="D240" s="17" t="s">
        <v>681</v>
      </c>
      <c r="E240" s="17">
        <v>0</v>
      </c>
      <c r="F240" s="14">
        <v>11.75</v>
      </c>
      <c r="G240" s="14">
        <v>10.57</v>
      </c>
      <c r="H240" s="14">
        <v>9.39</v>
      </c>
      <c r="I240" s="14"/>
      <c r="J240" s="14">
        <v>12.24</v>
      </c>
      <c r="K240" s="14">
        <v>14.59</v>
      </c>
      <c r="L240" s="14">
        <v>18.399999999999999</v>
      </c>
      <c r="M240" s="54"/>
      <c r="N240" s="14">
        <v>23.591393174</v>
      </c>
      <c r="O240" s="31">
        <v>6.1138522727</v>
      </c>
      <c r="P240" s="31" t="s">
        <v>28</v>
      </c>
      <c r="Q240" s="17" t="s">
        <v>28</v>
      </c>
      <c r="R240" s="38" t="s">
        <v>682</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3">
      <c r="B241" s="3"/>
      <c r="C241" s="9" t="s">
        <v>683</v>
      </c>
      <c r="D241" s="16" t="s">
        <v>684</v>
      </c>
      <c r="E241" s="16">
        <v>0</v>
      </c>
      <c r="F241" s="15">
        <v>21.21</v>
      </c>
      <c r="G241" s="15">
        <v>18.5</v>
      </c>
      <c r="H241" s="15">
        <v>15.8</v>
      </c>
      <c r="I241" s="14"/>
      <c r="J241" s="15">
        <v>22.13</v>
      </c>
      <c r="K241" s="15">
        <v>27.53</v>
      </c>
      <c r="L241" s="15">
        <v>36.28</v>
      </c>
      <c r="M241" s="54"/>
      <c r="N241" s="15">
        <v>33.545510319999998</v>
      </c>
      <c r="O241" s="15">
        <v>62.389149908999997</v>
      </c>
      <c r="P241" s="15" t="s">
        <v>28</v>
      </c>
      <c r="Q241" s="16" t="s">
        <v>28</v>
      </c>
      <c r="R241" s="37" t="s">
        <v>685</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3">
      <c r="B242" s="3"/>
      <c r="C242" s="19" t="s">
        <v>686</v>
      </c>
      <c r="D242" s="17" t="s">
        <v>687</v>
      </c>
      <c r="E242" s="17">
        <v>5</v>
      </c>
      <c r="F242" s="14">
        <v>14</v>
      </c>
      <c r="G242" s="14">
        <v>12.66</v>
      </c>
      <c r="H242" s="14">
        <v>11.32</v>
      </c>
      <c r="I242" s="14"/>
      <c r="J242" s="14">
        <v>17.87</v>
      </c>
      <c r="K242" s="14">
        <v>20.54</v>
      </c>
      <c r="L242" s="14">
        <v>24.87</v>
      </c>
      <c r="M242" s="54"/>
      <c r="N242" s="14">
        <v>48.659947611</v>
      </c>
      <c r="O242" s="31">
        <v>15.354919318</v>
      </c>
      <c r="P242" s="31" t="s">
        <v>28</v>
      </c>
      <c r="Q242" s="17" t="s">
        <v>32</v>
      </c>
      <c r="R242" s="38" t="s">
        <v>688</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3">
      <c r="B243" s="3"/>
      <c r="C243" s="9" t="s">
        <v>689</v>
      </c>
      <c r="D243" s="16" t="s">
        <v>690</v>
      </c>
      <c r="E243" s="16">
        <v>0</v>
      </c>
      <c r="F243" s="15">
        <v>34.840000000000003</v>
      </c>
      <c r="G243" s="15">
        <v>32.42</v>
      </c>
      <c r="H243" s="15">
        <v>30.01</v>
      </c>
      <c r="I243" s="14"/>
      <c r="J243" s="15">
        <v>35.520000000000003</v>
      </c>
      <c r="K243" s="15">
        <v>40.340000000000003</v>
      </c>
      <c r="L243" s="15">
        <v>48.14</v>
      </c>
      <c r="M243" s="54"/>
      <c r="N243" s="15">
        <v>34.591363516999998</v>
      </c>
      <c r="O243" s="15">
        <v>1.1227390904999999</v>
      </c>
      <c r="P243" s="15" t="s">
        <v>28</v>
      </c>
      <c r="Q243" s="16" t="s">
        <v>28</v>
      </c>
      <c r="R243" s="37" t="s">
        <v>691</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3">
      <c r="B244" s="3"/>
      <c r="C244" s="19" t="s">
        <v>692</v>
      </c>
      <c r="D244" s="17" t="s">
        <v>693</v>
      </c>
      <c r="E244" s="17">
        <v>0</v>
      </c>
      <c r="F244" s="14">
        <v>42.46</v>
      </c>
      <c r="G244" s="14">
        <v>38.74</v>
      </c>
      <c r="H244" s="14">
        <v>35.03</v>
      </c>
      <c r="I244" s="14"/>
      <c r="J244" s="14">
        <v>43.34</v>
      </c>
      <c r="K244" s="14">
        <v>50.76</v>
      </c>
      <c r="L244" s="14">
        <v>62.79</v>
      </c>
      <c r="M244" s="54"/>
      <c r="N244" s="14">
        <v>26.228097115000001</v>
      </c>
      <c r="O244" s="31">
        <v>277.37415386000004</v>
      </c>
      <c r="P244" s="31" t="s">
        <v>28</v>
      </c>
      <c r="Q244" s="17" t="s">
        <v>28</v>
      </c>
      <c r="R244" s="38" t="s">
        <v>694</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3">
      <c r="B245" s="3"/>
      <c r="C245" s="9" t="s">
        <v>695</v>
      </c>
      <c r="D245" s="16" t="s">
        <v>696</v>
      </c>
      <c r="E245" s="16">
        <v>6</v>
      </c>
      <c r="F245" s="15">
        <v>2635.81</v>
      </c>
      <c r="G245" s="15">
        <v>1768.99</v>
      </c>
      <c r="H245" s="15">
        <v>902.18</v>
      </c>
      <c r="I245" s="14"/>
      <c r="J245" s="15">
        <v>2800.65</v>
      </c>
      <c r="K245" s="15">
        <v>4534.2700000000004</v>
      </c>
      <c r="L245" s="15">
        <v>7339.5</v>
      </c>
      <c r="M245" s="54"/>
      <c r="N245" s="15">
        <v>48.137579121000002</v>
      </c>
      <c r="O245" s="15">
        <v>5.7754718413999999</v>
      </c>
      <c r="P245" s="15" t="s">
        <v>32</v>
      </c>
      <c r="Q245" s="16" t="s">
        <v>28</v>
      </c>
      <c r="R245" s="37" t="s">
        <v>697</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3">
      <c r="B246" s="3"/>
      <c r="C246" s="19" t="s">
        <v>698</v>
      </c>
      <c r="D246" s="17" t="s">
        <v>699</v>
      </c>
      <c r="E246" s="17">
        <v>4</v>
      </c>
      <c r="F246" s="14">
        <v>8.17</v>
      </c>
      <c r="G246" s="14">
        <v>7.54</v>
      </c>
      <c r="H246" s="14">
        <v>6.91</v>
      </c>
      <c r="I246" s="14"/>
      <c r="J246" s="14">
        <v>9.36</v>
      </c>
      <c r="K246" s="14">
        <v>10.61</v>
      </c>
      <c r="L246" s="14">
        <v>12.65</v>
      </c>
      <c r="M246" s="54"/>
      <c r="N246" s="14">
        <v>46.771452732999997</v>
      </c>
      <c r="O246" s="31">
        <v>2.1983305</v>
      </c>
      <c r="P246" s="31" t="s">
        <v>28</v>
      </c>
      <c r="Q246" s="17" t="s">
        <v>32</v>
      </c>
      <c r="R246" s="38" t="s">
        <v>700</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3">
      <c r="B247" s="3"/>
      <c r="C247" s="9" t="s">
        <v>701</v>
      </c>
      <c r="D247" s="16" t="s">
        <v>702</v>
      </c>
      <c r="E247" s="16">
        <v>4</v>
      </c>
      <c r="F247" s="15" t="s">
        <v>192</v>
      </c>
      <c r="G247" s="15" t="s">
        <v>192</v>
      </c>
      <c r="H247" s="15" t="s">
        <v>192</v>
      </c>
      <c r="I247" s="14"/>
      <c r="J247" s="15" t="s">
        <v>192</v>
      </c>
      <c r="K247" s="15" t="s">
        <v>192</v>
      </c>
      <c r="L247" s="15" t="s">
        <v>192</v>
      </c>
      <c r="M247" s="54"/>
      <c r="N247" s="15" t="s">
        <v>192</v>
      </c>
      <c r="O247" s="15" t="s">
        <v>192</v>
      </c>
      <c r="P247" s="15" t="s">
        <v>192</v>
      </c>
      <c r="Q247" s="16" t="s">
        <v>192</v>
      </c>
      <c r="R247" s="37" t="s">
        <v>193</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3">
      <c r="B248" s="3"/>
      <c r="C248" s="19" t="s">
        <v>703</v>
      </c>
      <c r="D248" s="17" t="s">
        <v>704</v>
      </c>
      <c r="E248" s="17">
        <v>0</v>
      </c>
      <c r="F248" s="14">
        <v>7.77</v>
      </c>
      <c r="G248" s="14">
        <v>6.25</v>
      </c>
      <c r="H248" s="14">
        <v>4.74</v>
      </c>
      <c r="I248" s="14"/>
      <c r="J248" s="14">
        <v>8.1999999999999993</v>
      </c>
      <c r="K248" s="14">
        <v>11.22</v>
      </c>
      <c r="L248" s="14">
        <v>16.12</v>
      </c>
      <c r="M248" s="54"/>
      <c r="N248" s="14">
        <v>27.907899</v>
      </c>
      <c r="O248" s="31">
        <v>27.188490135999999</v>
      </c>
      <c r="P248" s="31" t="s">
        <v>28</v>
      </c>
      <c r="Q248" s="17" t="s">
        <v>28</v>
      </c>
      <c r="R248" s="38" t="s">
        <v>705</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3">
      <c r="B249" s="3"/>
      <c r="C249" s="9" t="s">
        <v>706</v>
      </c>
      <c r="D249" s="16" t="s">
        <v>707</v>
      </c>
      <c r="E249" s="16">
        <v>0</v>
      </c>
      <c r="F249" s="15">
        <v>9.99</v>
      </c>
      <c r="G249" s="15">
        <v>9.74</v>
      </c>
      <c r="H249" s="15">
        <v>9.49</v>
      </c>
      <c r="I249" s="14"/>
      <c r="J249" s="15">
        <v>10.050000000000001</v>
      </c>
      <c r="K249" s="15">
        <v>10.54</v>
      </c>
      <c r="L249" s="15">
        <v>11.34</v>
      </c>
      <c r="M249" s="54"/>
      <c r="N249" s="15">
        <v>41.910991455000001</v>
      </c>
      <c r="O249" s="15">
        <v>1.5195731627</v>
      </c>
      <c r="P249" s="15" t="s">
        <v>28</v>
      </c>
      <c r="Q249" s="16" t="s">
        <v>28</v>
      </c>
      <c r="R249" s="37" t="s">
        <v>708</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3">
      <c r="B250" s="3"/>
      <c r="C250" s="19" t="s">
        <v>709</v>
      </c>
      <c r="D250" s="17" t="s">
        <v>710</v>
      </c>
      <c r="E250" s="17">
        <v>7</v>
      </c>
      <c r="F250" s="14">
        <v>39.85</v>
      </c>
      <c r="G250" s="14">
        <v>36.299999999999997</v>
      </c>
      <c r="H250" s="14">
        <v>32.76</v>
      </c>
      <c r="I250" s="14"/>
      <c r="J250" s="14">
        <v>47.77</v>
      </c>
      <c r="K250" s="14">
        <v>54.85</v>
      </c>
      <c r="L250" s="14">
        <v>66.31</v>
      </c>
      <c r="M250" s="54"/>
      <c r="N250" s="14">
        <v>59.077944481000003</v>
      </c>
      <c r="O250" s="31">
        <v>2.6975192173</v>
      </c>
      <c r="P250" s="31" t="s">
        <v>28</v>
      </c>
      <c r="Q250" s="17" t="s">
        <v>32</v>
      </c>
      <c r="R250" s="38" t="s">
        <v>711</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3">
      <c r="B251" s="3"/>
      <c r="C251" s="9" t="s">
        <v>712</v>
      </c>
      <c r="D251" s="16" t="s">
        <v>713</v>
      </c>
      <c r="E251" s="16">
        <v>5</v>
      </c>
      <c r="F251" s="15">
        <v>95.05</v>
      </c>
      <c r="G251" s="15">
        <v>89.64</v>
      </c>
      <c r="H251" s="15">
        <v>84.23</v>
      </c>
      <c r="I251" s="14"/>
      <c r="J251" s="15">
        <v>96</v>
      </c>
      <c r="K251" s="15">
        <v>106.81</v>
      </c>
      <c r="L251" s="15">
        <v>124.3</v>
      </c>
      <c r="M251" s="54"/>
      <c r="N251" s="15">
        <v>41.553453859000001</v>
      </c>
      <c r="O251" s="15">
        <v>1.7869252841000001</v>
      </c>
      <c r="P251" s="15" t="s">
        <v>32</v>
      </c>
      <c r="Q251" s="16" t="s">
        <v>28</v>
      </c>
      <c r="R251" s="37" t="s">
        <v>714</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3">
      <c r="B252" s="3"/>
      <c r="C252" s="19" t="s">
        <v>715</v>
      </c>
      <c r="D252" s="17" t="s">
        <v>716</v>
      </c>
      <c r="E252" s="17">
        <v>9</v>
      </c>
      <c r="F252" s="14">
        <v>38</v>
      </c>
      <c r="G252" s="14">
        <v>34.67</v>
      </c>
      <c r="H252" s="14">
        <v>31.35</v>
      </c>
      <c r="I252" s="14"/>
      <c r="J252" s="14">
        <v>46.82</v>
      </c>
      <c r="K252" s="14">
        <v>53.46</v>
      </c>
      <c r="L252" s="14">
        <v>64.22</v>
      </c>
      <c r="M252" s="54"/>
      <c r="N252" s="14">
        <v>54.643908719999999</v>
      </c>
      <c r="O252" s="31">
        <v>1.6029392167999998</v>
      </c>
      <c r="P252" s="31" t="s">
        <v>32</v>
      </c>
      <c r="Q252" s="17" t="s">
        <v>32</v>
      </c>
      <c r="R252" s="38" t="s">
        <v>717</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3">
      <c r="B253" s="3"/>
      <c r="C253" s="9" t="s">
        <v>718</v>
      </c>
      <c r="D253" s="16" t="s">
        <v>719</v>
      </c>
      <c r="E253" s="16">
        <v>3</v>
      </c>
      <c r="F253" s="15">
        <v>37.1</v>
      </c>
      <c r="G253" s="15">
        <v>32.26</v>
      </c>
      <c r="H253" s="15">
        <v>27.42</v>
      </c>
      <c r="I253" s="14"/>
      <c r="J253" s="15">
        <v>38.39</v>
      </c>
      <c r="K253" s="15">
        <v>48.06</v>
      </c>
      <c r="L253" s="15">
        <v>63.72</v>
      </c>
      <c r="M253" s="54"/>
      <c r="N253" s="15">
        <v>47.791980989000002</v>
      </c>
      <c r="O253" s="15">
        <v>1.0190798927</v>
      </c>
      <c r="P253" s="15" t="s">
        <v>28</v>
      </c>
      <c r="Q253" s="16" t="s">
        <v>28</v>
      </c>
      <c r="R253" s="37" t="s">
        <v>720</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3">
      <c r="B254" s="3"/>
      <c r="C254" s="19" t="s">
        <v>721</v>
      </c>
      <c r="D254" s="17" t="s">
        <v>722</v>
      </c>
      <c r="E254" s="17">
        <v>7</v>
      </c>
      <c r="F254" s="14">
        <v>75.52</v>
      </c>
      <c r="G254" s="14">
        <v>67.94</v>
      </c>
      <c r="H254" s="14">
        <v>60.37</v>
      </c>
      <c r="I254" s="14"/>
      <c r="J254" s="14">
        <v>92.35</v>
      </c>
      <c r="K254" s="14">
        <v>107.49</v>
      </c>
      <c r="L254" s="14">
        <v>131.99</v>
      </c>
      <c r="M254" s="54"/>
      <c r="N254" s="14">
        <v>63.705902405000003</v>
      </c>
      <c r="O254" s="31">
        <v>8.5946795600000012</v>
      </c>
      <c r="P254" s="31" t="s">
        <v>28</v>
      </c>
      <c r="Q254" s="17" t="s">
        <v>32</v>
      </c>
      <c r="R254" s="38" t="s">
        <v>723</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3">
      <c r="B255" s="3"/>
      <c r="C255" s="9" t="s">
        <v>724</v>
      </c>
      <c r="D255" s="16" t="s">
        <v>725</v>
      </c>
      <c r="E255" s="16">
        <v>6</v>
      </c>
      <c r="F255" s="15">
        <v>28.03</v>
      </c>
      <c r="G255" s="15">
        <v>24.09</v>
      </c>
      <c r="H255" s="15">
        <v>20.149999999999999</v>
      </c>
      <c r="I255" s="14"/>
      <c r="J255" s="15">
        <v>35.56</v>
      </c>
      <c r="K255" s="15">
        <v>43.43</v>
      </c>
      <c r="L255" s="15">
        <v>56.17</v>
      </c>
      <c r="M255" s="54"/>
      <c r="N255" s="15">
        <v>65.743445287</v>
      </c>
      <c r="O255" s="15">
        <v>6.1840684855000001</v>
      </c>
      <c r="P255" s="15" t="s">
        <v>28</v>
      </c>
      <c r="Q255" s="16" t="s">
        <v>32</v>
      </c>
      <c r="R255" s="37" t="s">
        <v>726</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3">
      <c r="B256" s="3"/>
      <c r="C256" s="19" t="s">
        <v>727</v>
      </c>
      <c r="D256" s="17" t="s">
        <v>728</v>
      </c>
      <c r="E256" s="17">
        <v>6</v>
      </c>
      <c r="F256" s="14">
        <v>43.35</v>
      </c>
      <c r="G256" s="14">
        <v>38.96</v>
      </c>
      <c r="H256" s="14">
        <v>34.57</v>
      </c>
      <c r="I256" s="14"/>
      <c r="J256" s="14">
        <v>53</v>
      </c>
      <c r="K256" s="14">
        <v>61.77</v>
      </c>
      <c r="L256" s="14">
        <v>75.97</v>
      </c>
      <c r="M256" s="54"/>
      <c r="N256" s="14">
        <v>65.559561239999994</v>
      </c>
      <c r="O256" s="31">
        <v>13.469263195</v>
      </c>
      <c r="P256" s="31" t="s">
        <v>28</v>
      </c>
      <c r="Q256" s="17" t="s">
        <v>32</v>
      </c>
      <c r="R256" s="38" t="s">
        <v>729</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3">
      <c r="B257" s="3"/>
      <c r="C257" s="9" t="s">
        <v>730</v>
      </c>
      <c r="D257" s="16" t="s">
        <v>731</v>
      </c>
      <c r="E257" s="16">
        <v>5</v>
      </c>
      <c r="F257" s="15">
        <v>35.78</v>
      </c>
      <c r="G257" s="15">
        <v>29.49</v>
      </c>
      <c r="H257" s="15">
        <v>23.2</v>
      </c>
      <c r="I257" s="14"/>
      <c r="J257" s="15">
        <v>36.86</v>
      </c>
      <c r="K257" s="15">
        <v>49.43</v>
      </c>
      <c r="L257" s="15">
        <v>69.77</v>
      </c>
      <c r="M257" s="54"/>
      <c r="N257" s="15">
        <v>44.828722143</v>
      </c>
      <c r="O257" s="15">
        <v>6.9745115626999992</v>
      </c>
      <c r="P257" s="15" t="s">
        <v>32</v>
      </c>
      <c r="Q257" s="16" t="s">
        <v>28</v>
      </c>
      <c r="R257" s="37" t="s">
        <v>732</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3">
      <c r="B258" s="3"/>
      <c r="C258" s="19" t="s">
        <v>733</v>
      </c>
      <c r="D258" s="17" t="s">
        <v>734</v>
      </c>
      <c r="E258" s="17">
        <v>5</v>
      </c>
      <c r="F258" s="14">
        <v>142.25</v>
      </c>
      <c r="G258" s="14">
        <v>135.53</v>
      </c>
      <c r="H258" s="14">
        <v>128.82</v>
      </c>
      <c r="I258" s="14"/>
      <c r="J258" s="14">
        <v>143.46</v>
      </c>
      <c r="K258" s="14">
        <v>156.88</v>
      </c>
      <c r="L258" s="14">
        <v>178.6</v>
      </c>
      <c r="M258" s="54"/>
      <c r="N258" s="14">
        <v>36.853772786999997</v>
      </c>
      <c r="O258" s="31">
        <v>5.9329651045</v>
      </c>
      <c r="P258" s="31" t="s">
        <v>32</v>
      </c>
      <c r="Q258" s="17" t="s">
        <v>28</v>
      </c>
      <c r="R258" s="38" t="s">
        <v>735</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3">
      <c r="B259" s="3"/>
      <c r="C259" s="9" t="s">
        <v>736</v>
      </c>
      <c r="D259" s="16" t="s">
        <v>737</v>
      </c>
      <c r="E259" s="16">
        <v>3</v>
      </c>
      <c r="F259" s="15">
        <v>120.67</v>
      </c>
      <c r="G259" s="15">
        <v>112.49</v>
      </c>
      <c r="H259" s="15">
        <v>104.31</v>
      </c>
      <c r="I259" s="14"/>
      <c r="J259" s="15">
        <v>123.47</v>
      </c>
      <c r="K259" s="15">
        <v>139.82</v>
      </c>
      <c r="L259" s="15">
        <v>166.28</v>
      </c>
      <c r="M259" s="54"/>
      <c r="N259" s="15">
        <v>38.645474176999997</v>
      </c>
      <c r="O259" s="15">
        <v>2.7535458622999998</v>
      </c>
      <c r="P259" s="15" t="s">
        <v>32</v>
      </c>
      <c r="Q259" s="16" t="s">
        <v>28</v>
      </c>
      <c r="R259" s="37" t="s">
        <v>738</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3">
      <c r="B260" s="3"/>
      <c r="C260" s="19" t="s">
        <v>739</v>
      </c>
      <c r="D260" s="17" t="s">
        <v>740</v>
      </c>
      <c r="E260" s="17">
        <v>8</v>
      </c>
      <c r="F260" s="14">
        <v>169.25</v>
      </c>
      <c r="G260" s="14">
        <v>159.63</v>
      </c>
      <c r="H260" s="14">
        <v>150.01</v>
      </c>
      <c r="I260" s="14"/>
      <c r="J260" s="14">
        <v>195.73</v>
      </c>
      <c r="K260" s="14">
        <v>214.96</v>
      </c>
      <c r="L260" s="14">
        <v>246.08</v>
      </c>
      <c r="M260" s="54"/>
      <c r="N260" s="14">
        <v>49.122854160999999</v>
      </c>
      <c r="O260" s="31">
        <v>424.74279135</v>
      </c>
      <c r="P260" s="31" t="s">
        <v>32</v>
      </c>
      <c r="Q260" s="17" t="s">
        <v>32</v>
      </c>
      <c r="R260" s="38" t="s">
        <v>741</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3">
      <c r="B261" s="3"/>
      <c r="C261" s="9" t="s">
        <v>742</v>
      </c>
      <c r="D261" s="16" t="s">
        <v>743</v>
      </c>
      <c r="E261" s="16">
        <v>7</v>
      </c>
      <c r="F261" s="15">
        <v>139.22</v>
      </c>
      <c r="G261" s="15">
        <v>131.41999999999999</v>
      </c>
      <c r="H261" s="15">
        <v>123.62</v>
      </c>
      <c r="I261" s="14"/>
      <c r="J261" s="15">
        <v>158.13</v>
      </c>
      <c r="K261" s="15">
        <v>173.72</v>
      </c>
      <c r="L261" s="15">
        <v>198.95</v>
      </c>
      <c r="M261" s="54"/>
      <c r="N261" s="15">
        <v>49.370829295999997</v>
      </c>
      <c r="O261" s="15">
        <v>1.3639530864</v>
      </c>
      <c r="P261" s="15" t="s">
        <v>32</v>
      </c>
      <c r="Q261" s="16" t="s">
        <v>32</v>
      </c>
      <c r="R261" s="37" t="s">
        <v>744</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3">
      <c r="B262" s="3"/>
      <c r="C262" s="19" t="s">
        <v>745</v>
      </c>
      <c r="D262" s="17" t="s">
        <v>746</v>
      </c>
      <c r="E262" s="17">
        <v>4</v>
      </c>
      <c r="F262" s="14">
        <v>61.36</v>
      </c>
      <c r="G262" s="14">
        <v>59.64</v>
      </c>
      <c r="H262" s="14">
        <v>57.92</v>
      </c>
      <c r="I262" s="14"/>
      <c r="J262" s="14">
        <v>61.36</v>
      </c>
      <c r="K262" s="14">
        <v>64.790000000000006</v>
      </c>
      <c r="L262" s="14">
        <v>70.349999999999994</v>
      </c>
      <c r="M262" s="54"/>
      <c r="N262" s="14">
        <v>48.024348754999998</v>
      </c>
      <c r="O262" s="31">
        <v>1.5457061936000001</v>
      </c>
      <c r="P262" s="31" t="s">
        <v>32</v>
      </c>
      <c r="Q262" s="17" t="s">
        <v>28</v>
      </c>
      <c r="R262" s="38" t="s">
        <v>747</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3">
      <c r="B263" s="3"/>
      <c r="C263" s="9" t="s">
        <v>748</v>
      </c>
      <c r="D263" s="16" t="s">
        <v>749</v>
      </c>
      <c r="E263" s="16">
        <v>5</v>
      </c>
      <c r="F263" s="15">
        <v>107.14</v>
      </c>
      <c r="G263" s="15">
        <v>85.37</v>
      </c>
      <c r="H263" s="15">
        <v>63.6</v>
      </c>
      <c r="I263" s="14"/>
      <c r="J263" s="15">
        <v>110.39</v>
      </c>
      <c r="K263" s="15">
        <v>153.91999999999999</v>
      </c>
      <c r="L263" s="15">
        <v>224.36</v>
      </c>
      <c r="M263" s="54"/>
      <c r="N263" s="15">
        <v>43.621989784999997</v>
      </c>
      <c r="O263" s="15">
        <v>2.8711168599999999</v>
      </c>
      <c r="P263" s="15" t="s">
        <v>32</v>
      </c>
      <c r="Q263" s="16" t="s">
        <v>28</v>
      </c>
      <c r="R263" s="37" t="s">
        <v>750</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3">
      <c r="B264" s="3"/>
      <c r="C264" s="19" t="s">
        <v>751</v>
      </c>
      <c r="D264" s="17" t="s">
        <v>752</v>
      </c>
      <c r="E264" s="17">
        <v>5</v>
      </c>
      <c r="F264" s="14">
        <v>427.27</v>
      </c>
      <c r="G264" s="14">
        <v>406.23</v>
      </c>
      <c r="H264" s="14">
        <v>385.19</v>
      </c>
      <c r="I264" s="14"/>
      <c r="J264" s="14">
        <v>430.39</v>
      </c>
      <c r="K264" s="14">
        <v>472.46</v>
      </c>
      <c r="L264" s="14">
        <v>540.54999999999995</v>
      </c>
      <c r="M264" s="54"/>
      <c r="N264" s="14">
        <v>43.974576906000003</v>
      </c>
      <c r="O264" s="31">
        <v>50.648374914000001</v>
      </c>
      <c r="P264" s="31" t="s">
        <v>32</v>
      </c>
      <c r="Q264" s="17" t="s">
        <v>28</v>
      </c>
      <c r="R264" s="38" t="s">
        <v>753</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3">
      <c r="B265" s="3"/>
      <c r="C265" s="9" t="s">
        <v>754</v>
      </c>
      <c r="D265" s="16" t="s">
        <v>755</v>
      </c>
      <c r="E265" s="16">
        <v>2</v>
      </c>
      <c r="F265" s="15">
        <v>89.15</v>
      </c>
      <c r="G265" s="15">
        <v>74.33</v>
      </c>
      <c r="H265" s="15">
        <v>59.52</v>
      </c>
      <c r="I265" s="14"/>
      <c r="J265" s="15">
        <v>90.53</v>
      </c>
      <c r="K265" s="15">
        <v>120.15</v>
      </c>
      <c r="L265" s="15">
        <v>168.08</v>
      </c>
      <c r="M265" s="54"/>
      <c r="N265" s="15">
        <v>45.311832426000002</v>
      </c>
      <c r="O265" s="15">
        <v>4.2011003608999999</v>
      </c>
      <c r="P265" s="15" t="s">
        <v>28</v>
      </c>
      <c r="Q265" s="16" t="s">
        <v>28</v>
      </c>
      <c r="R265" s="37" t="s">
        <v>756</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3">
      <c r="B266" s="3"/>
      <c r="C266" s="19" t="s">
        <v>757</v>
      </c>
      <c r="D266" s="17" t="s">
        <v>758</v>
      </c>
      <c r="E266" s="17">
        <v>0</v>
      </c>
      <c r="F266" s="14">
        <v>105</v>
      </c>
      <c r="G266" s="14">
        <v>97.99</v>
      </c>
      <c r="H266" s="14">
        <v>90.99</v>
      </c>
      <c r="I266" s="14"/>
      <c r="J266" s="14">
        <v>106.65</v>
      </c>
      <c r="K266" s="14">
        <v>120.65</v>
      </c>
      <c r="L266" s="14">
        <v>143.31</v>
      </c>
      <c r="M266" s="54"/>
      <c r="N266" s="14">
        <v>40.008418519999999</v>
      </c>
      <c r="O266" s="31">
        <v>180.99806003</v>
      </c>
      <c r="P266" s="31" t="s">
        <v>28</v>
      </c>
      <c r="Q266" s="17" t="s">
        <v>28</v>
      </c>
      <c r="R266" s="38" t="s">
        <v>759</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3">
      <c r="B267" s="3"/>
      <c r="C267" s="9" t="s">
        <v>760</v>
      </c>
      <c r="D267" s="16" t="s">
        <v>761</v>
      </c>
      <c r="E267" s="16">
        <v>10</v>
      </c>
      <c r="F267" s="15">
        <v>62.02</v>
      </c>
      <c r="G267" s="15">
        <v>58.55</v>
      </c>
      <c r="H267" s="15">
        <v>55.08</v>
      </c>
      <c r="I267" s="14"/>
      <c r="J267" s="15">
        <v>70.05</v>
      </c>
      <c r="K267" s="15">
        <v>76.98</v>
      </c>
      <c r="L267" s="15">
        <v>88.2</v>
      </c>
      <c r="M267" s="54"/>
      <c r="N267" s="15">
        <v>57.294064173000002</v>
      </c>
      <c r="O267" s="15">
        <v>1.2072138705</v>
      </c>
      <c r="P267" s="15" t="s">
        <v>32</v>
      </c>
      <c r="Q267" s="16" t="s">
        <v>32</v>
      </c>
      <c r="R267" s="37" t="s">
        <v>762</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3">
      <c r="B268" s="3"/>
      <c r="C268" s="19" t="s">
        <v>763</v>
      </c>
      <c r="D268" s="17" t="s">
        <v>764</v>
      </c>
      <c r="E268" s="17">
        <v>8</v>
      </c>
      <c r="F268" s="14">
        <v>177.58</v>
      </c>
      <c r="G268" s="14">
        <v>167.54</v>
      </c>
      <c r="H268" s="14">
        <v>157.5</v>
      </c>
      <c r="I268" s="14"/>
      <c r="J268" s="14">
        <v>205.42</v>
      </c>
      <c r="K268" s="14">
        <v>225.49</v>
      </c>
      <c r="L268" s="14">
        <v>257.97000000000003</v>
      </c>
      <c r="M268" s="54"/>
      <c r="N268" s="14">
        <v>49.642103198000001</v>
      </c>
      <c r="O268" s="31">
        <v>73.847551815000003</v>
      </c>
      <c r="P268" s="31" t="s">
        <v>32</v>
      </c>
      <c r="Q268" s="17" t="s">
        <v>32</v>
      </c>
      <c r="R268" s="38" t="s">
        <v>765</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3">
      <c r="B269" s="3"/>
      <c r="C269" s="9" t="s">
        <v>766</v>
      </c>
      <c r="D269" s="16" t="s">
        <v>767</v>
      </c>
      <c r="E269" s="16">
        <v>9</v>
      </c>
      <c r="F269" s="15">
        <v>126.4</v>
      </c>
      <c r="G269" s="15">
        <v>119.43</v>
      </c>
      <c r="H269" s="15">
        <v>112.47</v>
      </c>
      <c r="I269" s="14"/>
      <c r="J269" s="15">
        <v>142.37</v>
      </c>
      <c r="K269" s="15">
        <v>156.29</v>
      </c>
      <c r="L269" s="15">
        <v>178.82</v>
      </c>
      <c r="M269" s="54"/>
      <c r="N269" s="15">
        <v>55.255604644000002</v>
      </c>
      <c r="O269" s="15">
        <v>17.358934225000002</v>
      </c>
      <c r="P269" s="15" t="s">
        <v>32</v>
      </c>
      <c r="Q269" s="16" t="s">
        <v>32</v>
      </c>
      <c r="R269" s="37" t="s">
        <v>768</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3">
      <c r="B270" s="3"/>
      <c r="C270" s="19" t="s">
        <v>769</v>
      </c>
      <c r="D270" s="17" t="s">
        <v>770</v>
      </c>
      <c r="E270" s="17">
        <v>9</v>
      </c>
      <c r="F270" s="14">
        <v>178.48</v>
      </c>
      <c r="G270" s="14">
        <v>165.78</v>
      </c>
      <c r="H270" s="14">
        <v>153.09</v>
      </c>
      <c r="I270" s="14"/>
      <c r="J270" s="14">
        <v>205.98</v>
      </c>
      <c r="K270" s="14">
        <v>231.36</v>
      </c>
      <c r="L270" s="14">
        <v>272.43</v>
      </c>
      <c r="M270" s="54"/>
      <c r="N270" s="14">
        <v>58.468219310000002</v>
      </c>
      <c r="O270" s="31">
        <v>7.8394507296000002</v>
      </c>
      <c r="P270" s="31" t="s">
        <v>32</v>
      </c>
      <c r="Q270" s="17" t="s">
        <v>32</v>
      </c>
      <c r="R270" s="38" t="s">
        <v>771</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3">
      <c r="B271" s="3"/>
      <c r="C271" s="9" t="s">
        <v>772</v>
      </c>
      <c r="D271" s="16" t="s">
        <v>773</v>
      </c>
      <c r="E271" s="16">
        <v>0</v>
      </c>
      <c r="F271" s="15">
        <v>54.93</v>
      </c>
      <c r="G271" s="15">
        <v>51.26</v>
      </c>
      <c r="H271" s="15">
        <v>47.6</v>
      </c>
      <c r="I271" s="14"/>
      <c r="J271" s="15">
        <v>55.57</v>
      </c>
      <c r="K271" s="15">
        <v>62.89</v>
      </c>
      <c r="L271" s="15">
        <v>74.75</v>
      </c>
      <c r="M271" s="54"/>
      <c r="N271" s="15">
        <v>37.455805722000001</v>
      </c>
      <c r="O271" s="15">
        <v>2.0148967350000002</v>
      </c>
      <c r="P271" s="15" t="s">
        <v>28</v>
      </c>
      <c r="Q271" s="16" t="s">
        <v>28</v>
      </c>
      <c r="R271" s="37" t="s">
        <v>774</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3">
      <c r="B272" s="3"/>
      <c r="C272" s="19" t="s">
        <v>775</v>
      </c>
      <c r="D272" s="17" t="s">
        <v>776</v>
      </c>
      <c r="E272" s="17">
        <v>8</v>
      </c>
      <c r="F272" s="14">
        <v>72.39</v>
      </c>
      <c r="G272" s="14">
        <v>67.959999999999994</v>
      </c>
      <c r="H272" s="14">
        <v>63.54</v>
      </c>
      <c r="I272" s="14"/>
      <c r="J272" s="14">
        <v>73.88</v>
      </c>
      <c r="K272" s="14">
        <v>82.72</v>
      </c>
      <c r="L272" s="14">
        <v>97.04</v>
      </c>
      <c r="M272" s="54"/>
      <c r="N272" s="14">
        <v>56.528260371999998</v>
      </c>
      <c r="O272" s="31">
        <v>24.829525513</v>
      </c>
      <c r="P272" s="31" t="s">
        <v>32</v>
      </c>
      <c r="Q272" s="17" t="s">
        <v>32</v>
      </c>
      <c r="R272" s="38" t="s">
        <v>777</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3">
      <c r="B273" s="3"/>
      <c r="C273" s="9" t="s">
        <v>778</v>
      </c>
      <c r="D273" s="16" t="s">
        <v>779</v>
      </c>
      <c r="E273" s="16">
        <v>5</v>
      </c>
      <c r="F273" s="15">
        <v>51.99</v>
      </c>
      <c r="G273" s="15">
        <v>49.39</v>
      </c>
      <c r="H273" s="15">
        <v>46.79</v>
      </c>
      <c r="I273" s="14"/>
      <c r="J273" s="15">
        <v>52.3</v>
      </c>
      <c r="K273" s="15">
        <v>57.49</v>
      </c>
      <c r="L273" s="15">
        <v>65.900000000000006</v>
      </c>
      <c r="M273" s="54"/>
      <c r="N273" s="15">
        <v>42.930901994999999</v>
      </c>
      <c r="O273" s="15">
        <v>8.2350571935999994</v>
      </c>
      <c r="P273" s="15" t="s">
        <v>32</v>
      </c>
      <c r="Q273" s="16" t="s">
        <v>28</v>
      </c>
      <c r="R273" s="37" t="s">
        <v>780</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3">
      <c r="B274" s="3"/>
      <c r="C274" s="19" t="s">
        <v>781</v>
      </c>
      <c r="D274" s="17" t="s">
        <v>782</v>
      </c>
      <c r="E274" s="17">
        <v>8</v>
      </c>
      <c r="F274" s="14">
        <v>114</v>
      </c>
      <c r="G274" s="14">
        <v>103.93</v>
      </c>
      <c r="H274" s="14">
        <v>93.87</v>
      </c>
      <c r="I274" s="14"/>
      <c r="J274" s="14">
        <v>122.25</v>
      </c>
      <c r="K274" s="14">
        <v>142.37</v>
      </c>
      <c r="L274" s="14">
        <v>174.93</v>
      </c>
      <c r="M274" s="54"/>
      <c r="N274" s="14">
        <v>51.842446074999998</v>
      </c>
      <c r="O274" s="31">
        <v>8.5322351917999999</v>
      </c>
      <c r="P274" s="31" t="s">
        <v>32</v>
      </c>
      <c r="Q274" s="17" t="s">
        <v>32</v>
      </c>
      <c r="R274" s="38" t="s">
        <v>783</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3">
      <c r="B275" s="3"/>
      <c r="C275" s="9" t="s">
        <v>784</v>
      </c>
      <c r="D275" s="16" t="s">
        <v>785</v>
      </c>
      <c r="E275" s="16">
        <v>6</v>
      </c>
      <c r="F275" s="15">
        <v>20.309999999999999</v>
      </c>
      <c r="G275" s="15">
        <v>18.3</v>
      </c>
      <c r="H275" s="15">
        <v>16.29</v>
      </c>
      <c r="I275" s="14"/>
      <c r="J275" s="15">
        <v>24.77</v>
      </c>
      <c r="K275" s="15">
        <v>28.78</v>
      </c>
      <c r="L275" s="15">
        <v>35.270000000000003</v>
      </c>
      <c r="M275" s="54"/>
      <c r="N275" s="15">
        <v>64.987872272000004</v>
      </c>
      <c r="O275" s="15">
        <v>2.8326615759</v>
      </c>
      <c r="P275" s="15" t="s">
        <v>28</v>
      </c>
      <c r="Q275" s="16" t="s">
        <v>32</v>
      </c>
      <c r="R275" s="37" t="s">
        <v>786</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3">
      <c r="B276" s="3"/>
      <c r="C276" s="19" t="s">
        <v>787</v>
      </c>
      <c r="D276" s="17" t="s">
        <v>788</v>
      </c>
      <c r="E276" s="17">
        <v>5</v>
      </c>
      <c r="F276" s="14">
        <v>16.16</v>
      </c>
      <c r="G276" s="14">
        <v>15.34</v>
      </c>
      <c r="H276" s="14">
        <v>14.52</v>
      </c>
      <c r="I276" s="14"/>
      <c r="J276" s="14">
        <v>16.32</v>
      </c>
      <c r="K276" s="14">
        <v>17.95</v>
      </c>
      <c r="L276" s="14">
        <v>20.59</v>
      </c>
      <c r="M276" s="54"/>
      <c r="N276" s="14">
        <v>38.793417511999998</v>
      </c>
      <c r="O276" s="31">
        <v>13.201022030000001</v>
      </c>
      <c r="P276" s="31" t="s">
        <v>32</v>
      </c>
      <c r="Q276" s="17" t="s">
        <v>28</v>
      </c>
      <c r="R276" s="38" t="s">
        <v>789</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3">
      <c r="B277" s="3"/>
      <c r="C277" s="9" t="s">
        <v>790</v>
      </c>
      <c r="D277" s="16" t="s">
        <v>791</v>
      </c>
      <c r="E277" s="16">
        <v>6</v>
      </c>
      <c r="F277" s="15">
        <v>16.5</v>
      </c>
      <c r="G277" s="15">
        <v>15.7</v>
      </c>
      <c r="H277" s="15">
        <v>14.91</v>
      </c>
      <c r="I277" s="14"/>
      <c r="J277" s="15">
        <v>16.760000000000002</v>
      </c>
      <c r="K277" s="15">
        <v>18.34</v>
      </c>
      <c r="L277" s="15">
        <v>20.91</v>
      </c>
      <c r="M277" s="54"/>
      <c r="N277" s="15">
        <v>38.863275348999998</v>
      </c>
      <c r="O277" s="15">
        <v>1.0668148055</v>
      </c>
      <c r="P277" s="15" t="s">
        <v>32</v>
      </c>
      <c r="Q277" s="16" t="s">
        <v>28</v>
      </c>
      <c r="R277" s="37" t="s">
        <v>792</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3">
      <c r="B278" s="3"/>
      <c r="C278" s="19" t="s">
        <v>793</v>
      </c>
      <c r="D278" s="17" t="s">
        <v>794</v>
      </c>
      <c r="E278" s="17">
        <v>0</v>
      </c>
      <c r="F278" s="14">
        <v>46.95</v>
      </c>
      <c r="G278" s="14">
        <v>45.47</v>
      </c>
      <c r="H278" s="14">
        <v>44</v>
      </c>
      <c r="I278" s="14"/>
      <c r="J278" s="14">
        <v>47.25</v>
      </c>
      <c r="K278" s="14">
        <v>50.19</v>
      </c>
      <c r="L278" s="14">
        <v>54.95</v>
      </c>
      <c r="M278" s="54"/>
      <c r="N278" s="14">
        <v>41.668776176999998</v>
      </c>
      <c r="O278" s="31">
        <v>3.5717992223000001</v>
      </c>
      <c r="P278" s="31" t="s">
        <v>28</v>
      </c>
      <c r="Q278" s="17" t="s">
        <v>28</v>
      </c>
      <c r="R278" s="38" t="s">
        <v>795</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3">
      <c r="B279" s="3"/>
      <c r="C279" s="9" t="s">
        <v>796</v>
      </c>
      <c r="D279" s="16" t="s">
        <v>797</v>
      </c>
      <c r="E279" s="16">
        <v>7</v>
      </c>
      <c r="F279" s="15" t="s">
        <v>192</v>
      </c>
      <c r="G279" s="15" t="s">
        <v>192</v>
      </c>
      <c r="H279" s="15" t="s">
        <v>192</v>
      </c>
      <c r="I279" s="14"/>
      <c r="J279" s="15" t="s">
        <v>192</v>
      </c>
      <c r="K279" s="15" t="s">
        <v>192</v>
      </c>
      <c r="L279" s="15" t="s">
        <v>192</v>
      </c>
      <c r="M279" s="54"/>
      <c r="N279" s="15" t="s">
        <v>192</v>
      </c>
      <c r="O279" s="15" t="s">
        <v>192</v>
      </c>
      <c r="P279" s="15" t="s">
        <v>192</v>
      </c>
      <c r="Q279" s="16" t="s">
        <v>192</v>
      </c>
      <c r="R279" s="37" t="s">
        <v>193</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3">
      <c r="B280" s="3"/>
      <c r="C280" s="19" t="s">
        <v>798</v>
      </c>
      <c r="D280" s="17" t="s">
        <v>799</v>
      </c>
      <c r="E280" s="17">
        <v>4</v>
      </c>
      <c r="F280" s="14">
        <v>17.670000000000002</v>
      </c>
      <c r="G280" s="14">
        <v>16.649999999999999</v>
      </c>
      <c r="H280" s="14">
        <v>15.63</v>
      </c>
      <c r="I280" s="14"/>
      <c r="J280" s="14">
        <v>17.8</v>
      </c>
      <c r="K280" s="14">
        <v>19.829999999999998</v>
      </c>
      <c r="L280" s="14">
        <v>23.12</v>
      </c>
      <c r="M280" s="54"/>
      <c r="N280" s="14">
        <v>47.630242039999999</v>
      </c>
      <c r="O280" s="31">
        <v>12.563609318999999</v>
      </c>
      <c r="P280" s="31" t="s">
        <v>32</v>
      </c>
      <c r="Q280" s="17" t="s">
        <v>28</v>
      </c>
      <c r="R280" s="38" t="s">
        <v>800</v>
      </c>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3">
      <c r="B281" s="3"/>
      <c r="C281" s="9" t="s">
        <v>801</v>
      </c>
      <c r="D281" s="16" t="s">
        <v>802</v>
      </c>
      <c r="E281" s="16">
        <v>5</v>
      </c>
      <c r="F281" s="15">
        <v>20.43</v>
      </c>
      <c r="G281" s="15">
        <v>18.79</v>
      </c>
      <c r="H281" s="15">
        <v>17.149999999999999</v>
      </c>
      <c r="I281" s="14"/>
      <c r="J281" s="15">
        <v>20.64</v>
      </c>
      <c r="K281" s="15">
        <v>23.91</v>
      </c>
      <c r="L281" s="15">
        <v>29.21</v>
      </c>
      <c r="M281" s="54"/>
      <c r="N281" s="15">
        <v>40.436054028999997</v>
      </c>
      <c r="O281" s="15">
        <v>18.3736949</v>
      </c>
      <c r="P281" s="15" t="s">
        <v>32</v>
      </c>
      <c r="Q281" s="16" t="s">
        <v>28</v>
      </c>
      <c r="R281" s="37" t="s">
        <v>803</v>
      </c>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3">
      <c r="B282" s="3"/>
      <c r="C282" s="19" t="s">
        <v>804</v>
      </c>
      <c r="D282" s="17" t="s">
        <v>805</v>
      </c>
      <c r="E282" s="17">
        <v>2</v>
      </c>
      <c r="F282" s="14">
        <v>21.3</v>
      </c>
      <c r="G282" s="14">
        <v>19.59</v>
      </c>
      <c r="H282" s="14">
        <v>17.88</v>
      </c>
      <c r="I282" s="14"/>
      <c r="J282" s="14">
        <v>21.56</v>
      </c>
      <c r="K282" s="14">
        <v>24.97</v>
      </c>
      <c r="L282" s="14">
        <v>30.49</v>
      </c>
      <c r="M282" s="54"/>
      <c r="N282" s="14">
        <v>47.169852413000001</v>
      </c>
      <c r="O282" s="31">
        <v>42.355829804999999</v>
      </c>
      <c r="P282" s="31" t="s">
        <v>28</v>
      </c>
      <c r="Q282" s="17" t="s">
        <v>28</v>
      </c>
      <c r="R282" s="38" t="s">
        <v>806</v>
      </c>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3">
      <c r="B283" s="3"/>
      <c r="C283" s="9" t="s">
        <v>807</v>
      </c>
      <c r="D283" s="16" t="s">
        <v>808</v>
      </c>
      <c r="E283" s="16">
        <v>5</v>
      </c>
      <c r="F283" s="15">
        <v>47.65</v>
      </c>
      <c r="G283" s="15">
        <v>44.12</v>
      </c>
      <c r="H283" s="15">
        <v>40.6</v>
      </c>
      <c r="I283" s="14"/>
      <c r="J283" s="15">
        <v>57.4</v>
      </c>
      <c r="K283" s="15">
        <v>64.44</v>
      </c>
      <c r="L283" s="15">
        <v>75.84</v>
      </c>
      <c r="M283" s="54"/>
      <c r="N283" s="15">
        <v>52.376494129999998</v>
      </c>
      <c r="O283" s="15">
        <v>20.359945142000001</v>
      </c>
      <c r="P283" s="15" t="s">
        <v>28</v>
      </c>
      <c r="Q283" s="16" t="s">
        <v>32</v>
      </c>
      <c r="R283" s="37" t="s">
        <v>809</v>
      </c>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3">
      <c r="B284" s="3"/>
      <c r="C284" s="19" t="s">
        <v>810</v>
      </c>
      <c r="D284" s="17" t="s">
        <v>811</v>
      </c>
      <c r="E284" s="17">
        <v>5</v>
      </c>
      <c r="F284" s="14">
        <v>55.15</v>
      </c>
      <c r="G284" s="14">
        <v>51.17</v>
      </c>
      <c r="H284" s="14">
        <v>47.2</v>
      </c>
      <c r="I284" s="14"/>
      <c r="J284" s="14">
        <v>59.59</v>
      </c>
      <c r="K284" s="14">
        <v>67.53</v>
      </c>
      <c r="L284" s="14">
        <v>80.38</v>
      </c>
      <c r="M284" s="54"/>
      <c r="N284" s="14">
        <v>53.462442342000003</v>
      </c>
      <c r="O284" s="31">
        <v>11.519796614999999</v>
      </c>
      <c r="P284" s="31" t="s">
        <v>28</v>
      </c>
      <c r="Q284" s="17" t="s">
        <v>32</v>
      </c>
      <c r="R284" s="38" t="s">
        <v>812</v>
      </c>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3">
      <c r="B285" s="3"/>
      <c r="C285" s="9" t="s">
        <v>813</v>
      </c>
      <c r="D285" s="16" t="s">
        <v>814</v>
      </c>
      <c r="E285" s="16">
        <v>5</v>
      </c>
      <c r="F285" s="15">
        <v>27.37</v>
      </c>
      <c r="G285" s="15">
        <v>24.4</v>
      </c>
      <c r="H285" s="15">
        <v>21.44</v>
      </c>
      <c r="I285" s="14"/>
      <c r="J285" s="15">
        <v>27.92</v>
      </c>
      <c r="K285" s="15">
        <v>33.840000000000003</v>
      </c>
      <c r="L285" s="15">
        <v>43.42</v>
      </c>
      <c r="M285" s="54"/>
      <c r="N285" s="15">
        <v>47.547825633000002</v>
      </c>
      <c r="O285" s="15">
        <v>1.6491966844999999</v>
      </c>
      <c r="P285" s="15" t="s">
        <v>32</v>
      </c>
      <c r="Q285" s="16" t="s">
        <v>28</v>
      </c>
      <c r="R285" s="37" t="s">
        <v>815</v>
      </c>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3">
      <c r="B286" s="3"/>
      <c r="C286" s="19"/>
      <c r="D286" s="17"/>
      <c r="E286" s="17"/>
      <c r="F286" s="14"/>
      <c r="G286" s="14"/>
      <c r="H286" s="14"/>
      <c r="I286" s="14"/>
      <c r="J286" s="14"/>
      <c r="K286" s="14"/>
      <c r="L286" s="14"/>
      <c r="M286" s="54"/>
      <c r="N286" s="14"/>
      <c r="O286" s="31"/>
      <c r="P286" s="31"/>
      <c r="Q286" s="17"/>
      <c r="R286" s="38"/>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3">
      <c r="B287" s="3"/>
      <c r="C287" s="9"/>
      <c r="D287" s="16"/>
      <c r="E287" s="16"/>
      <c r="F287" s="15"/>
      <c r="G287" s="15"/>
      <c r="H287" s="15"/>
      <c r="I287" s="14"/>
      <c r="J287" s="15"/>
      <c r="K287" s="15"/>
      <c r="L287" s="15"/>
      <c r="M287" s="54"/>
      <c r="N287" s="15"/>
      <c r="O287" s="15"/>
      <c r="P287" s="15"/>
      <c r="Q287" s="16"/>
      <c r="R287" s="37"/>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3">
      <c r="B288" s="3"/>
      <c r="C288" s="19"/>
      <c r="D288" s="17"/>
      <c r="E288" s="17"/>
      <c r="F288" s="14"/>
      <c r="G288" s="14"/>
      <c r="H288" s="14"/>
      <c r="I288" s="14"/>
      <c r="J288" s="14"/>
      <c r="K288" s="14"/>
      <c r="L288" s="14"/>
      <c r="M288" s="54"/>
      <c r="N288" s="14"/>
      <c r="O288" s="31"/>
      <c r="P288" s="31"/>
      <c r="Q288" s="17"/>
      <c r="R288" s="38"/>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3">
      <c r="B289" s="3"/>
      <c r="C289" s="9"/>
      <c r="D289" s="16"/>
      <c r="E289" s="16"/>
      <c r="F289" s="15"/>
      <c r="G289" s="15"/>
      <c r="H289" s="15"/>
      <c r="I289" s="14"/>
      <c r="J289" s="15"/>
      <c r="K289" s="15"/>
      <c r="L289" s="15"/>
      <c r="M289" s="54"/>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3">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3">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3">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3">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3">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3">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3">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3">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3">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3">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3">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3">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3">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3">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3">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3">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3">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3">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3">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3">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3">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3">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3">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3">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3">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3">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3">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3">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3">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3">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3">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3">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3">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3">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3">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3">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3">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3">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3">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3">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3">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3">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3">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3">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3">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3">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3">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3">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3">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3">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3">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3">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3">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3">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3">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3">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3">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3">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3">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3">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3">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3">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3">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ht="14.4" x14ac:dyDescent="0.3">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ht="14.4" x14ac:dyDescent="0.3">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ht="14.4" x14ac:dyDescent="0.3">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ht="14.4" x14ac:dyDescent="0.3">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ht="14.4" x14ac:dyDescent="0.3">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ht="14.4" x14ac:dyDescent="0.3">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ht="14.4" x14ac:dyDescent="0.3">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ht="14.4" x14ac:dyDescent="0.3">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3">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3">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3">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3">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3">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3">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3">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3">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3">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3">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3">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3">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3">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3">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3">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3">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3">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3">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3">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3">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3">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3">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3">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3">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3">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3">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3">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3">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3">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3">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3">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3">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3">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3">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3">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3">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4.4" x14ac:dyDescent="0.3"/>
  <cols>
    <col min="5" max="5" width="62.44140625" customWidth="1"/>
  </cols>
  <sheetData>
    <row r="5" spans="4:6" x14ac:dyDescent="0.3">
      <c r="D5" s="59" t="s">
        <v>20</v>
      </c>
      <c r="E5" s="59" t="s">
        <v>25</v>
      </c>
    </row>
    <row r="6" spans="4:6" x14ac:dyDescent="0.3">
      <c r="F6" t="s">
        <v>19</v>
      </c>
    </row>
    <row r="7" spans="4:6" ht="123.75" customHeight="1" x14ac:dyDescent="0.3">
      <c r="D7" s="56" t="s">
        <v>21</v>
      </c>
      <c r="E7" s="58" t="str">
        <f>_xlfn.XLOOKUP($E5,Tendencias!$D$17:$D$352,Tendencias!$R$17:$R$352)</f>
        <v>KLBN4 apesar de estar em tendência de baixa no longo prazo pela média de 200 dias, no curto prazo está com sinal de recuperação favorecendo repiques de alta. Acima dos 3,53 pode seguir repique altista na direção resistências nos 3,65 ou 3,85. Caso perca os 3,47 teria sinal de baixa projetando de 3,33 a 3,26.</v>
      </c>
      <c r="F7" s="57">
        <f>_xlfn.XLOOKUP($E5,Tendencias!$D$17:$D$352,Tendencias!$E$17:$E$352)</f>
        <v>6</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2026-07-22T11:34:13Z</cp:lastPrinted>
  <dcterms:created xsi:type="dcterms:W3CDTF">2020-05-21T15:06:06Z</dcterms:created>
  <dcterms:modified xsi:type="dcterms:W3CDTF">2026-07-22T11:34:43Z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