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B8F0A194-E5F5-45FD-8C2F-63449392700B}" xr6:coauthVersionLast="47" xr6:coauthVersionMax="47" xr10:uidLastSave="{30C611C7-3DC8-46F5-877F-887758FE32E6}"/>
  <bookViews>
    <workbookView xWindow="-25110" yWindow="2100" windowWidth="24825" windowHeight="12885"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<sst xmlns="http://schemas.openxmlformats.org/spreadsheetml/2006/main" count="1382" uniqueCount="796">
  <si>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</si>
  <si>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</si>
  <si>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</si>
  <si>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</si>
  <si>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</si>
  <si>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</si>
  <si>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</si>
  <si>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</si>
  <si>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</si>
  <si>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</si>
  <si>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</si>
  <si>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</si>
  <si>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</si>
  <si>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</si>
  <si>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</si>
  <si>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</si>
  <si>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</si>
  <si>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</si>
  <si>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</si>
  <si>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</si>
  <si>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</si>
  <si>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</si>
  <si>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</si>
  <si>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</si>
  <si>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</si>
  <si>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</si>
  <si>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</si>
  <si>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</si>
  <si>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</si>
  <si>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</si>
  <si>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</si>
  <si>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</si>
  <si>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</si>
  <si>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</si>
  <si>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</si>
  <si>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</si>
  <si>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</si>
  <si>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</si>
  <si>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</si>
  <si>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</si>
  <si>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</si>
  <si>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</si>
  <si>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</si>
  <si>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</si>
  <si>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</si>
  <si>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</si>
  <si>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</si>
  <si>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</si>
  <si>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</si>
  <si>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</si>
  <si>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</si>
  <si>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</si>
  <si>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</si>
  <si>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</si>
  <si>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</si>
  <si>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</si>
  <si>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</si>
  <si>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</si>
  <si>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</si>
  <si>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</si>
  <si>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</si>
  <si>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</si>
  <si>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</si>
  <si>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</si>
  <si>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</si>
  <si>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</si>
  <si>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</si>
  <si>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</si>
  <si>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</si>
  <si>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</si>
  <si>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</si>
  <si>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</si>
  <si>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</si>
  <si>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</si>
  <si>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</si>
  <si>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</si>
  <si>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</si>
  <si>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</si>
  <si>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</si>
  <si>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</si>
  <si>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</si>
  <si>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</si>
  <si>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</si>
  <si>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</si>
  <si>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</si>
  <si>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</si>
  <si>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</si>
  <si>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</si>
  <si>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</si>
  <si>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</si>
  <si>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</si>
  <si>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</si>
  <si>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</si>
  <si>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</si>
  <si>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</si>
  <si>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</si>
  <si>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</si>
  <si>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</si>
  <si>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</si>
  <si>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</si>
  <si>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</si>
  <si>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</si>
  <si>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</si>
  <si>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</si>
  <si>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</si>
  <si>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</si>
  <si>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</si>
  <si>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</si>
  <si>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</si>
  <si>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</si>
  <si>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</si>
  <si>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</si>
  <si>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</si>
  <si>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</si>
  <si>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</si>
  <si>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</si>
  <si>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</si>
  <si>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</si>
  <si>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</si>
  <si>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</si>
  <si>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</si>
  <si>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</si>
  <si>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</si>
  <si>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</si>
  <si>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</si>
  <si>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</si>
  <si>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</si>
  <si>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</si>
  <si>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</si>
  <si>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</si>
  <si>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</si>
  <si>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</si>
  <si>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</si>
  <si>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</si>
  <si>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</si>
  <si>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</si>
  <si>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</si>
  <si>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</si>
  <si>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</si>
  <si>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</si>
  <si>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</si>
  <si>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</si>
  <si>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</si>
  <si>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</si>
  <si>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</si>
  <si>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</si>
  <si>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</si>
  <si>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</si>
  <si>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</si>
  <si>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</si>
  <si>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</si>
  <si>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</si>
  <si>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</si>
  <si>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</si>
  <si>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</si>
  <si>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</si>
  <si>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</si>
  <si>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</si>
  <si>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</si>
  <si>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</si>
  <si>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</si>
  <si>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</si>
  <si>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</si>
  <si>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</si>
  <si>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</si>
  <si>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</si>
  <si>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</si>
  <si>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</si>
  <si>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</si>
  <si>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</si>
  <si>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</si>
  <si>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</si>
  <si>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</si>
  <si>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</si>
  <si>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</si>
  <si>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</si>
  <si>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</si>
  <si>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</si>
  <si>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</si>
  <si>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</si>
  <si>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</si>
  <si>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</si>
  <si>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</si>
  <si>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</si>
  <si>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</si>
  <si>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</si>
  <si>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</si>
  <si>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</si>
  <si>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</si>
  <si>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</si>
  <si>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</si>
  <si>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</si>
  <si>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</si>
  <si>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</si>
  <si>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</si>
  <si>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</si>
  <si>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</si>
  <si>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</si>
  <si>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</si>
  <si>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</si>
  <si>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</si>
  <si>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</si>
  <si>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</si>
  <si>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</si>
  <si>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</si>
  <si>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</si>
  <si>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</si>
  <si>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</si>
  <si>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</si>
  <si>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</si>
  <si>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</si>
  <si>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</si>
  <si>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</si>
  <si>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</si>
  <si>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</si>
  <si>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</si>
  <si>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</si>
  <si>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</si>
  <si>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</si>
  <si>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</si>
  <si>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</si>
  <si>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</si>
  <si>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</si>
  <si>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</si>
  <si>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</si>
  <si>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</si>
  <si>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</si>
  <si>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</si>
  <si>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</si>
  <si>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</si>
  <si>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</si>
  <si>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</si>
  <si>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</si>
  <si>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</si>
  <si>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</si>
  <si>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</si>
  <si>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</si>
  <si>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</si>
  <si>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</si>
  <si>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</si>
  <si>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</si>
  <si>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</si>
  <si>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</si>
  <si>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</si>
  <si>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</si>
  <si>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</si>
  <si>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</si>
  <si>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</si>
  <si>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</si>
  <si>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</si>
  <si>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</si>
  <si>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</si>
  <si>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</si>
  <si>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</si>
  <si>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</si>
  <si>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</si>
  <si>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</si>
  <si>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</si>
  <si>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</si>
  <si>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</si>
  <si>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</si>
  <si>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</si>
  <si>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</si>
  <si>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</si>
  <si>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</si>
  <si>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</si>
  <si>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</si>
  <si>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</si>
  <si>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</si>
  <si>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</si>
  <si>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</si>
  <si>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</si>
  <si>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</si>
  <si>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</si>
  <si>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</si>
  <si>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</si>
  <si>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</si>
  <si>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</si>
  <si>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</si>
  <si>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</si>
  <si>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</si>
  <si>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</si>
  <si>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</si>
  <si>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</si>
  <si>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</si>
  <si>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</si>
  <si>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</si>
  <si>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</si>
  <si>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</si>
  <si>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</si>
  <si>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</si>
  <si>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</si>
  <si>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</si>
  <si>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</si>
  <si>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</si>
  <si>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</si>
  <si>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</si>
  <si>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</si>
  <si>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</si>
  <si>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</si>
  <si>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</si>
  <si>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</si>
  <si>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</si>
  <si>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</si>
  <si>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</si>
  <si>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</si>
  <si>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</si>
  <si>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</si>
  <si>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</si>
  <si>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</si>
  <si>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</si>
  <si>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</si>
  <si>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</si>
  <si>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</si>
  <si>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</si>
  <si>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</si>
  <si>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</si>
  <si>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</si>
  <si>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</si>
  <si>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</si>
  <si>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</si>
  <si>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</si>
  <si>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</si>
  <si>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</si>
  <si>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</si>
  <si>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</si>
  <si>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</si>
  <si>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</si>
  <si>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</si>
  <si>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</si>
  <si>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</si>
  <si>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</si>
  <si>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</si>
  <si>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</si>
  <si>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</si>
  <si>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</si>
  <si>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</si>
  <si>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</si>
  <si>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</si>
  <si>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</si>
  <si>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</si>
  <si>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</si>
  <si>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</si>
  <si>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</si>
  <si>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</si>
  <si>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</si>
  <si>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</si>
  <si>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</si>
  <si>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</si>
  <si>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</si>
  <si>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</si>
  <si>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</si>
  <si>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</si>
  <si>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</si>
  <si>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</si>
  <si>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</si>
  <si>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</si>
  <si>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</si>
  <si>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</si>
  <si>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</si>
  <si>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</si>
  <si>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</si>
  <si>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</si>
  <si>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</si>
  <si>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</si>
  <si>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</si>
  <si>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</si>
  <si>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</si>
  <si>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</si>
  <si>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</si>
  <si>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</si>
  <si>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</si>
  <si>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</si>
  <si>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</si>
  <si>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</si>
  <si>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</si>
  <si>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</si>
  <si>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</si>
  <si>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</si>
  <si>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</si>
  <si>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</si>
  <si>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</si>
  <si>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</si>
  <si>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</si>
  <si>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</si>
  <si>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</si>
  <si>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</si>
  <si>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</si>
  <si>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</si>
  <si>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</si>
  <si>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</si>
  <si>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</si>
  <si>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</si>
  <si>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</si>
  <si>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</si>
  <si>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</si>
  <si>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</si>
  <si>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</si>
  <si>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Blau</t>
  </si>
  <si>
    <t>BLAU3</t>
  </si>
  <si>
    <t>Helbor</t>
  </si>
  <si>
    <t>HBOR3</t>
  </si>
  <si>
    <t>Randon Part</t>
  </si>
  <si>
    <t>Armac</t>
  </si>
  <si>
    <t>ARML3</t>
  </si>
  <si>
    <t>Eucatex</t>
  </si>
  <si>
    <t>EUCA4</t>
  </si>
  <si>
    <t>Alibaba Group Holding Ltd</t>
  </si>
  <si>
    <t>BABA34</t>
  </si>
  <si>
    <t>Applied Materials Inc</t>
  </si>
  <si>
    <t>A1MT34</t>
  </si>
  <si>
    <t>Azevedo</t>
  </si>
  <si>
    <t>AZEV4</t>
  </si>
  <si>
    <t>Brasilagro</t>
  </si>
  <si>
    <t>AGRO3</t>
  </si>
  <si>
    <t>Broadcom Inc</t>
  </si>
  <si>
    <t>AVGO34</t>
  </si>
  <si>
    <t>Eli Lilly And Company</t>
  </si>
  <si>
    <t>LILY34</t>
  </si>
  <si>
    <t>Mitre Realty</t>
  </si>
  <si>
    <t>MTRE3</t>
  </si>
  <si>
    <t>Netflix, Inc</t>
  </si>
  <si>
    <t>NFLX34</t>
  </si>
  <si>
    <t>Seagate Technology Holdings Plc</t>
  </si>
  <si>
    <t>S1TX34</t>
  </si>
  <si>
    <t>Stoneco Ltd.</t>
  </si>
  <si>
    <t>The Goldman Sachs Group, Inc</t>
  </si>
  <si>
    <t>GSGI34</t>
  </si>
  <si>
    <t>Western Digital Corp</t>
  </si>
  <si>
    <t>W1DC34</t>
  </si>
  <si>
    <t>Etf BV Coin</t>
  </si>
  <si>
    <t>COIN11</t>
  </si>
  <si>
    <t>Hashdex Btcn</t>
  </si>
  <si>
    <t>BITH11</t>
  </si>
  <si>
    <t>Hashdex Eth</t>
  </si>
  <si>
    <t>ETHE11</t>
  </si>
  <si>
    <t>Hashdex Nci</t>
  </si>
  <si>
    <t>HASH11</t>
  </si>
  <si>
    <t>Investo Chip</t>
  </si>
  <si>
    <t>CHIP11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</si>
  <si>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</si>
  <si>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</si>
  <si>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</si>
  <si>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</si>
  <si>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</si>
  <si>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</si>
  <si>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</si>
  <si>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</si>
  <si>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</si>
  <si>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</si>
  <si>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</si>
  <si>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</si>
  <si>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</si>
  <si>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</si>
  <si>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</si>
  <si>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</si>
  <si>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</si>
  <si>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</si>
  <si>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</si>
  <si>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</si>
  <si>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</si>
  <si>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</si>
  <si>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</si>
  <si>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</si>
  <si>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</si>
  <si>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</si>
  <si>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</si>
  <si>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</si>
  <si>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</si>
  <si>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</si>
  <si>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Dell Inc</t>
  </si>
  <si>
    <t>D1EL34</t>
  </si>
  <si>
    <t>RENT4</t>
  </si>
  <si>
    <t>Rumo S.A.</t>
  </si>
  <si>
    <t>Coca Cola Co</t>
  </si>
  <si>
    <t>COCA34</t>
  </si>
  <si>
    <t>Coinbase Global, Inc</t>
  </si>
  <si>
    <t>C2OI34</t>
  </si>
  <si>
    <t>Marvell Technology Group Ltd</t>
  </si>
  <si>
    <t>M2RV34</t>
  </si>
  <si>
    <t>Rede D Or</t>
  </si>
  <si>
    <t>SANB3</t>
  </si>
  <si>
    <t>Fundo Buena Vista II Fundo de Índice</t>
  </si>
  <si>
    <t>QQQI11</t>
  </si>
  <si>
    <t>iShares MSCI South Korea Capped ETF</t>
  </si>
  <si>
    <t>BEWY39</t>
  </si>
  <si>
    <t>Priner</t>
  </si>
  <si>
    <t>Space Exploration Technologies Corp</t>
  </si>
  <si>
    <t>SPCX34</t>
  </si>
  <si>
    <t>Qualcomm Inc</t>
  </si>
  <si>
    <t>QCOM34</t>
  </si>
  <si>
    <t>Quero-Quero</t>
  </si>
  <si>
    <t>Hbr Realty</t>
  </si>
  <si>
    <t>HBRE3</t>
  </si>
  <si>
    <t>ITSA3</t>
  </si>
  <si>
    <t>Paranapanema</t>
  </si>
  <si>
    <t>PMAM3</t>
  </si>
  <si>
    <t>Raizen</t>
  </si>
  <si>
    <t>RCSL4</t>
  </si>
  <si>
    <t>Trend Dolar</t>
  </si>
  <si>
    <t>DOLX11</t>
  </si>
  <si>
    <t>Trend SP Brl</t>
  </si>
  <si>
    <t>SPXH11</t>
  </si>
  <si>
    <t>Vaneck Gold Miners ETF</t>
  </si>
  <si>
    <t>GDXB39</t>
  </si>
  <si>
    <t>CBAV3 está em tendência de alta pelas médias de 21 e 200 dias, mas começa a dar sinal de possível realização. Abaixo dos 10,82 poderia realizar na direção dos suportes 10,69 ou 10,63. Caso supere os 10,87 retomaria sinal de alta com projeções nos 10,98 ou 11,16.</t>
  </si>
  <si>
    <t>CMIG3</t>
  </si>
  <si>
    <t>Dasa</t>
  </si>
  <si>
    <t>DASA3</t>
  </si>
  <si>
    <t>KLBN3 apesar de estar em tendência de baixa no longo prazo pela média de 200 dias, no curto prazo está com sinal de recuperação favorecendo repiques de alta. Acima dos 3,55 pode seguir repique altista na direção resistências nos 3,69 ou 3,92. Caso perca os 3,49 teria sinal de baixa projetando de 3,32 a 3,24.</t>
  </si>
  <si>
    <t>Lam Research Corp</t>
  </si>
  <si>
    <t>L1RC34</t>
  </si>
  <si>
    <t>Mastercard Inc</t>
  </si>
  <si>
    <t>MSCD34</t>
  </si>
  <si>
    <t>Recrusul</t>
  </si>
  <si>
    <t>Servicenow, Inc</t>
  </si>
  <si>
    <t>N1OW34</t>
  </si>
  <si>
    <t>iShares MSCI All Country Asia Ex Japan Index Fund</t>
  </si>
  <si>
    <t>BAAX39</t>
  </si>
  <si>
    <t>SPXU11 apesar de estar em tendência de alta no longo prazo pela média de 200 dias, no curto prazo está em realização. Abaixo dos 16,2 pode seguir em baixa no curto prazo mirando suportes em 15,98 ou 15,76. Teria sinal de retomada altista fechando acima dos 16,52 mirando resistências em 16,9 ou 17,33.</t>
  </si>
  <si>
    <t>Trend Ouro H</t>
  </si>
  <si>
    <t>GOLX11</t>
  </si>
  <si>
    <t>TTEN3 apesar de estar em tendência de baixa no longo prazo pela média de 200 dias, no curto prazo está com sinal de recuperação favorecendo repiques de alta. Acima dos 15,91 pode seguir repique altista na direção resistências nos 17,24 ou 19,4. Caso perca os 15,23 teria sinal de baixa projetando de 13,75 a 13,08.</t>
  </si>
  <si>
    <t>ABCB4 apesar de estar em tendência de alta no longo prazo pela média de 200 dias, no curto prazo está em realização. Abaixo dos 23,51 pode seguir em baixa no curto prazo mirando suportes em 22,53 ou 21,75. Teria sinal de retomada altista fechando acima dos 23,78 mirando resistências em 25,05 ou 26,6.</t>
  </si>
  <si>
    <t>A1MD34 está em tendência de alta no longo prazo, teve uma correção no curto prazo, mas pode estar retomando sinal de altas. Acima dos 323,26 pode buscar 377,73 ou 428,51. Abaixo dos 295,55 retomaria sinal de realização mirando suportes em 270,15 ou 244,76.</t>
  </si>
  <si>
    <t>BABA34 está em tendência de baixa pela média de 200 dias, a parece ter completado movimento de repique de alta de curto prazo e pode estar retomando o movimento baixista. Abaixo dos 20,86 pode seguir em queda na direção dos suportes 16,99 ou 15,46. Teria sinal de repique altista fechando acima dos 21,17 mirando resistências em 21,94 ou 24,99.</t>
  </si>
  <si>
    <t>ALLD3 está em tendência de baixa pelas médias de 21 e 200 dias, mas começa a dar sinais de repiques de alta. Acima dos 4,6 teria sinal de repique altista mirando resistências nos 4,95 ou 5,27. Já uma perda dos 4,43 traria de volta o sinal de baixa projetando de 4,26 a 4,1.</t>
  </si>
  <si>
    <t>ALOS3 está em clara tendência de baixa pelas médias de 21 e 200 dias e segue em movimento de baixa. Abaixo dos 27,15 pode buscar suportes 26,26 ou 25,46. Teria sinal de repique altista fechando acima dos 27,8 mirando resistências em 28,82 ou 30,4.</t>
  </si>
  <si>
    <t>ALPA4 está em tendência de alta no longo prazo, teve uma correção no curto prazo, mas pode estar retomando sinal de altas. Acima dos 12,19 pode buscar 13,45 ou 14,78. Abaixo dos 11,85 retomaria sinal de realização mirando suportes em 11,29 ou 10,62.</t>
  </si>
  <si>
    <t>GOGL34 apesar de estar em tendência de alta no longo prazo pela média de 200 dias, no curto prazo está em realização. Abaixo dos 144,18 pode seguir em baixa no curto prazo mirando suportes em 139,33 ou 134,48. Teria sinal de retomada altista fechando acima dos 148,9 mirando resistências em 159,86 ou 169,55.</t>
  </si>
  <si>
    <t>ALUP11 está em tendência de alta pelas médias de 21 e 200 dias, mas começa a dar sinal de possível realização. Abaixo dos 33,28 poderia realizar na direção dos suportes 30,95 ou 29,92. Caso supere os 34,27 retomaria sinal de alta com projeções nos 36,32 ou 39,64.</t>
  </si>
  <si>
    <t>AMZO34 está em tendência de alta pelas médias de 21 e 200 dias, mas começa a dar sinal de possível realização. Abaixo dos 62,4 poderia realizar na direção dos suportes 58,49 ou 56,26. Caso supere os 63,94 retomaria sinal de alta com projeções nos 65,68 ou 70,12.</t>
  </si>
  <si>
    <t>ABEV3 está em tendência de alta no longo prazo, teve uma correção no curto prazo, mas pode estar retomando sinal de altas. Acima dos 15,75 pode buscar 16,85 ou 17,77. Abaixo dos 15,35 retomaria sinal de realização mirando suportes em 14,88 ou 14,42.</t>
  </si>
  <si>
    <t>AMER3 apesar de estar em tendência de baixa no longo prazo pela média de 200 dias, no curto prazo está com sinal de recuperação favorecendo repiques de alta. Acima dos 4,05 pode seguir repique altista na direção resistências nos 4,56 ou 5,29. Caso perca os 3,7 teria sinal de baixa projetando de 3,37 a 3. O padrão de volume favorece a alta.</t>
  </si>
  <si>
    <t>ANIM3 está em tendência de baixa pelas médias de 21 e 200 dias, mas começa a dar sinais de repiques de alta. Acima dos 2,28 teria sinal de repique altista mirando resistências nos 2,92 ou 3,53. Já uma perda dos 2,09 traria de volta o sinal de baixa projetando de 1,92 a 1,61.</t>
  </si>
  <si>
    <t>AAPL34 está em tendência de alta pelas médias de 21 e 200 dias e vai mantendo sinal de força altista. Acima dos 85,94 pode buscar projeções nos 95,25 ou 110,32. Teria sinal de realização na perda dos 84,06 mirando os 70,87 ou 66,21. O padrão de volume favorece a alta. O IFR sobrecomprado alerta realizações se perder 84,06.</t>
  </si>
  <si>
    <t>A1MT34 apesar de estar em tendência de alta no longo prazo pela média de 200 dias, no curto prazo está em realização. Abaixo dos 264,18 pode seguir em baixa no curto prazo mirando suportes em 227,56 ou 190,95. Teria sinal de retomada altista fechando acima dos 280,96 mirando resistências em 382,67 ou 455,89.</t>
  </si>
  <si>
    <t>ARML3 apesar de estar em tendência de baixa no longo prazo pela média de 200 dias, no curto prazo está com sinal de recuperação favorecendo repiques de alta. Acima dos 3,33 pode seguir repique altista na direção resistências nos 3,56 ou 4,08. Caso perca os 3,24 teria sinal de baixa projetando de 2,71 a 2,44.</t>
  </si>
  <si>
    <t>ASML34 apesar de estar em tendência de alta no longo prazo pela média de 200 dias, no curto prazo está em realização. Abaixo dos 159 pode seguir em baixa no curto prazo mirando suportes em 149,26 ou 139,53. Teria sinal de retomada altista fechando acima dos 166,26 mirando resistências em 190,5 ou 209,96.</t>
  </si>
  <si>
    <t>ASAI3 está em clara tendência de baixa pelas médias de 21 e 200 dias e segue em movimento de baixa. Abaixo dos 8,3 pode buscar suportes 7,59 ou 7,12. Teria sinal de repique altista fechando acima dos 8,59 mirando resistências em 9,08 ou 10.</t>
  </si>
  <si>
    <t>AURA33 está em tendência de baixa pelas médias de 21 e 200 dias, mas começa a dar sinais de repiques de alta. Acima dos 86,95 teria sinal de repique altista mirando resistências nos 116,96 ou 138,22. Já uma perda dos 82,55 traria de volta o sinal de baixa projetando de 71,91 a 61,28.</t>
  </si>
  <si>
    <t>AURE3 está em clara tendência de baixa pelas médias de 21 e 200 dias e segue em movimento de baixa. Abaixo dos 11,16 pode buscar suportes 10,58 ou 10. Teria sinal de repique altista fechando acima dos 11,73 mirando resistências em 13,03 ou 14,18.</t>
  </si>
  <si>
    <t>AXIA3 está em tendência de baixa pelas médias de 21 e 200 dias, mas começa a dar sinais de repiques de alta. Acima dos 50,48 teria sinal de repique altista mirando resistências nos 55,94 ou 60,06. Já uma perda dos 49,27 traria de volta o sinal de baixa projetando de 47,2 a 45,14.</t>
  </si>
  <si>
    <t>AXIA7 está em tendência de baixa pelas médias de 21 e 200 dias, mas começa a dar sinais de repiques de alta. Acima dos 49,35 teria sinal de repique altista mirando resistências nos 54,68 ou 58,78. Já uma perda dos 48,04 traria de volta o sinal de baixa projetando de 45,98 a 43,93.</t>
  </si>
  <si>
    <t>AZEV4 está em tendência de baixa pelas médias de 21 e 200 dias, mas começa a dar sinais de repiques de alta. Acima dos 1,29 teria sinal de repique altista mirando resistências nos 2,37 ou 3,12. Já uma perda dos 1,15 traria de volta o sinal de baixa projetando de 0,77 a 0,39.</t>
  </si>
  <si>
    <t>AZUL3 está em clara tendência de baixa pelas médias de 21 e 200 dias e segue em movimento de baixa. Abaixo dos 21,27 pode buscar suportes 19,88 ou 18,5. Teria sinal de repique altista fechando acima dos 22,2 mirando resistências em 25,75 ou 28,51.</t>
  </si>
  <si>
    <t>AZZA3 apesar de estar em tendência de baixa no longo prazo pela média de 200 dias, no curto prazo está com sinal de recuperação favorecendo repiques de alta. Acima dos 18,74 pode seguir repique altista na direção resistências nos 20,23 ou 22,76. Caso perca os 18,32 teria sinal de baixa projetando de 16,12 a 14,85.</t>
  </si>
  <si>
    <t>B3SA3 está em tendência de baixa pela média de 200 dias, a parece ter completado movimento de repique de alta de curto prazo e pode estar retomando o movimento baixista. Abaixo dos 15,17 pode seguir em queda na direção dos suportes 14,04 ou 13,48. Teria sinal de repique altista fechando acima dos 15,37 mirando resistências em 15,85 ou 16,96.</t>
  </si>
  <si>
    <t>BMGB4 apesar de estar em tendência de alta no longo prazo pela média de 200 dias, no curto prazo está em realização. Abaixo dos 5,13 pode seguir em baixa no curto prazo mirando suportes em 5,03 ou 4,94. Teria sinal de retomada altista fechando acima dos 5,43 mirando resistências em 5,61 ou 5,91.</t>
  </si>
  <si>
    <t>BRSR6 está em clara tendência de baixa pelas médias de 21 e 200 dias e segue em movimento de baixa. Abaixo dos 13,8 pode buscar suportes 13,15 ou 12,67. Teria sinal de repique altista fechando acima dos 14,09 mirando resistências em 14,69 ou 15,64.</t>
  </si>
  <si>
    <t>BBSE3 está em tendência de alta pelas médias de 21 e 200 dias, mas começa a dar sinal de possível realização. Abaixo dos 40,7 poderia realizar na direção dos suportes 37,33 ou 36,06. Caso supere os 41,44 retomaria sinal de alta com projeções nos 43,97 ou 48,08. O IFR sobrecomprado alerta realizações se perder 40,7.</t>
  </si>
  <si>
    <t>BMOB3 está em tendência de alta pelas médias de 21 e 200 dias e vai mantendo sinal de força altista. Acima dos 24,47 pode buscar projeções nos 25,61 ou 27,46. Teria sinal de realização na perda dos 23,8 mirando os 22,62 ou 22,04.</t>
  </si>
  <si>
    <t>BERK34 está em clara tendência de baixa pelas médias de 21 e 200 dias e segue em movimento de baixa. Abaixo dos 123,66 pode buscar suportes 121,03 ou 118,41. Teria sinal de repique altista fechando acima dos 129,07 mirando resistências em 132,14 ou 137,38.</t>
  </si>
  <si>
    <t>BLAU3 está em clara tendência de baixa pelas médias de 21 e 200 dias e segue em movimento de baixa. Abaixo dos 9,11 pode buscar suportes 8,64 ou 8,17. Teria sinal de repique altista fechando acima dos 9,7 mirando resistências em 10,63 ou 11,56. O IFR sobrevendido alerta para recuperações se superar 9,7</t>
  </si>
  <si>
    <t>SOJA3 apesar de estar em tendência de baixa no longo prazo pela média de 200 dias, no curto prazo está com sinal de recuperação favorecendo repiques de alta. Acima dos 6,25 pode seguir repique altista na direção resistências nos 6,57 ou 7,09. Caso perca os 6 teria sinal de baixa projetando de 5,73 a 5,56.</t>
  </si>
  <si>
    <t>BRBI11 está em tendência de baixa pela média de 200 dias, a parece ter completado movimento de repique de alta de curto prazo e pode estar retomando o movimento baixista. Abaixo dos 14,67 pode seguir em queda na direção dos suportes 14,1 ou 13,64. Teria sinal de repique altista fechando acima dos 14,87 mirando resistências em 15,57 ou 16,47.</t>
  </si>
  <si>
    <t>BBDC3 está em tendência de alta pelas médias de 21 e 200 dias, mas começa a dar sinal de possível realização. Abaixo dos 15,88 poderia realizar na direção dos suportes 14,84 ou 14,28. Caso supere os 16,09 retomaria sinal de alta com projeções nos 16,64 ou 17,75.</t>
  </si>
  <si>
    <t>BBDC4 está em tendência de alta pelas médias de 21 e 200 dias, mas começa a dar sinal de possível realização. Abaixo dos 18,21 poderia realizar na direção dos suportes 17,05 ou 16,44. Caso supere os 18,48 retomaria sinal de alta com projeções nos 19 ou 20,2.</t>
  </si>
  <si>
    <t>BRAP4 apesar de estar em tendência de alta no longo prazo pela média de 200 dias, no curto prazo está em realização. Abaixo dos 20,77 pode seguir em baixa no curto prazo mirando suportes em 20,07 ou 19,37. Teria sinal de retomada altista fechando acima dos 21,3 mirando resistências em 23,03 ou 24,42.</t>
  </si>
  <si>
    <t>SAUD3 está em tendência de alta pelas médias de 21 e 200 dias, mas começa a dar sinal de possível realização. Abaixo dos 15,18 poderia realizar na direção dos suportes 12,82 ou 11,96. Caso supere os 15,58 retomaria sinal de alta com projeções nos 17,28 ou 20,04.</t>
  </si>
  <si>
    <t>BBAS3 está em tendência de baixa pela média de 200 dias, a parece ter completado movimento de repique de alta de curto prazo e pode estar retomando o movimento baixista. Abaixo dos 20,26 pode seguir em queda na direção dos suportes 19,33 ou 18,86. Teria sinal de repique altista fechando acima dos 20,83 mirando resistências em 21,75 ou 23,25.</t>
  </si>
  <si>
    <t>AGRO3 apesar de estar em tendência de baixa no longo prazo pela média de 200 dias, no curto prazo está com sinal de recuperação favorecendo repiques de alta. Acima dos 19,42 pode seguir repique altista na direção resistências nos 20,38 ou 21,94. Caso perca os 19,11 teria sinal de baixa projetando de 17,86 a 17,37. O IFR sobrecomprado alerta realizações se perder 19,11.</t>
  </si>
  <si>
    <t>BRKM5 está em tendência de baixa pelas médias de 21 e 200 dias, mas começa a dar sinais de repiques de alta. Acima dos 6,35 teria sinal de repique altista mirando resistências nos 7,89 ou 9,16. Já uma perda dos 5,83 traria de volta o sinal de baixa projetando de 5,19 a 4,55.</t>
  </si>
  <si>
    <t>BRAV3 está em tendência de alta pelas médias de 21 e 200 dias, mas começa a dar sinal de possível realização. Abaixo dos 19,15 poderia realizar na direção dos suportes 17,45 ou 16,46. Caso supere os 20,64 retomaria sinal de alta com projeções nos 22,61 ou 25,8.</t>
  </si>
  <si>
    <t>AVGO34 está em clara tendência de baixa pelas médias de 21 e 200 dias e segue em movimento de baixa. Abaixo dos 26,26 pode buscar suportes 24,41 ou 22,57. Teria sinal de repique altista fechando acima dos 27,55 mirando resistências em 32,23 ou 35,91.</t>
  </si>
  <si>
    <t>BPAC11 está em tendência de alta pelas médias de 21 e 200 dias, mas começa a dar sinal de possível realização. Abaixo dos 55,97 poderia realizar na direção dos suportes 50,64 ou 48,02. Caso supere os 56,8 retomaria sinal de alta com projeções nos 59,1 ou 64,32.</t>
  </si>
  <si>
    <t>CXSE3 está em tendência de alta pelas médias de 21 e 200 dias, mas começa a dar sinal de possível realização. Abaixo dos 22 poderia realizar na direção dos suportes 19,18 ou 18,16. Caso supere os 22,48 retomaria sinal de alta com projeções nos 24,51 ou 27,81. O IFR sobrecomprado alerta realizações se perder 22.</t>
  </si>
  <si>
    <t>CAML3 está em tendência de baixa pelas médias de 21 e 200 dias, mas começa a dar sinais de repiques de alta. Acima dos 4,37 teria sinal de repique altista mirando resistências nos 5,48 ou 6,33. Já uma perda dos 4,1 traria de volta o sinal de baixa projetando de 3,67 a 3,24.</t>
  </si>
  <si>
    <t>BHIA3 está em clara tendência de baixa pelas médias de 21 e 200 dias e segue em movimento de baixa. Abaixo dos 0,99 pode buscar suportes 0,92 ou 0,86. Teria sinal de repique altista fechando acima dos 1,08 mirando resistências em 1,2 ou 1,32.</t>
  </si>
  <si>
    <t>Caterpillar Inc</t>
  </si>
  <si>
    <t>CATP34</t>
  </si>
  <si>
    <t>CATP34 está em tendência de alta no longo prazo, teve uma correção no curto prazo, mas pode estar retomando sinal de altas. Acima dos 285,07 pode buscar 354,33 ou 406,56. Abaixo dos 269,8 retomaria sinal de realização mirando suportes em 243,68 ou 217,56.</t>
  </si>
  <si>
    <t>CEAB3 está em clara tendência de baixa pelas médias de 21 e 200 dias e segue em movimento de baixa. Abaixo dos 9,54 pode buscar suportes 9,01 ou 8,48. Teria sinal de repique altista fechando acima dos 9,98 mirando resistências em 11,24 ou 12,29.</t>
  </si>
  <si>
    <t>CMIG3 está em tendência de alta pelas médias de 21 e 200 dias e vai mantendo sinal de força altista. Acima dos 17,05 pode buscar projeções nos 18,4 ou 20,6. Teria sinal de realização na perda dos 16,49 mirando os 14,85 ou 14,17. O IFR sobrecomprado alerta realizações se perder 16,49.</t>
  </si>
  <si>
    <t>CMIG4 está em tendência de alta pelas médias de 21 e 200 dias e vai mantendo sinal de força altista. Acima dos 11,39 pode buscar projeções nos 11,96 ou 12,89. Teria sinal de realização na perda dos 11,05 mirando os 10,46 ou 10,17. O padrão de volume favorece a alta.</t>
  </si>
  <si>
    <t>COCA34 apesar de estar em tendência de alta no longo prazo pela média de 200 dias, no curto prazo está em realização. Abaixo dos 67,66 pode seguir em baixa no curto prazo mirando suportes em 65,88 ou 64,11. Teria sinal de retomada altista fechando acima dos 73,4 mirando resistências em 76,94 ou 82,68.</t>
  </si>
  <si>
    <t>COGN3 está em clara tendência de baixa pelas médias de 21 e 200 dias e segue em movimento de baixa. Abaixo dos 2,14 pode buscar suportes 2,04 ou 1,95. Teria sinal de repique altista fechando acima dos 2,28 mirando resistências em 2,44 ou 2,62.</t>
  </si>
  <si>
    <t>C2OI34 está em clara tendência de baixa pelas médias de 21 e 200 dias e segue em movimento de baixa. Abaixo dos 31,39 pode buscar suportes 28,85 ou 26,53. Teria sinal de repique altista fechando acima dos 32,86 mirando resistências em 36,35 ou 40,98.</t>
  </si>
  <si>
    <t>CSMG3 está em tendência de alta pelas médias de 21 e 200 dias, mas começa a dar sinal de possível realização. Abaixo dos 63,39 poderia realizar na direção dos suportes 56,17 ou 52,57. Caso supere os 64,88 retomaria sinal de alta com projeções nos 67,82 ou 75,01.</t>
  </si>
  <si>
    <t>CPLE3 está em tendência de alta no longo prazo, teve uma correção no curto prazo, mas pode estar retomando sinal de altas. Acima dos 14,9 pode buscar 15,53 ou 16,35. Abaixo dos 14,57 retomaria sinal de realização mirando suportes em 14,19 ou 13,77.</t>
  </si>
  <si>
    <t>CSAN3 está em tendência de baixa pela média de 200 dias, a parece ter completado movimento de repique de alta de curto prazo e pode estar retomando o movimento baixista. Abaixo dos 3,8 pode seguir em queda na direção dos suportes 3,38 ou 3,15. Teria sinal de repique altista fechando acima dos 3,95 mirando resistências em 4,1 ou 4,54.</t>
  </si>
  <si>
    <t>CPFE3 está em tendência de alta pelas médias de 21 e 200 dias, mas começa a dar sinal de possível realização. Abaixo dos 46,83 poderia realizar na direção dos suportes 43,7 ou 42,4. Caso supere os 47,88 retomaria sinal de alta com projeções nos 50,46 ou 54,64.</t>
  </si>
  <si>
    <t>Crowdstrike Hldg Inc</t>
  </si>
  <si>
    <t>C2RW34</t>
  </si>
  <si>
    <t>C2RW34 está em tendência de alta pelas médias de 21 e 200 dias, mas começa a dar sinal de possível realização. Abaixo dos 46,45 poderia realizar na direção dos suportes 37,5 ou 33,63. Caso supere os 50,01 retomaria sinal de alta com projeções nos 57,74 ou 70,25.</t>
  </si>
  <si>
    <t>CMIN3 está em tendência de alta pelas médias de 21 e 200 dias, mas começa a dar sinal de possível realização. Abaixo dos 5,26 poderia realizar na direção dos suportes 4,08 ou 3,62. Caso supere os 5,56 retomaria sinal de alta com projeções nos 6,47 ou 7,95.</t>
  </si>
  <si>
    <t>CURY3 está em clara tendência de baixa pelas médias de 21 e 200 dias e segue em movimento de baixa. Abaixo dos 30,39 pode buscar suportes 28,68 ou 26,97. Teria sinal de repique altista fechando acima dos 31,34 mirando resistências em 35,92 ou 39,33.</t>
  </si>
  <si>
    <t>CVCB3 está em clara tendência de baixa pelas médias de 21 e 200 dias e segue em movimento de baixa. Abaixo dos 1,2 pode buscar suportes 1,11 ou 1,03. Teria sinal de repique altista fechando acima dos 1,36 mirando resistências em 1,47 ou 1,63.</t>
  </si>
  <si>
    <t>CYRE3 está em clara tendência de baixa pelas médias de 21 e 200 dias e segue em movimento de baixa. Abaixo dos 21,07 pode buscar suportes 20,25 ou 19,44. Teria sinal de repique altista fechando acima dos 21,92 mirando resistências em 23,7 ou 25,32.</t>
  </si>
  <si>
    <t>CYRE4 está em clara tendência de baixa pelas médias de 21 e 200 dias e segue em movimento de baixa. Abaixo dos 20,15 pode buscar suportes 19,35 ou 18,52. Teria sinal de repique altista fechando acima dos 20,62 mirando resistências em 22,02 ou 23,67.</t>
  </si>
  <si>
    <t>DASA3 apesar de estar em tendência de baixa no longo prazo pela média de 200 dias, no curto prazo está com sinal de recuperação favorecendo repiques de alta. Acima dos 2,93 pode seguir repique altista na direção resistências nos 3,25 ou 3,77. Caso perca os 2,74 teria sinal de baixa projetando de 2,41 a 2,24. O padrão de volume favorece a alta.</t>
  </si>
  <si>
    <t>Datadog, Inc</t>
  </si>
  <si>
    <t>D1DG34</t>
  </si>
  <si>
    <t>D1DG34 está em tendência de alta pelas médias de 21 e 200 dias, mas começa a dar sinal de possível realização. Abaixo dos 129,62 poderia realizar na direção dos suportes 111,23 ou 102,2. Caso supere os 134,83 retomaria sinal de alta com projeções nos 140,45 ou 158,5.</t>
  </si>
  <si>
    <t>D1EL34 está em tendência de alta no longo prazo, teve uma correção no curto prazo, mas pode estar retomando sinal de altas. Acima dos 2077,78 pode buscar 2352,09 ou 2639,76. Abaixo dos 1886,59 retomaria sinal de realização mirando suportes em 1742,75 ou 1598,91.</t>
  </si>
  <si>
    <t>DESK3 está em tendência de alta pelas médias de 21 e 200 dias e vai mantendo sinal de força altista. Acima dos 18,07 pode buscar projeções nos 18,63 ou 19,55. Teria sinal de realização na perda dos 17,78 mirando os 17,15 ou 16,86.</t>
  </si>
  <si>
    <t>DXCO3 está em tendência de alta pelas médias de 21 e 200 dias, mas começa a dar sinal de possível realização. Abaixo dos 4,99 poderia realizar na direção dos suportes 4,71 ou 4,54. Caso supere os 5,25 retomaria sinal de alta com projeções nos 5,58 ou 6,12.</t>
  </si>
  <si>
    <t>PNVL3 apesar de estar em tendência de baixa no longo prazo pela média de 200 dias, no curto prazo está com sinal de recuperação favorecendo repiques de alta. Acima dos 11,55 pode seguir repique altista na direção resistências nos 12,24 ou 13,36. Caso perca os 10,43 teria sinal de baixa projetando de 10,08 a 9,73.</t>
  </si>
  <si>
    <t>DIRR3 está em clara tendência de baixa pelas médias de 21 e 200 dias e segue em movimento de baixa. Abaixo dos 12 pode buscar suportes 11,25 ou 10,5. Teria sinal de repique altista fechando acima dos 12,38 mirando resistências em 14,42 ou 15,91. O IFR sobrevendido alerta para recuperações se superar 12,38</t>
  </si>
  <si>
    <t>ECOR3 está em clara tendência de baixa pelas médias de 21 e 200 dias e segue em movimento de baixa. Abaixo dos 7,01 pode buscar suportes 6,65 ou 6,27. Teria sinal de repique altista fechando acima dos 7,21 mirando resistências em 7,86 ou 8,6.</t>
  </si>
  <si>
    <t>LILY34 está em tendência de alta no longo prazo, teve uma correção no curto prazo, mas pode estar retomando sinal de altas. Acima dos 202,49 pode buscar 214,47 ou 231,44. Abaixo dos 197,04 retomaria sinal de realização mirando suportes em 187,01 ou 178,52.</t>
  </si>
  <si>
    <t>EMBJ3 está em clara tendência de baixa pelas médias de 21 e 200 dias e segue em movimento de baixa. Abaixo dos 80,76 pode buscar suportes 76,77 ou 73,67. Teria sinal de repique altista fechando acima dos 83,01 mirando resistências em 86,8 ou 92,99.</t>
  </si>
  <si>
    <t>ENGI11 está em tendência de baixa pela média de 200 dias, a parece ter completado movimento de repique de alta de curto prazo e pode estar retomando o movimento baixista. Abaixo dos 48,97 pode seguir em queda na direção dos suportes 45,24 ou 43,05. Teria sinal de repique altista fechando acima dos 50,26 mirando resistências em 52,3 ou 56,66.</t>
  </si>
  <si>
    <t>ENEV3 apesar de estar em tendência de alta no longo prazo pela média de 200 dias, no curto prazo está em realização. Abaixo dos 25,66 pode seguir em baixa no curto prazo mirando suportes em 24,02 ou 22,8. Teria sinal de retomada altista fechando acima dos 26,18 mirando resistências em 27,95 ou 30,37.</t>
  </si>
  <si>
    <t>EGIE3 está em clara tendência de baixa pelas médias de 21 e 200 dias e segue em movimento de baixa. Abaixo dos 29,63 pode buscar suportes 28 ou 26,38. Teria sinal de repique altista fechando acima dos 30,4 mirando resistências em 34,88 ou 38,12. O IFR sobrevendido alerta para recuperações se superar 30,4</t>
  </si>
  <si>
    <t>Enjoei</t>
  </si>
  <si>
    <t>ENJU3</t>
  </si>
  <si>
    <t>ENJU3 está em tendência de alta pelas médias de 21 e 200 dias e vai mantendo sinal de força altista. Acima dos 1,02 pode buscar projeções nos 1,19 ou 1,48. Teria sinal de realização na perda dos 0,91 mirando os 0,73 ou 0,64. O padrão de volume favorece a alta. O IFR sobrecomprado alerta realizações se perder 0,91.</t>
  </si>
  <si>
    <t>EQTL3 está em tendência de alta pelas médias de 21 e 200 dias, mas começa a dar sinal de possível realização. Abaixo dos 39,44 poderia realizar na direção dos suportes 36,39 ou 34,93. Caso supere os 40 retomaria sinal de alta com projeções nos 41,09 ou 43,99.</t>
  </si>
  <si>
    <t>EUCA4 apesar de estar em tendência de alta no longo prazo pela média de 200 dias, no curto prazo está em realização. Abaixo dos 22,32 pode seguir em baixa no curto prazo mirando suportes em 21,35 ou 20,38. Teria sinal de retomada altista fechando acima dos 22,76 mirando resistências em 25,45 ou 27,38.</t>
  </si>
  <si>
    <t>EVEN3 está em clara tendência de baixa pelas médias de 21 e 200 dias e segue em movimento de baixa. Abaixo dos 4,93 pode buscar suportes 4,65 ou 4,37. Teria sinal de repique altista fechando acima dos 5,07 mirando resistências em 5,82 ou 6,37.</t>
  </si>
  <si>
    <t>EZTC3 está em clara tendência de baixa pelas médias de 21 e 200 dias e segue em movimento de baixa. Abaixo dos 11,9 pode buscar suportes 11,32 ou 10,75. Teria sinal de repique altista fechando acima dos 12,21 mirando resistências em 13,75 ou 14,89.</t>
  </si>
  <si>
    <t>FESA4 está em clara tendência de baixa pelas médias de 21 e 200 dias e segue em movimento de baixa. Abaixo dos 5,83 pode buscar suportes 5,69 ou 5,54. Teria sinal de repique altista fechando acima dos 5,95 mirando resistências em 6,16 ou 6,45.</t>
  </si>
  <si>
    <t>FLRY3 está em tendência de alta pelas médias de 21 e 200 dias e vai mantendo sinal de força altista. Acima dos 16,82 pode buscar projeções nos 18,12 ou 20,23. Teria sinal de realização na perda dos 16,34 mirando os 14,71 ou 14,05. O padrão de volume favorece a alta. O IFR sobrecomprado alerta realizações se perder 16,34.</t>
  </si>
  <si>
    <t>FRAS3 está em tendência de baixa pela média de 200 dias, a parece ter completado movimento de repique de alta de curto prazo e pode estar retomando o movimento baixista. Abaixo dos 20,42 pode seguir em queda na direção dos suportes 18,87 ou 18,11. Teria sinal de repique altista fechando acima dos 21,31 mirando resistências em 22,81 ou 25,25.</t>
  </si>
  <si>
    <t>GFSA3 está em clara tendência de baixa pelas médias de 21 e 200 dias e segue em movimento de baixa. Abaixo dos 0,41 pode buscar suportes 0,07 ou -0,25. Teria sinal de repique altista fechando acima dos 0,51 mirando resistências em 1,48 ou 2,14. O IFR sobrevendido alerta para recuperações se superar 0,51</t>
  </si>
  <si>
    <t>GGBR4 está em tendência de alta pelas médias de 21 e 200 dias e vai mantendo sinal de força altista. Acima dos 24,42 pode buscar projeções nos 26,84 ou 30,77. Teria sinal de realização na perda dos 23,59 mirando os 20,49 ou 19,27. O IFR sobrecomprado alerta realizações se perder 23,59.</t>
  </si>
  <si>
    <t>GOAU4 está em tendência de alta pelas médias de 21 e 200 dias e vai mantendo sinal de força altista. Acima dos 10,57 pode buscar projeções nos 11,51 ou 13,04. Teria sinal de realização na perda dos 10,29 mirando os 9,04 ou 8,56. O IFR sobrecomprado alerta realizações se perder 10,29.</t>
  </si>
  <si>
    <t>GGPS3 apesar de estar em tendência de baixa no longo prazo pela média de 200 dias, no curto prazo está com sinal de recuperação favorecendo repiques de alta. Acima dos 12,64 pode seguir repique altista na direção resistências nos 13,28 ou 14,61. Caso perca os 12,27 teria sinal de baixa projetando de 11,12 a 10,45.</t>
  </si>
  <si>
    <t>GRND3 está em tendência de baixa pela média de 200 dias, a parece ter completado movimento de repique de alta de curto prazo e pode estar retomando o movimento baixista. Abaixo dos 3,84 pode seguir em queda na direção dos suportes 3,68 ou 3,58. Teria sinal de repique altista fechando acima dos 3,9 mirando resistências em 3,99 ou 4,18.</t>
  </si>
  <si>
    <t>GMAT3 está em tendência de baixa pela média de 200 dias, a parece ter completado movimento de repique de alta de curto prazo e pode estar retomando o movimento baixista. Abaixo dos 3,78 pode seguir em queda na direção dos suportes 3,43 ou 3,23. Teria sinal de repique altista fechando acima dos 4,07 mirando resistências em 4,46 ou 5,1.</t>
  </si>
  <si>
    <t>SBFG3 está em clara tendência de baixa pelas médias de 21 e 200 dias e segue em movimento de baixa. Abaixo dos 9,45 pode buscar suportes 9,01 ou 8,57. Teria sinal de repique altista fechando acima dos 10,06 mirando resistências em 10,87 ou 11,74.</t>
  </si>
  <si>
    <t>HBRE3 está em clara tendência de baixa pelas médias de 21 e 200 dias e segue em movimento de baixa. Abaixo dos 1,96 pode buscar suportes 1,68 ou 1,41. Teria sinal de repique altista fechando acima dos 2,22 mirando resistências em 2,84 ou 3,38.</t>
  </si>
  <si>
    <t>HBOR3 está em clara tendência de baixa pelas médias de 21 e 200 dias e segue em movimento de baixa. Abaixo dos 1,98 pode buscar suportes 1,65 ou 1,41. Teria sinal de repique altista fechando acima dos 2,09 mirando resistências em 2,41 ou 2,87.</t>
  </si>
  <si>
    <t>HBSA3 está em clara tendência de baixa pelas médias de 21 e 200 dias e segue em movimento de baixa. Abaixo dos 3,27 pode buscar suportes 3,13 ou 2,99. Teria sinal de repique altista fechando acima dos 3,4 mirando resistências em 3,72 ou 3,99.</t>
  </si>
  <si>
    <t>HYPE3 apesar de estar em tendência de baixa no longo prazo pela média de 200 dias, no curto prazo está com sinal de recuperação favorecendo repiques de alta. Acima dos 21,6 pode seguir repique altista na direção resistências nos 22,77 ou 24,67. Caso perca os 20,81 teria sinal de baixa projetando de 19,7 a 19,11.</t>
  </si>
  <si>
    <t>IGTI11 está em tendência de baixa pela média de 200 dias, a parece ter completado movimento de repique de alta de curto prazo e pode estar retomando o movimento baixista. Abaixo dos 25,22 pode seguir em queda na direção dos suportes 23,48 ou 22,5. Teria sinal de repique altista fechando acima dos 25,71 mirando resistências em 26,63 ou 28,57.</t>
  </si>
  <si>
    <t>ITLC34 apesar de estar em tendência de alta no longo prazo pela média de 200 dias, no curto prazo está em realização. Abaixo dos 76,7 pode seguir em baixa no curto prazo mirando suportes em 62,51 ou 48,32. Teria sinal de retomada altista fechando acima dos 83,41 mirando resistências em 122,62 ou 150,99. O IFR sobrevendido alerta para recuperações se superar 83,41</t>
  </si>
  <si>
    <t>INTB3 está em tendência de alta pelas médias de 21 e 200 dias, mas começa a dar sinal de possível realização. Abaixo dos 13,33 poderia realizar na direção dos suportes 12,67 ou 12,2. Caso supere os 13,65 retomaria sinal de alta com projeções nos 14,16 ou 15,08.</t>
  </si>
  <si>
    <t>INBR32 está em clara tendência de baixa pelas médias de 21 e 200 dias e segue em movimento de baixa. Abaixo dos 26,76 pode buscar suportes 25,69 ou 24,62. Teria sinal de repique altista fechando acima dos 28,17 mirando resistências em 30,22 ou 32,35.</t>
  </si>
  <si>
    <t>MYPK3 apesar de estar em tendência de baixa no longo prazo pela média de 200 dias, no curto prazo está com sinal de recuperação favorecendo repiques de alta. Acima dos 9,47 pode seguir repique altista na direção resistências nos 9,9 ou 10,61. Caso perca os 9,26 teria sinal de baixa projetando de 8,76 a 8,54.</t>
  </si>
  <si>
    <t>RANI3 está em tendência de baixa pela média de 200 dias, a parece ter completado movimento de repique de alta de curto prazo e pode estar retomando o movimento baixista. Abaixo dos 7,93 pode seguir em queda na direção dos suportes 7,55 ou 7,37. Teria sinal de repique altista fechando acima dos 8,13 mirando resistências em 8,48 ou 9,06.</t>
  </si>
  <si>
    <t>IRBR3 está em tendência de alta pelas médias de 21 e 200 dias, mas começa a dar sinal de possível realização. Abaixo dos 56,82 poderia realizar na direção dos suportes 51,2 ou 49,09. Caso supere os 58,02 retomaria sinal de alta com projeções nos 62,23 ou 69,05.</t>
  </si>
  <si>
    <t>ISAE4 está em tendência de alta no longo prazo, teve uma correção no curto prazo, mas pode estar retomando sinal de altas. Acima dos 28,47 pode buscar 30,29 ou 32,15. Abaixo dos 27,27 retomaria sinal de realização mirando suportes em 26,33 ou 25,4.</t>
  </si>
  <si>
    <t>ITSA3 está em tendência de alta pelas médias de 21 e 200 dias, mas começa a dar sinal de possível realização. Abaixo dos 13,68 poderia realizar na direção dos suportes 12,85 ou 12,42. Caso supere os 13,9 retomaria sinal de alta com projeções nos 14,24 ou 15,09.</t>
  </si>
  <si>
    <t>ITSA4 está em tendência de alta pelas médias de 21 e 200 dias, mas começa a dar sinal de possível realização. Abaixo dos 13,59 poderia realizar na direção dos suportes 12,7 ou 12,23. Caso supere os 13,77 retomaria sinal de alta com projeções nos 14,22 ou 15,15.</t>
  </si>
  <si>
    <t>ITUB3 está em tendência de alta pelas médias de 21 e 200 dias, mas começa a dar sinal de possível realização. Abaixo dos 44,65 poderia realizar na direção dos suportes 41,79 ou 40,22. Caso supere os 45,41 retomaria sinal de alta com projeções nos 46,84 ou 49,96.</t>
  </si>
  <si>
    <t>ITUB4 apesar de estar em tendência de alta no longo prazo pela média de 200 dias, no curto prazo está em realização. Abaixo dos 41,87 pode seguir em baixa no curto prazo mirando suportes em 39,74 ou 38,22. Teria sinal de retomada altista fechando acima dos 42,61 mirando resistências em 44,64 ou 47,66.</t>
  </si>
  <si>
    <t>JALL3 está em clara tendência de baixa pelas médias de 21 e 200 dias e segue em movimento de baixa. Abaixo dos 1,96 pode buscar suportes 1,86 ou 1,76. Teria sinal de repique altista fechando acima dos 2,05 mirando resistências em 2,27 ou 2,46.</t>
  </si>
  <si>
    <t>JBSS32 está em clara tendência de baixa pelas médias de 21 e 200 dias e segue em movimento de baixa. Abaixo dos 59,26 pode buscar suportes 57,66 ou 56,07. Teria sinal de repique altista fechando acima dos 62,68 mirando resistências em 64,41 ou 67,59.</t>
  </si>
  <si>
    <t>JHSF3 está em tendência de alta pelas médias de 21 e 200 dias, mas começa a dar sinal de possível realização. Abaixo dos 10,87 poderia realizar na direção dos suportes 10,22 ou 9,85. Caso supere os 11,41 retomaria sinal de alta com projeções nos 12,14 ou 13,33.</t>
  </si>
  <si>
    <t>JPMC34 está em tendência de alta pelas médias de 21 e 200 dias, mas começa a dar sinal de possível realização. Abaixo dos 171,99 poderia realizar na direção dos suportes 165,49 ou 161,62. Caso supere os 178 retomaria sinal de alta com projeções nos 185,73 ou 198,24.</t>
  </si>
  <si>
    <t>JSLG3 está em clara tendência de baixa pelas médias de 21 e 200 dias e segue em movimento de baixa. Abaixo dos 5,3 pode buscar suportes 5,09 ou 4,88. Teria sinal de repique altista fechando acima dos 5,75 mirando resistências em 5,97 ou 6,38.</t>
  </si>
  <si>
    <t>KEPL3 está em clara tendência de baixa pelas médias de 21 e 200 dias e segue em movimento de baixa. Abaixo dos 6,27 pode buscar suportes 6,12 ou 5,97. Teria sinal de repique altista fechando acima dos 6,46 mirando resistências em 6,75 ou 7,04.</t>
  </si>
  <si>
    <t>KLBN4 apesar de estar em tendência de baixa no longo prazo pela média de 200 dias, no curto prazo está com sinal de recuperação favorecendo repiques de alta. Acima dos 3,53 pode seguir repique altista na direção resistências nos 3,65 ou 3,85. Caso perca os 3,47 teria sinal de baixa projetando de 3,33 a 3,26.</t>
  </si>
  <si>
    <t>KLBN11 apesar de estar em tendência de baixa no longo prazo pela média de 200 dias, no curto prazo está com sinal de recuperação favorecendo repiques de alta. Acima dos 17,7 pode seguir repique altista na direção resistências nos 18,37 ou 19,47. Caso perca os 17,34 teria sinal de baixa projetando de 16,6 a 16,26.</t>
  </si>
  <si>
    <t>L1RC34 apesar de estar em tendência de alta no longo prazo pela média de 200 dias, no curto prazo está em realização. Abaixo dos 34,81 pode seguir em baixa no curto prazo mirando suportes em 29,62 ou 24,43. Teria sinal de retomada altista fechando acima dos 37,29 mirando resistências em 51,59 ou 61,96.</t>
  </si>
  <si>
    <t>LAVV3 está em tendência de baixa pelas médias de 21 e 200 dias, mas começa a dar sinais de repiques de alta. Acima dos 11,32 teria sinal de repique altista mirando resistências nos 11,94 ou 12,92. Já uma perda dos 10,82 traria de volta o sinal de baixa projetando de 10,35 a 9,85.</t>
  </si>
  <si>
    <t>LIGT3 está em tendência de baixa pela média de 200 dias, a parece ter completado movimento de repique de alta de curto prazo e pode estar retomando o movimento baixista. Abaixo dos 3,16 pode seguir em queda na direção dos suportes 2,69 ou 2,41. Teria sinal de repique altista fechando acima dos 3,58 mirando resistências em 4,13 ou 5,02.</t>
  </si>
  <si>
    <t>RENT3 está em clara tendência de baixa pelas médias de 21 e 200 dias e segue em movimento de baixa. Abaixo dos 37,71 pode buscar suportes 36,09 ou 34,47. Teria sinal de repique altista fechando acima dos 38,8 mirando resistências em 42,95 ou 46,18.</t>
  </si>
  <si>
    <t>RENT4 está em clara tendência de baixa pelas médias de 21 e 200 dias e segue em movimento de baixa. Abaixo dos 36,52 pode buscar suportes 35,04 ou 33,57. Teria sinal de repique altista fechando acima dos 37,74 mirando resistências em 41,29 ou 44,23.</t>
  </si>
  <si>
    <t>LOGG3 apesar de estar em tendência de alta no longo prazo pela média de 200 dias, no curto prazo está em realização. Abaixo dos 25,84 pode seguir em baixa no curto prazo mirando suportes em 24,95 ou 24,07. Teria sinal de retomada altista fechando acima dos 26,46 mirando resistências em 28,7 ou 30,46.</t>
  </si>
  <si>
    <t>LREN3 está em clara tendência de baixa pelas médias de 21 e 200 dias e segue em movimento de baixa. Abaixo dos 13,25 pode buscar suportes 12,64 ou 12,03. Teria sinal de repique altista fechando acima dos 13,65 mirando resistências em 15,22 ou 16,43.</t>
  </si>
  <si>
    <t>LWSA3 apesar de estar em tendência de alta no longo prazo pela média de 200 dias, no curto prazo está em realização. Abaixo dos 3,88 pode seguir em baixa no curto prazo mirando suportes em 3,61 ou 3,42. Teria sinal de retomada altista fechando acima dos 3,95 mirando resistências em 4,21 ou 4,58.</t>
  </si>
  <si>
    <t>MDIA3 está em tendência de baixa pela média de 200 dias, a parece ter completado movimento de repique de alta de curto prazo e pode estar retomando o movimento baixista. Abaixo dos 17,75 pode seguir em queda na direção dos suportes 17,04 ou 16,66. Teria sinal de repique altista fechando acima dos 18,25 mirando resistências em 18,99 ou 20,2.</t>
  </si>
  <si>
    <t>MGLU3 está em tendência de baixa pela média de 200 dias, a parece ter completado movimento de repique de alta de curto prazo e pode estar retomando o movimento baixista. Abaixo dos 4,9 pode seguir em queda na direção dos suportes 4,03 ou 3,63. Teria sinal de repique altista fechando acima dos 5,03 mirando resistências em 5,3 ou 6,08.</t>
  </si>
  <si>
    <t>POMO3 está em clara tendência de baixa pelas médias de 21 e 200 dias e segue em movimento de baixa. Abaixo dos 4,78 pode buscar suportes 4,45 ou 4,12. Teria sinal de repique altista fechando acima dos 4,91 mirando resistências em 5,84 ou 6,49. O IFR sobrevendido alerta para recuperações se superar 4,91</t>
  </si>
  <si>
    <t>POMO4 está em clara tendência de baixa pelas médias de 21 e 200 dias e segue em movimento de baixa. Abaixo dos 5,2 pode buscar suportes 4,92 ou 4,64. Teria sinal de repique altista fechando acima dos 5,32 mirando resistências em 6,09 ou 6,64. O IFR sobrevendido alerta para recuperações se superar 5,32</t>
  </si>
  <si>
    <t>MBRF3 está em clara tendência de baixa pelas médias de 21 e 200 dias e segue em movimento de baixa. Abaixo dos 14,64 pode buscar suportes 13,47 ou 12,31. Teria sinal de repique altista fechando acima dos 15,49 mirando resistências em 18,4 ou 20,72.</t>
  </si>
  <si>
    <t>M2RV34 apesar de estar em tendência de alta no longo prazo pela média de 200 dias, no curto prazo está em realização. Abaixo dos 91,35 pode seguir em baixa no curto prazo mirando suportes em 67,98 ou 44,61. Teria sinal de retomada altista fechando acima dos 99,21 mirando resistências em 166,97 ou 213,7. O IFR sobrevendido alerta para recuperações se superar 99,21</t>
  </si>
  <si>
    <t>MSCD34 está em tendência de alta pelas médias de 21 e 200 dias, mas começa a dar sinal de possível realização. Abaixo dos 89,12 poderia realizar na direção dos suportes 79,35 ou 75,57. Caso supere os 91,58 retomaria sinal de alta com projeções nos 99,13 ou 111,36.</t>
  </si>
  <si>
    <t>CASH3 está em tendência de alta pelas médias de 21 e 200 dias, mas começa a dar sinal de possível realização. Abaixo dos 4,27 poderia realizar na direção dos suportes 3,85 ou 3,51. Caso supere os 4,43 retomaria sinal de alta com projeções nos 4,95 ou 5,62.</t>
  </si>
  <si>
    <t>MELI34 está em tendência de baixa pela média de 200 dias, a parece ter completado movimento de repique de alta de curto prazo e pode estar retomando o movimento baixista. Abaixo dos 76,27 pode seguir em queda na direção dos suportes 67,62 ou 63,51. Teria sinal de repique altista fechando acima dos 78,66 mirando resistências em 80,92 ou 89,13.</t>
  </si>
  <si>
    <t>BMEB4 está em tendência de baixa pelas médias de 21 e 200 dias, mas começa a dar sinais de repiques de alta. Acima dos 60,82 teria sinal de repique altista mirando resistências nos 70,07 ou 79,11. Já uma perda dos 55,44 traria de volta o sinal de baixa projetando de 50,91 a 46,39.</t>
  </si>
  <si>
    <t>M1TA34 está em tendência de baixa pela média de 200 dias, a parece ter completado movimento de repique de alta de curto prazo e pode estar retomando o movimento baixista. Abaixo dos 114,31 pode seguir em queda na direção dos suportes 99,95 ou 92,36. Teria sinal de repique altista fechando acima dos 119,02 mirando resistências em 124,5 ou 139,67.</t>
  </si>
  <si>
    <t>LEVE3 está em clara tendência de baixa pelas médias de 21 e 200 dias e segue em movimento de baixa. Abaixo dos 31,27 pode buscar suportes 30,55 ou 29,83. Teria sinal de repique altista fechando acima dos 31,75 mirando resistências em 33,6 ou 35,03.</t>
  </si>
  <si>
    <t>MUTC34 está em tendência de alta no longo prazo, teve uma correção no curto prazo, mas pode estar retomando sinal de altas. Acima dos 769 pode buscar 1082,96 ou 1326,98. Abaixo dos 688,09 retomaria sinal de realização mirando suportes em 566,07 ou 444,06.</t>
  </si>
  <si>
    <t>MSFT34 está em tendência de baixa pela média de 200 dias, a parece ter completado movimento de repique de alta de curto prazo e pode estar retomando o movimento baixista. Abaixo dos 83 pode seguir em queda na direção dos suportes 75,4 ou 72,06. Teria sinal de repique altista fechando acima dos 86,2 mirando resistências em 92,87 ou 103,67.</t>
  </si>
  <si>
    <t>MILS3 está em tendência de alta pelas médias de 21 e 200 dias e vai mantendo sinal de força altista. Acima dos 15,46 pode buscar projeções nos 15,65 ou 15,94. Teria sinal de realização na perda dos 15,38 mirando os 15,17 ou 15,02.</t>
  </si>
  <si>
    <t>BEEF3 está em tendência de baixa pela média de 200 dias, a parece ter completado movimento de repique de alta de curto prazo e pode estar retomando o movimento baixista. Abaixo dos 3,56 pode seguir em queda na direção dos suportes 3,41 ou 3,29. Teria sinal de repique altista fechando acima dos 3,78 mirando resistências em 4 ou 4,37.</t>
  </si>
  <si>
    <t>MTRE3 está em clara tendência de baixa pelas médias de 21 e 200 dias e segue em movimento de baixa. Abaixo dos 2,94 pode buscar suportes 2,8 ou 2,66. Teria sinal de repique altista fechando acima dos 3,03 mirando resistências em 3,38 ou 3,65. O IFR sobrevendido alerta para recuperações se superar 3,03</t>
  </si>
  <si>
    <t>MOTV3 está em tendência de baixa pela média de 200 dias, a parece ter completado movimento de repique de alta de curto prazo e pode estar retomando o movimento baixista. Abaixo dos 14,57 pode seguir em queda na direção dos suportes 13,54 ou 13,02. Teria sinal de repique altista fechando acima dos 14,83 mirando resistências em 15,21 ou 16,24.</t>
  </si>
  <si>
    <t>MDNE3 está em clara tendência de baixa pelas médias de 21 e 200 dias e segue em movimento de baixa. Abaixo dos 24,74 pode buscar suportes 22,81 ou 20,88. Teria sinal de repique altista fechando acima dos 25,47 mirando resistências em 30,98 ou 34,83.</t>
  </si>
  <si>
    <t>MOVI3 está em clara tendência de baixa pelas médias de 21 e 200 dias e segue em movimento de baixa. Abaixo dos 8,47 pode buscar suportes 7,95 ou 7,43. Teria sinal de repique altista fechando acima dos 9,01 mirando resistências em 10,14 ou 11,17.</t>
  </si>
  <si>
    <t>MRVE3 está em clara tendência de baixa pelas médias de 21 e 200 dias e segue em movimento de baixa. Abaixo dos 4,63 pode buscar suportes 4,36 ou 4,09. Teria sinal de repique altista fechando acima dos 4,9 mirando resistências em 5,5 ou 6,03.</t>
  </si>
  <si>
    <t>MULT3 está em clara tendência de baixa pelas médias de 21 e 200 dias e segue em movimento de baixa. Abaixo dos 28,53 pode buscar suportes 27,74 ou 26,88. Teria sinal de repique altista fechando acima dos 29,22 mirando resistências em 30,5 ou 32,2.</t>
  </si>
  <si>
    <t>NATU3 está em tendência de baixa pela média de 200 dias, a parece ter completado movimento de repique de alta de curto prazo e pode estar retomando o movimento baixista. Abaixo dos 8,46 pode seguir em queda na direção dos suportes 7,36 ou 6,86. Teria sinal de repique altista fechando acima dos 8,61 mirando resistências em 8,97 ou 9,96.</t>
  </si>
  <si>
    <t>NFLX34 está em clara tendência de baixa pelas médias de 21 e 200 dias e segue em movimento de baixa. Abaixo dos 6,68 pode buscar suportes 6,21 ou 5,75. Teria sinal de repique altista fechando acima dos 7,1 mirando resistências em 8,18 ou 9,1. O IFR sobrevendido alerta para recuperações se superar 7,1</t>
  </si>
  <si>
    <t>ROXO34 está em tendência de baixa pela média de 200 dias, a parece ter completado movimento de repique de alta de curto prazo e pode estar retomando o movimento baixista. Abaixo dos 11,38 pode seguir em queda na direção dos suportes 10,63 ou 10,11. Teria sinal de repique altista fechando acima dos 11,74 mirando resistências em 12,29 ou 13,31.</t>
  </si>
  <si>
    <t>NVDC34 está em tendência de alta pelas médias de 21 e 200 dias, mas começa a dar sinal de possível realização. Abaixo dos 20,49 poderia realizar na direção dos suportes 19,73 ou 18,98. Caso supere os 21,99 retomaria sinal de alta com projeções nos 22,92 ou 24,42.</t>
  </si>
  <si>
    <t>OPCT3 está em tendência de alta pelas médias de 21 e 200 dias e vai mantendo sinal de força altista. Acima dos 11,46 pode buscar projeções nos 12,51 ou 14,21. Teria sinal de realização na perda dos 11 mirando os 9,76 ou 9,23.</t>
  </si>
  <si>
    <t>ONCO3 está em clara tendência de baixa pelas médias de 21 e 200 dias e segue em movimento de baixa. Abaixo dos 0,63 pode buscar suportes 0,35 ou 0,07. Teria sinal de repique altista fechando acima dos 0,87 mirando resistências em 1,52 ou 2,07.</t>
  </si>
  <si>
    <t>ORCL34 está em tendência de baixa pelas médias de 21 e 200 dias, mas começa a dar sinais de repiques de alta. Acima dos 109,45 teria sinal de repique altista mirando resistências nos 160,72 ou 196,31. Já uma perda dos 103,12 traria de volta o sinal de baixa projetando de 85,32 a 67,52. O IFR sobrevendido alerta para recuperações se superar 109,45</t>
  </si>
  <si>
    <t>Oranjebtc</t>
  </si>
  <si>
    <t>OBTC3</t>
  </si>
  <si>
    <t>OBTC3 apesar de estar em tendência de baixa no longo prazo pela média de 200 dias, no curto prazo está com sinal de recuperação favorecendo repiques de alta. Acima dos 6,15 pode seguir repique altista na direção resistências nos 6,37 ou 6,69. Caso perca os 5,85 teria sinal de baixa projetando de 5,68 a 5,52.</t>
  </si>
  <si>
    <t>ORVR3 apesar de estar em tendência de alta no longo prazo pela média de 200 dias, no curto prazo está em realização. Abaixo dos 72,46 pode seguir em baixa no curto prazo mirando suportes em 69,83 ou 67,21. Teria sinal de retomada altista fechando acima dos 73,92 mirando resistências em 80,95 ou 86,19.</t>
  </si>
  <si>
    <t>PCAR3 apesar de estar em tendência de baixa no longo prazo pela média de 200 dias, no curto prazo está com sinal de recuperação favorecendo repiques de alta. Acima dos 2,63 pode seguir repique altista na direção resistências nos 2,84 ou 3,5. Caso perca os 2,51 teria sinal de baixa projetando de 1,76 a 1,42.</t>
  </si>
  <si>
    <t>PGMN3 está em clara tendência de baixa pelas médias de 21 e 200 dias e segue em movimento de baixa. Abaixo dos 3,42 pode buscar suportes 3,28 ou 3,15. Teria sinal de repique altista fechando acima dos 3,51 mirando resistências em 3,85 ou 4,11.</t>
  </si>
  <si>
    <t>P2LT34 está em tendência de baixa pela média de 200 dias, a parece ter completado movimento de repique de alta de curto prazo e pode estar retomando o movimento baixista. Abaixo dos 221 pode seguir em queda na direção dos suportes 184 ou 167,31. Teria sinal de repique altista fechando acima dos 238 mirando resistências em 271,37 ou 325,37.</t>
  </si>
  <si>
    <t>PMAM3 apesar de estar em tendência de baixa no longo prazo pela média de 200 dias, no curto prazo está com sinal de recuperação favorecendo repiques de alta. Acima dos 0,41 pode seguir repique altista na direção resistências nos 0,53 ou 0,73. Caso perca os 0,31 teria sinal de baixa projetando de 0,21 a 0,14. O padrão de volume favorece a alta. O IFR sobrecomprado alerta realizações se perder 0,31.</t>
  </si>
  <si>
    <t>PETR3 está em tendência de alta pelas médias de 21 e 200 dias e vai mantendo sinal de força altista. Acima dos 46,36 pode buscar projeções nos 49,47 ou 54,51. Teria sinal de realização na perda dos 45,03 mirando os 41,32 ou 39,76. O padrão de volume favorece a alta.</t>
  </si>
  <si>
    <t>PETR4 está em tendência de alta pelas médias de 21 e 200 dias e vai mantendo sinal de força altista. Acima dos 41,31 pode buscar projeções nos 43,72 ou 47,63. Teria sinal de realização na perda dos 40,41 mirando os 37,4 ou 36,19. O padrão de volume favorece a alta.</t>
  </si>
  <si>
    <t>RECV3 está em tendência de baixa pela média de 200 dias, a parece ter completado movimento de repique de alta de curto prazo e pode estar retomando o movimento baixista. Abaixo dos 10,28 pode seguir em queda na direção dos suportes 9,39 ou 9,04. Teria sinal de repique altista fechando acima dos 10,5 mirando resistências em 11,18 ou 12,29.</t>
  </si>
  <si>
    <t>PRIO3 está em tendência de alta pelas médias de 21 e 200 dias e vai mantendo sinal de força altista. Acima dos 58 pode buscar projeções nos 62,1 ou 68,74. Teria sinal de realização na perda dos 57,07 mirando os 51,36 ou 49,3.</t>
  </si>
  <si>
    <t>AUAU3 está em clara tendência de baixa pelas médias de 21 e 200 dias e segue em movimento de baixa. Abaixo dos 3,06 pode buscar suportes 2,98 ou 2,9. Teria sinal de repique altista fechando acima dos 3,17 mirando resistências em 3,31 ou 3,46.</t>
  </si>
  <si>
    <t>PINE4 está em tendência de baixa pelas médias de 21 e 200 dias, mas começa a dar sinais de repiques de alta. Acima dos 11,53 teria sinal de repique altista mirando resistências nos 13,68 ou 15,42. Já uma perda dos 10,85 traria de volta o sinal de baixa projetando de 9,97 a 9,1.</t>
  </si>
  <si>
    <t>PLPL3 está em clara tendência de baixa pelas médias de 21 e 200 dias e segue em movimento de baixa. Abaixo dos 7,5 pode buscar suportes 7,08 ou 6,66. Teria sinal de repique altista fechando acima dos 8,22 mirando resistências em 8,85 ou 9,68.</t>
  </si>
  <si>
    <t>PSSA3 está em tendência de alta pelas médias de 21 e 200 dias, mas começa a dar sinal de possível realização. Abaixo dos 54,73 poderia realizar na direção dos suportes 51,32 ou 50,05. Caso supere os 55,43 retomaria sinal de alta com projeções nos 57,96 ou 62,07.</t>
  </si>
  <si>
    <t>POSI3 está em clara tendência de baixa pelas médias de 21 e 200 dias e segue em movimento de baixa. Abaixo dos 3,68 pode buscar suportes 3,51 ou 3,34. Teria sinal de repique altista fechando acima dos 3,88 mirando resistências em 4,22 ou 4,55.</t>
  </si>
  <si>
    <t>PRNR3 está em tendência de alta pelas médias de 21 e 200 dias, mas começa a dar sinal de possível realização. Abaixo dos 18,45 poderia realizar na direção dos suportes 17,12 ou 16,41. Caso supere os 18,87 retomaria sinal de alta com projeções nos 19,4 ou 20,8.</t>
  </si>
  <si>
    <t>QCOM34 está em tendência de baixa pelas médias de 21 e 200 dias, mas começa a dar sinais de repiques de alta. Acima dos 73,42 teria sinal de repique altista mirando resistências nos 103,49 ou 123,83. Já uma perda dos 70,57 traria de volta o sinal de baixa projetando de 60,39 a 50,22.</t>
  </si>
  <si>
    <t>QUAL3 está em clara tendência de baixa pelas médias de 21 e 200 dias e segue em movimento de baixa. Abaixo dos 1,57 pode buscar suportes 1,45 ou 1,34. Teria sinal de repique altista fechando acima dos 1,66 mirando resistências em 1,93 ou 2,15.</t>
  </si>
  <si>
    <t>LJQQ3 está em clara tendência de baixa pelas médias de 21 e 200 dias e segue em movimento de baixa. Abaixo dos 1,16 pode buscar suportes 1,07 ou 0,98. Teria sinal de repique altista fechando acima dos 1,21 mirando resistências em 1,44 ou 1,61.</t>
  </si>
  <si>
    <t>RaiaDrogasil</t>
  </si>
  <si>
    <t>RADL3 apesar de estar em tendência de baixa no longo prazo pela média de 200 dias, no curto prazo está com sinal de recuperação favorecendo repiques de alta. Acima dos 19 pode seguir repique altista na direção resistências nos 20,79 ou 23,69. Caso perca os 18,14 teria sinal de baixa projetando de 16,1 a 15,2.</t>
  </si>
  <si>
    <t>RAIZ4 está em clara tendência de baixa pelas médias de 21 e 200 dias e segue em movimento de baixa. Abaixo dos 0,27 pode buscar suportes 0,21 ou 0,16. Teria sinal de repique altista fechando acima dos 0,3 mirando resistências em 0,44 ou 0,54. O IFR sobrevendido alerta para recuperações se superar 0,3</t>
  </si>
  <si>
    <t>RAPT4 está em tendência de baixa pela média de 200 dias, a parece ter completado movimento de repique de alta de curto prazo e pode estar retomando o movimento baixista. Abaixo dos 4,69 pode seguir em queda na direção dos suportes 4,18 ou 3,96. Teria sinal de repique altista fechando acima dos 4,87 mirando resistências em 5,29 ou 5,98.</t>
  </si>
  <si>
    <t>RCSL4 apesar de estar em tendência de baixa no longo prazo pela média de 200 dias, no curto prazo está com sinal de recuperação favorecendo repiques de alta. Acima dos 0,55 pode seguir repique altista na direção resistências nos 0,71 ou 0,89. Caso perca os 0,45 teria sinal de baixa projetando de 0,41 a 0,31. O padrão de volume favorece a alta.</t>
  </si>
  <si>
    <t>RDOR3 está em tendência de baixa pela média de 200 dias, a parece ter completado movimento de repique de alta de curto prazo e pode estar retomando o movimento baixista. Abaixo dos 35,51 pode seguir em queda na direção dos suportes 32,72 ou 31,55. Teria sinal de repique altista fechando acima dos 36,5 mirando resistências em 38,83 ou 42,61.</t>
  </si>
  <si>
    <t>RIAA3 está em clara tendência de baixa pelas médias de 21 e 200 dias e segue em movimento de baixa. Abaixo dos 8,07 pode buscar suportes 7,66 ou 7,26. Teria sinal de repique altista fechando acima dos 8,41 mirando resistências em 9,38 ou 10,18.</t>
  </si>
  <si>
    <t>RAIL3 está em tendência de baixa pela média de 200 dias, a parece ter completado movimento de repique de alta de curto prazo e pode estar retomando o movimento baixista. Abaixo dos 13,65 pode seguir em queda na direção dos suportes 12,16 ou 11,46. Teria sinal de repique altista fechando acima dos 13,93 mirando resistências em 14,42 ou 15,81.</t>
  </si>
  <si>
    <t>SBSP3 apesar de estar em tendência de alta no longo prazo pela média de 200 dias, no curto prazo está em realização. Abaixo dos 29,09 pode seguir em baixa no curto prazo mirando suportes em 26,85 ou 25,51. Teria sinal de retomada altista fechando acima dos 29,63 mirando resistências em 31,18 ou 33,85.</t>
  </si>
  <si>
    <t>SAPR4 está em clara tendência de baixa pelas médias de 21 e 200 dias e segue em movimento de baixa. Abaixo dos 7,13 pode buscar suportes 6,95 ou 6,78. Teria sinal de repique altista fechando acima dos 7,23 mirando resistências em 7,47 ou 7,79.</t>
  </si>
  <si>
    <t>SAPR11 está em clara tendência de baixa pelas médias de 21 e 200 dias e segue em movimento de baixa. Abaixo dos 36,96 pode buscar suportes 35,77 ou 34,74. Teria sinal de repique altista fechando acima dos 37,41 mirando resistências em 39,08 ou 41,12.</t>
  </si>
  <si>
    <t>SANB3 está em tendência de baixa pela média de 200 dias, a parece ter completado movimento de repique de alta de curto prazo e pode estar retomando o movimento baixista. Abaixo dos 13,01 pode seguir em queda na direção dos suportes 12,24 ou 11,85. Teria sinal de repique altista fechando acima dos 13,5 mirando resistências em 14,27 ou 15,53.</t>
  </si>
  <si>
    <t>SANB4 está em clara tendência de baixa pelas médias de 21 e 200 dias e segue em movimento de baixa. Abaixo dos 13,26 pode buscar suportes 12,9 ou 12,55. Teria sinal de repique altista fechando acima dos 13,83 mirando resistências em 14,4 ou 15,1.</t>
  </si>
  <si>
    <t>SANB11 está em clara tendência de baixa pelas médias de 21 e 200 dias e segue em movimento de baixa. Abaixo dos 26,41 pode buscar suportes 25,47 ou 24,72. Teria sinal de repique altista fechando acima dos 26,96 mirando resistências em 27,88 ou 29,36.</t>
  </si>
  <si>
    <t>SMTO3 está em tendência de baixa pela média de 200 dias, a parece ter completado movimento de repique de alta de curto prazo e pode estar retomando o movimento baixista. Abaixo dos 15,38 pode seguir em queda na direção dos suportes 14,2 ou 13,38. Teria sinal de repique altista fechando acima dos 15,82 mirando resistências em 16,85 ou 18,48.</t>
  </si>
  <si>
    <t>SHUL4 está em tendência de baixa pelas médias de 21 e 200 dias, mas começa a dar sinais de repiques de alta. Acima dos 4,59 teria sinal de repique altista mirando resistências nos 4,83 ou 5,07. Já uma perda dos 4,43 traria de volta o sinal de baixa projetando de 4,3 a 4,18.</t>
  </si>
  <si>
    <t>S1TX34 está em tendência de alta no longo prazo, teve uma correção no curto prazo, mas pode estar retomando sinal de altas. Acima dos 4108 pode buscar 5856,13 ou 7213,33. Abaixo dos 3660 retomaria sinal de realização mirando suportes em 2981,39 ou 2302,79.</t>
  </si>
  <si>
    <t>SEER3 está em tendência de alta pelas médias de 21 e 200 dias e vai mantendo sinal de força altista. Acima dos 12,02 pode buscar projeções nos 12,45 ou 13,46. Teria sinal de realização na perda dos 11,61 mirando os 10,8 ou 10,29. O padrão de volume favorece a alta.</t>
  </si>
  <si>
    <t>N1OW34 está em clara tendência de baixa pelas médias de 21 e 200 dias e segue em movimento de baixa. Abaixo dos 10,35 pode buscar suportes 9,27 ou 8,51. Teria sinal de repique altista fechando acima dos 10,82 mirando resistências em 11,71 ou 13,21.</t>
  </si>
  <si>
    <t>CSNA3 está em tendência de baixa pela média de 200 dias, a parece ter completado movimento de repique de alta de curto prazo e pode estar retomando o movimento baixista. Abaixo dos 5 pode seguir em queda na direção dos suportes 4,49 ou 4,19. Teria sinal de repique altista fechando acima dos 5,11 mirando resistências em 5,43 ou 6,01.</t>
  </si>
  <si>
    <t>SIMH3 está em clara tendência de baixa pelas médias de 21 e 200 dias e segue em movimento de baixa. Abaixo dos 7,3 pode buscar suportes 6,95 ou 6,6. Teria sinal de repique altista fechando acima dos 7,84 mirando resistências em 8,42 ou 9,11.</t>
  </si>
  <si>
    <t>SLCE3 está em tendência de baixa pela média de 200 dias, a parece ter completado movimento de repique de alta de curto prazo e pode estar retomando o movimento baixista. Abaixo dos 13,45 pode seguir em queda na direção dos suportes 12,58 ou 12,06. Teria sinal de repique altista fechando acima dos 13,68 mirando resistências em 14,25 ou 15,28.</t>
  </si>
  <si>
    <t>SMFT3 está em tendência de baixa pela média de 200 dias, a parece ter completado movimento de repique de alta de curto prazo e pode estar retomando o movimento baixista. Abaixo dos 20,3 pode seguir em queda na direção dos suportes 18,5 ou 17,58. Teria sinal de repique altista fechando acima dos 20,85 mirando resistências em 21,45 ou 23,27.</t>
  </si>
  <si>
    <t>SPCX34 está em clara tendência de baixa pelas médias de 21 e 200 dias e segue em movimento de baixa. Abaixo dos 41,83 pode buscar suportes 35,12 ou 28,42. Teria sinal de repique altista fechando acima dos 45,4 mirando resistências em 63,52 ou 76,92. O IFR sobrevendido alerta para recuperações se superar 45,4</t>
  </si>
  <si>
    <t>STOC34 está em tendência de baixa pela média de 200 dias, a parece ter completado movimento de repique de alta de curto prazo e pode estar retomando o movimento baixista. Abaixo dos 55,83 pode seguir em queda na direção dos suportes 52,44 ou 50,47. Teria sinal de repique altista fechando acima dos 58,8 mirando resistências em 62,73 ou 69,09.</t>
  </si>
  <si>
    <t>M2ST34 está em tendência de baixa pelas médias de 21 e 200 dias, mas começa a dar sinais de repiques de alta. Acima dos 7 teria sinal de repique altista mirando resistências nos 8,82 ou 10,52. Já uma perda dos 6,6 traria de volta o sinal de baixa projetando de 6,06 a 5,2.</t>
  </si>
  <si>
    <t>SUZB3 apesar de estar em tendência de baixa no longo prazo pela média de 200 dias, no curto prazo está com sinal de recuperação favorecendo repiques de alta. Acima dos 42,62 pode seguir repique altista na direção resistências nos 44,37 ou 47,58. Caso perca os 41,4 teria sinal de baixa projetando de 39,17 a 37,56. O padrão de volume favorece a alta.</t>
  </si>
  <si>
    <t>Syn Prop Tec</t>
  </si>
  <si>
    <t>SYNE3</t>
  </si>
  <si>
    <t>SYNE3 está em tendência de baixa pelas médias de 21 e 200 dias, mas começa a dar sinais de repiques de alta. Acima dos 4,19 teria sinal de repique altista mirando resistências nos 4,4 ou 4,74. Já uma perda dos 4,08 traria de volta o sinal de baixa projetando de 3,84 a 3,66.</t>
  </si>
  <si>
    <t>TAEE4 está em tendência de alta pelas médias de 21 e 200 dias, mas começa a dar sinal de possível realização. Abaixo dos 13,77 poderia realizar na direção dos suportes 13,16 ou 12,87. Caso supere os 14,08 retomaria sinal de alta com projeções nos 14,64 ou 15,56.</t>
  </si>
  <si>
    <t>TAEE11 está em tendência de alta pelas médias de 21 e 200 dias, mas começa a dar sinal de possível realização. Abaixo dos 40,89 poderia realizar na direção dos suportes 39,18 ou 38,28. Caso supere os 42,09 retomaria sinal de alta com projeções nos 43,88 ou 46,79.</t>
  </si>
  <si>
    <t>TSMC34 apesar de estar em tendência de alta no longo prazo pela média de 200 dias, no curto prazo está em realização. Abaixo dos 248,04 pode seguir em baixa no curto prazo mirando suportes em 229,5 ou 210,96. Teria sinal de retomada altista fechando acima dos 258,74 mirando resistências em 308,03 ou 345,1. O IFR sobrevendido alerta para recuperações se superar 258,74</t>
  </si>
  <si>
    <t>TGMA3 apesar de estar em tendência de baixa no longo prazo pela média de 200 dias, no curto prazo está com sinal de recuperação favorecendo repiques de alta. Acima dos 31,49 pode seguir repique altista na direção resistências nos 32,75 ou 34,79. Caso perca os 30,45 teria sinal de baixa projetando de 29,45 a 28,81. O padrão de volume favorece a alta.</t>
  </si>
  <si>
    <t>VIVT3 está em tendência de alta pelas médias de 21 e 200 dias e vai mantendo sinal de força altista. Acima dos 35,96 pode buscar projeções nos 38,32 ou 42,15. Teria sinal de realização na perda dos 35,36 mirando os 32,13 ou 30,94.</t>
  </si>
  <si>
    <t>TEND3 apesar de estar em tendência de alta no longo prazo pela média de 200 dias, no curto prazo está em realização. Abaixo dos 31,46 pode seguir em baixa no curto prazo mirando suportes em 29,45 ou 27,45. Teria sinal de retomada altista fechando acima dos 32,41 mirando resistências em 37,94 ou 41,94. O IFR sobrevendido alerta para recuperações se superar 32,41</t>
  </si>
  <si>
    <t>TSLA34 está em clara tendência de baixa pelas médias de 21 e 200 dias e segue em movimento de baixa. Abaixo dos 59,58 pode buscar suportes 56,22 ou 52,87. Teria sinal de repique altista fechando acima dos 61,56 mirando resistências em 70,43 ou 77,13.</t>
  </si>
  <si>
    <t>GSGI34 apesar de estar em tendência de alta no longo prazo pela média de 200 dias, no curto prazo está em realização. Abaixo dos 174,05 pode seguir em baixa no curto prazo mirando suportes em 167,24 ou 160,44. Teria sinal de retomada altista fechando acima dos 185,2 mirando resistências em 196,06 ou 209,66.</t>
  </si>
  <si>
    <t>TIMS3 apesar de estar em tendência de baixa no longo prazo pela média de 200 dias, no curto prazo está com sinal de recuperação favorecendo repiques de alta. Acima dos 22,62 pode seguir repique altista na direção resistências nos 23,17 ou 24,56. Caso perca os 22,33 teria sinal de baixa projetando de 20,91 a 20,21. O padrão de volume favorece a alta.</t>
  </si>
  <si>
    <t>TOTS3 está em tendência de baixa pela média de 200 dias, a parece ter completado movimento de repique de alta de curto prazo e pode estar retomando o movimento baixista. Abaixo dos 29,13 pode seguir em queda na direção dos suportes 26,8 ou 25,65. Teria sinal de repique altista fechando acima dos 30,49 mirando resistências em 32,77 ou 36,46.</t>
  </si>
  <si>
    <t>TFCO4 está em clara tendência de baixa pelas médias de 21 e 200 dias e segue em movimento de baixa. Abaixo dos 14,23 pode buscar suportes 13,8 ou 13,37. Teria sinal de repique altista fechando acima dos 14,63 mirando resistências em 15,62 ou 16,47.</t>
  </si>
  <si>
    <t>TUPY3 está em tendência de alta pelas médias de 21 e 200 dias e vai mantendo sinal de força altista. Acima dos 16,5 pode buscar projeções nos 18,29 ou 21,19. Teria sinal de realização na perda dos 15,97 mirando os 13,6 ou 12,7. O padrão de volume favorece a alta.</t>
  </si>
  <si>
    <t>UGPA3 está em tendência de alta pelas médias de 21 e 200 dias e vai mantendo sinal de força altista. Acima dos 32,2 pode buscar projeções nos 37,01 ou 44,8. Teria sinal de realização na perda dos 31,57 mirando os 24,41 ou 22. O padrão de volume favorece a alta. O IFR sobrecomprado alerta realizações se perder 31,57.</t>
  </si>
  <si>
    <t>FIQE3 apesar de estar em tendência de alta no longo prazo pela média de 200 dias, no curto prazo está em realização. Abaixo dos 5,52 pode seguir em baixa no curto prazo mirando suportes em 5,35 ou 5,18. Teria sinal de retomada altista fechando acima dos 5,7 mirando resistências em 6,07 ou 6,4.</t>
  </si>
  <si>
    <t>UNIP6 apesar de estar em tendência de baixa no longo prazo pela média de 200 dias, no curto prazo está com sinal de recuperação favorecendo repiques de alta. Acima dos 63 pode seguir repique altista na direção resistências nos 65,4 ou 69,29. Caso perca os 61,4 teria sinal de baixa projetando de 59,11 a 57,9.</t>
  </si>
  <si>
    <t>USIM3 está em tendência de alta no longo prazo, teve uma correção no curto prazo, mas pode estar retomando sinal de altas. Acima dos 7,41 pode buscar 8,44 ou 9,34. Abaixo dos 6,98 retomaria sinal de realização mirando suportes em 6,52 ou 6,07.</t>
  </si>
  <si>
    <t>USIM5 está em tendência de alta no longo prazo, teve uma correção no curto prazo, mas pode estar retomando sinal de altas. Acima dos 8,27 pode buscar 9,32 ou 10,3. Abaixo dos 7,73 retomaria sinal de realização mirando suportes em 7,23 ou 6,74.</t>
  </si>
  <si>
    <t>VALE3 está em clara tendência de baixa pelas médias de 21 e 200 dias e segue em movimento de baixa. Abaixo dos 71,93 pode buscar suportes 68,94 ou 65,96. Teria sinal de repique altista fechando acima dos 73,12 mirando resistências em 81,58 ou 87,54.</t>
  </si>
  <si>
    <t>VLID3 está em tendência de baixa pela média de 200 dias, a parece ter completado movimento de repique de alta de curto prazo e pode estar retomando o movimento baixista. Abaixo dos 17,78 pode seguir em queda na direção dos suportes 17 ou 16,58. Teria sinal de repique altista fechando acima dos 18,35 mirando resistências em 19,18 ou 20,53.</t>
  </si>
  <si>
    <t>VAMO3 apesar de estar em tendência de baixa no longo prazo pela média de 200 dias, no curto prazo está com sinal de recuperação favorecendo repiques de alta. Acima dos 3,3 pode seguir repique altista na direção resistências nos 3,68 ou 4,3. Caso perca os 3,17 teria sinal de baixa projetando de 2,68 a 2,48. O padrão de volume favorece a alta.</t>
  </si>
  <si>
    <t>VBBR3 está em tendência de alta pelas médias de 21 e 200 dias e vai mantendo sinal de força altista. Acima dos 35,08 pode buscar projeções nos 39,45 ou 46,53. Teria sinal de realização na perda dos 34,08 mirando os 28 ou 25,81. O padrão de volume favorece a alta. O IFR sobrecomprado alerta realizações se perder 34,08.</t>
  </si>
  <si>
    <t>VTRU3 está em clara tendência de baixa pelas médias de 21 e 200 dias e segue em movimento de baixa. Abaixo dos 12,26 pode buscar suportes 11,77 ou 11,28. Teria sinal de repique altista fechando acima dos 12,59 mirando resistências em 13,83 ou 14,8. O IFR sobrevendido alerta para recuperações se superar 12,59</t>
  </si>
  <si>
    <t>VIVA3 está em clara tendência de baixa pelas médias de 21 e 200 dias e segue em movimento de baixa. Abaixo dos 22,39 pode buscar suportes 20,56 ou 19,51. Teria sinal de repique altista fechando acima dos 23,94 mirando resistências em 26,02 ou 29,4.</t>
  </si>
  <si>
    <t>VULC3 está em tendência de baixa pela média de 200 dias, a parece ter completado movimento de repique de alta de curto prazo e pode estar retomando o movimento baixista. Abaixo dos 14,28 pode seguir em queda na direção dos suportes 13,54 ou 13,11. Teria sinal de repique altista fechando acima dos 14,9 mirando resistências em 15,74 ou 17,1.</t>
  </si>
  <si>
    <t>Walmart Inc</t>
  </si>
  <si>
    <t>WALM34</t>
  </si>
  <si>
    <t>WALM34 apesar de estar em tendência de baixa no longo prazo pela média de 200 dias, no curto prazo está com sinal de recuperação favorecendo repiques de alta. Acima dos 37,83 pode seguir repique altista na direção resistências nos 39,11 ou 41,75. Caso perca os 36,32 teria sinal de baixa projetando de 34,83 a 33,5. O padrão de volume favorece a alta.</t>
  </si>
  <si>
    <t>WEGE3 está em tendência de baixa pelas médias de 21 e 200 dias, mas começa a dar sinais de repiques de alta. Acima dos 44,02 teria sinal de repique altista mirando resistências nos 47,37 ou 49,99. Já uma perda dos 43,12 traria de volta o sinal de baixa projetando de 41,8 a 40,49.</t>
  </si>
  <si>
    <t>W1DC34 está em tendência de alta no longo prazo, teve uma correção no curto prazo, mas pode estar retomando sinal de altas. Acima dos 2540 pode buscar 4120 ou 5300,38. Abaixo dos 2210 retomaria sinal de realização mirando suportes em 1619,81 ou 1029,62.</t>
  </si>
  <si>
    <t>WIZC3 está em tendência de alta pelas médias de 21 e 200 dias, mas começa a dar sinal de possível realização. Abaixo dos 8,33 poderia realizar na direção dos suportes 7,5 ou 7,16. Caso supere os 8,59 retomaria sinal de alta com projeções nos 9,26 ou 10,35.</t>
  </si>
  <si>
    <t>YDUQ3 está em clara tendência de baixa pelas médias de 21 e 200 dias e segue em movimento de baixa. Abaixo dos 8,53 pode buscar suportes 7,85 ou 7,43. Teria sinal de repique altista fechando acima dos 8,87 mirando resistências em 9,19 ou 10,01.</t>
  </si>
  <si>
    <t>COIN11 apesar de estar em tendência de baixa no longo prazo pela média de 200 dias, no curto prazo está com sinal de recuperação favorecendo repiques de alta. Acima dos 39,48 pode seguir repique altista na direção resistências nos 40,2 ou 42,6. Caso perca os 38,52 teria sinal de baixa projetando de 36,31 a 35,1.</t>
  </si>
  <si>
    <t>QQQI11 apesar de estar em tendência de alta no longo prazo pela média de 200 dias, no curto prazo está em realização. Abaixo dos 94,35 pode seguir em baixa no curto prazo mirando suportes em 92,29 ou 90,23. Teria sinal de retomada altista fechando acima dos 95,72 mirando resistências em 101,01 ou 105,12. O IFR sobrevendido alerta para recuperações se superar 95,72</t>
  </si>
  <si>
    <t>BITH11 está em tendência de baixa pela média de 200 dias, a parece ter completado movimento de repique de alta de curto prazo e pode estar retomando o movimento baixista. Abaixo dos 72,31 pode seguir em queda na direção dos suportes 67,85 ou 65,33. Teria sinal de repique altista fechando acima dos 74,05 mirando resistências em 75,98 ou 81.</t>
  </si>
  <si>
    <t>ETHE11 está em tendência de baixa pela média de 200 dias, a parece ter completado movimento de repique de alta de curto prazo e pode estar retomando o movimento baixista. Abaixo dos 26,7 pode seguir em queda na direção dos suportes 22,82 ou 21,06. Teria sinal de repique altista fechando acima dos 27,38 mirando resistências em 28,5 ou 32,01.</t>
  </si>
  <si>
    <t>HASH11 apesar de estar em tendência de baixa no longo prazo pela média de 200 dias, no curto prazo está com sinal de recuperação favorecendo repiques de alta. Acima dos 43,58 pode seguir repique altista na direção resistências nos 46,53 ou 51,31. Caso perca os 41,5 teria sinal de baixa projetando de 38,8 a 37,32. O padrão de volume favorece a alta.</t>
  </si>
  <si>
    <t>CHIP11 apesar de estar em tendência de alta no longo prazo pela média de 200 dias, no curto prazo está em realização. Abaixo dos 33,96 pode seguir em baixa no curto prazo mirando suportes em 30,95 ou 27,95. Teria sinal de retomada altista fechando acima dos 35,7 mirando resistências em 43,67 ou 49,67.</t>
  </si>
  <si>
    <t>WRLD11 apesar de estar em tendência de alta no longo prazo pela média de 200 dias, no curto prazo está em realização. Abaixo dos 142,7 pode seguir em baixa no curto prazo mirando suportes em 140,82 ou 138,94. Teria sinal de retomada altista fechando acima dos 143,94 mirando resistências em 148,78 ou 152,53.</t>
  </si>
  <si>
    <t>BOVA11 está em tendência de alta pelas médias de 21 e 200 dias, mas começa a dar sinal de possível realização. Abaixo dos 170,26 poderia realizar na direção dos suportes 164,61 ou 161,35. Caso supere os 171,52 retomaria sinal de alta com projeções nos 175,13 ou 181,63.</t>
  </si>
  <si>
    <t>BAAX39 apesar de estar em tendência de alta no longo prazo pela média de 200 dias, no curto prazo está em realização. Abaixo dos 55,05 pode seguir em baixa no curto prazo mirando suportes em 51,9 ou 48,75. Teria sinal de retomada altista fechando acima dos 56,15 mirando resistências em 65,24 ou 71,53.</t>
  </si>
  <si>
    <t>BEWY39 está em tendência de alta no longo prazo, teve uma correção no curto prazo, mas pode estar retomando sinal de altas. Acima dos 108,05 pode buscar 145,44 ou 174,12. Abaixo dos 99,02 retomaria sinal de realização mirando suportes em 84,67 ou 70,33.</t>
  </si>
  <si>
    <t>IVVB11 apesar de estar em tendência de alta no longo prazo pela média de 200 dias, no curto prazo está em realização. Abaixo dos 429,09 pode seguir em baixa no curto prazo mirando suportes em 425,94 ou 420,87. Teria sinal de retomada altista fechando acima dos 433,03 mirando resistências em 442,34 ou 452,47.</t>
  </si>
  <si>
    <t>BSLV39 está em tendência de baixa pelas médias de 21 e 200 dias, mas começa a dar sinais de repiques de alta. Acima dos 86,7 teria sinal de repique altista mirando resistências nos 103,66 ou 115,24. Já uma perda dos 84,92 traria de volta o sinal de baixa projetando de 79,12 a 73,33.</t>
  </si>
  <si>
    <t>SMAL11 está em clara tendência de baixa pelas médias de 21 e 200 dias e segue em movimento de baixa. Abaixo dos 107,22 pode buscar suportes 103,74 ou 101,22. Teria sinal de repique altista fechando acima dos 108,47 mirando resistências em 111,89 ou 116,92.</t>
  </si>
  <si>
    <t>BOVV11 está em tendência de alta pelas médias de 21 e 200 dias e vai mantendo sinal de força altista. Acima dos 179,94 pode buscar projeções nos 183,78 ou 190,42. Teria sinal de realização na perda dos 178,63 mirando os 173,03 ou 169,7. O padrão de volume favorece a alta.</t>
  </si>
  <si>
    <t>DIVO11 está em tendência de alta pelas médias de 21 e 200 dias, mas começa a dar sinal de possível realização. Abaixo dos 126,82 poderia realizar na direção dos suportes 121,63 ou 118,82. Caso supere os 128 retomaria sinal de alta com projeções nos 130,7 ou 136,3.</t>
  </si>
  <si>
    <t>It Now Small</t>
  </si>
  <si>
    <t>SMAC11</t>
  </si>
  <si>
    <t>SMAC11 está em clara tendência de baixa pelas médias de 21 e 200 dias e segue em movimento de baixa. Abaixo dos 55,9 pode buscar suportes 54,1 ou 52,75. Teria sinal de repique altista fechando acima dos 56,58 mirando resistências em 58,45 ou 61,13.</t>
  </si>
  <si>
    <t>SPXR11 está em tendência de alta pelas médias de 21 e 200 dias, mas começa a dar sinal de possível realização. Abaixo dos 72,03 poderia realizar na direção dos suportes 70,35 ou 69,25. Caso supere os 73,88 retomaria sinal de alta com projeções nos 76,06 ou 79,59.</t>
  </si>
  <si>
    <t>SPXI11 apesar de estar em tendência de alta no longo prazo pela média de 200 dias, no curto prazo está em realização. Abaixo dos 52,2 pode seguir em baixa no curto prazo mirando suportes em 51,65 ou 50,96. Teria sinal de retomada altista fechando acima dos 52,64 mirando resistências em 53,86 ou 55,22.</t>
  </si>
  <si>
    <t>TECK11 apesar de estar em tendência de alta no longo prazo pela média de 200 dias, no curto prazo está em realização. Abaixo dos 112,31 pode seguir em baixa no curto prazo mirando suportes em 107,8 ou 104,3. Teria sinal de retomada altista fechando acima dos 115,3 mirando resistências em 119,11 ou 126,09.</t>
  </si>
  <si>
    <t>Nuibovhighbt</t>
  </si>
  <si>
    <t>HIGH11</t>
  </si>
  <si>
    <t>HIGH11 está em tendência de baixa pela média de 200 dias, a parece ter completado movimento de repique de alta de curto prazo e pode estar retomando o movimento baixista. Abaixo dos 81,55 pode seguir em queda na direção dos suportes 77,5 ou 75,18. Teria sinal de repique altista fechando acima dos 82,6 mirando resistências em 85 ou 89,63.</t>
  </si>
  <si>
    <t>DOLX11 está em tendência de baixa pelas médias de 21 e 200 dias, mas começa a dar sinais de repiques de alta. Acima dos 47,4 teria sinal de repique altista mirando resistências nos 48,6 ou 51,01. Já uma perda dos 47,16 traria de volta o sinal de baixa projetando de 44,69 a 43,48.</t>
  </si>
  <si>
    <t>BOVX11 está em tendência de alta pelas médias de 21 e 200 dias, mas começa a dar sinal de possível realização. Abaixo dos 17,78 poderia realizar na direção dos suportes 17,2 ou 16,85. Caso supere os 17,92 retomaria sinal de alta com projeções nos 18,33 ou 19,02.</t>
  </si>
  <si>
    <t>NASD11 apesar de estar em tendência de alta no longo prazo pela média de 200 dias, no curto prazo está em realização. Abaixo dos 20,15 pode seguir em baixa no curto prazo mirando suportes em 19,57 ou 19. Teria sinal de retomada altista fechando acima dos 20,57 mirando resistências em 22 ou 23,14. O IFR sobrevendido alerta para recuperações se superar 20,57</t>
  </si>
  <si>
    <t>GOLD11 está em tendência de baixa pelas médias de 21 e 200 dias, mas começa a dar sinais de repiques de alta. Acima dos 21,35 teria sinal de repique altista mirando resistências nos 22,49 ou 23,4. Já uma perda dos 21,01 traria de volta o sinal de baixa projetando de 20,55 a 20,09.</t>
  </si>
  <si>
    <t>GOLX11 está em tendência de baixa pelas médias de 21 e 200 dias, mas começa a dar sinais de repiques de alta. Acima dos 49,38 teria sinal de repique altista mirando resistências nos 51,35 ou 54,65. Já uma perda dos 46 traria de volta o sinal de baixa projetando de 44,34 a 42,69.</t>
  </si>
  <si>
    <t>SPXH11 está em tendência de baixa pela média de 200 dias, a parece ter completado movimento de repique de alta de curto prazo e pode estar retomando o movimento baixista. Abaixo dos 56,37 pode seguir em queda na direção dos suportes 55,13 ou 54,24. Teria sinal de repique altista fechando acima dos 56,97 mirando resistências em 58 ou 59,77.</t>
  </si>
  <si>
    <t>GDXB39 está em clara tendência de baixa pelas médias de 21 e 200 dias e segue em movimento de baixa. Abaixo dos 119,87 pode buscar suportes 110,55 ou 101,24. Teria sinal de repique altista fechando acima dos 122,27 mirando resistências em 150 ou 168,62.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</si>
</sst>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2" zoomScaleNormal="100" workbookViewId="0">
      <selection activeCell="C17" sqref="C17:R279"/>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108</v>
      </c>
      <c r="X3" s="50">
        <f>X7-X10</f>
        <v>110</v>
      </c>
      <c r="Y3" s="51">
        <f>W3/(X3+W3)</f>
        <v>0.49541284403669728</v>
      </c>
      <c r="Z3" s="35" t="s">
        <v>67</v>
      </c>
    </row>
    <row r="4" spans="2:28" ht="15" customHeight="1" x14ac:dyDescent="0.25">
      <c r="B4" s="3"/>
      <c r="C4" s="26"/>
      <c r="D4" s="27"/>
      <c r="E4" s="27"/>
      <c r="F4" s="27"/>
      <c r="G4" s="27"/>
      <c r="H4" s="27"/>
      <c r="I4" s="27"/>
      <c r="J4" s="27"/>
      <c r="K4" s="27"/>
      <c r="L4" s="27"/>
      <c r="M4" s="27"/>
      <c r="N4" s="27"/>
      <c r="O4" s="28"/>
      <c r="P4" s="53"/>
      <c r="Q4" s="27"/>
      <c r="R4" s="29"/>
      <c r="S4" s="20"/>
      <c r="Y4" s="52">
        <f>U10</f>
        <v>0.36585365853658536</v>
      </c>
      <c r="Z4" s="35" t="s">
        <v>372</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123</v>
      </c>
      <c r="X7" s="33">
        <f>COUNTIF($Q$17:$Q$352,"Baixa")</f>
        <v>136</v>
      </c>
      <c r="Y7" s="33"/>
      <c r="Z7" s="33">
        <f>W7+X7</f>
        <v>259</v>
      </c>
    </row>
    <row r="8" spans="2:28" ht="15" customHeight="1" x14ac:dyDescent="0.25">
      <c r="B8" s="3"/>
      <c r="C8" s="26"/>
      <c r="D8" s="27"/>
      <c r="E8" s="27"/>
      <c r="F8" s="27"/>
      <c r="G8" s="27"/>
      <c r="H8" s="27"/>
      <c r="I8" s="27"/>
      <c r="J8" s="27"/>
      <c r="K8" s="27"/>
      <c r="L8" s="27"/>
      <c r="M8" s="27"/>
      <c r="N8" s="27"/>
      <c r="O8" s="28"/>
      <c r="P8" s="53"/>
      <c r="Q8" s="27"/>
      <c r="R8" s="29"/>
      <c r="S8" s="20"/>
      <c r="W8" s="34">
        <f>W7/Z7</f>
        <v>0.4749034749034749</v>
      </c>
      <c r="X8" s="34">
        <f>X7/Z7</f>
        <v>0.52509652509652505</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41</v>
      </c>
      <c r="V9" s="49" t="s">
        <v>361</v>
      </c>
      <c r="W9" s="45">
        <f>SUMIF(D17:D352,"=*34*",E17:E352)/U9</f>
        <v>4.0487804878048781</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0.36585365853658536</v>
      </c>
      <c r="V10" s="44" t="s">
        <v>9</v>
      </c>
      <c r="W10" s="47">
        <f>COUNTIFS(D17:D352,"=*34*",Q17:Q352,"Alta")</f>
        <v>15</v>
      </c>
      <c r="X10" s="48">
        <f>U9-W10</f>
        <v>26</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390</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396</v>
      </c>
      <c r="S13" s="20"/>
    </row>
    <row r="14" spans="2:28" ht="15" customHeight="1" x14ac:dyDescent="0.25">
      <c r="B14" s="3"/>
      <c r="C14" s="39"/>
      <c r="D14" s="40"/>
      <c r="E14" s="40"/>
      <c r="F14" s="40"/>
      <c r="G14" s="40"/>
      <c r="H14" s="40"/>
      <c r="I14" s="40"/>
      <c r="J14" s="40"/>
      <c r="K14" s="40"/>
      <c r="L14" s="40"/>
      <c r="M14" s="40"/>
      <c r="N14" s="40"/>
      <c r="O14" s="40"/>
      <c r="P14" s="40"/>
      <c r="Q14" s="41"/>
      <c r="R14" s="42" t="s">
        <v>395</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46223</v>
      </c>
      <c r="S15" s="20"/>
      <c r="V15" s="1" t="s">
        <v>370</v>
      </c>
    </row>
    <row r="16" spans="2:28" ht="25.15" customHeight="1" x14ac:dyDescent="0.25">
      <c r="B16" s="3"/>
      <c r="C16" s="60" t="s">
        <v>0</v>
      </c>
      <c r="D16" s="60"/>
      <c r="E16" s="6" t="s">
        <v>375</v>
      </c>
      <c r="F16" s="60" t="s">
        <v>1</v>
      </c>
      <c r="G16" s="60"/>
      <c r="H16" s="60"/>
      <c r="I16" s="6"/>
      <c r="J16" s="61" t="s">
        <v>4</v>
      </c>
      <c r="K16" s="61"/>
      <c r="L16" s="61"/>
      <c r="M16" s="7"/>
      <c r="N16" s="7" t="s">
        <v>5</v>
      </c>
      <c r="O16" s="6" t="s">
        <v>6</v>
      </c>
      <c r="P16" s="6" t="s">
        <v>374</v>
      </c>
      <c r="Q16" s="5" t="s">
        <v>373</v>
      </c>
      <c r="R16" s="8" t="s">
        <v>8</v>
      </c>
      <c r="S16" s="4"/>
      <c r="V16" s="1" t="s">
        <v>209</v>
      </c>
      <c r="W16" s="1" t="str">
        <f>_xlfn.XLOOKUP(V16,D17:D352,R17:R352)</f>
        <v>MBRF3 está em clara tendência de baixa pelas médias de 21 e 200 dias e segue em movimento de baixa. Abaixo dos 14,64 pode buscar suportes 13,47 ou 12,31. Teria sinal de repique altista fechando acima dos 15,49 mirando resistências em 18,4 ou 20,72.</v>
      </c>
    </row>
    <row r="17" spans="2:260" s="12" customFormat="1" ht="65.099999999999994" customHeight="1" x14ac:dyDescent="0.25">
      <c r="B17" s="3"/>
      <c r="C17" s="9" t="s">
        <v>11</v>
      </c>
      <c r="D17" s="16" t="s">
        <v>12</v>
      </c>
      <c r="E17" s="16">
        <v>6</v>
      </c>
      <c r="F17" s="15">
        <v>15.23</v>
      </c>
      <c r="G17" s="15">
        <v>14.08</v>
      </c>
      <c r="H17" s="15">
        <v>12.94</v>
      </c>
      <c r="I17" s="14"/>
      <c r="J17" s="15">
        <v>17.45</v>
      </c>
      <c r="K17" s="15">
        <v>19.73</v>
      </c>
      <c r="L17" s="15">
        <v>23.43</v>
      </c>
      <c r="M17" s="54"/>
      <c r="N17" s="15">
        <v>60.365346064999997</v>
      </c>
      <c r="O17" s="15">
        <v>12.890883908999999</v>
      </c>
      <c r="P17" s="15" t="s">
        <v>13</v>
      </c>
      <c r="Q17" s="16" t="s">
        <v>16</v>
      </c>
      <c r="R17" s="37" t="s">
        <v>522</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3</v>
      </c>
      <c r="F18" s="14">
        <v>23.51</v>
      </c>
      <c r="G18" s="14">
        <v>22.22</v>
      </c>
      <c r="H18" s="14">
        <v>20.94</v>
      </c>
      <c r="I18" s="14"/>
      <c r="J18" s="14">
        <v>23.78</v>
      </c>
      <c r="K18" s="14">
        <v>26.34</v>
      </c>
      <c r="L18" s="14">
        <v>30.49</v>
      </c>
      <c r="M18" s="54"/>
      <c r="N18" s="14">
        <v>43.370736348000001</v>
      </c>
      <c r="O18" s="31">
        <v>14.609630863</v>
      </c>
      <c r="P18" s="31" t="s">
        <v>16</v>
      </c>
      <c r="Q18" s="17" t="s">
        <v>13</v>
      </c>
      <c r="R18" s="38" t="s">
        <v>523</v>
      </c>
      <c r="S18" s="10"/>
      <c r="T18" s="11"/>
      <c r="U18" s="11"/>
      <c r="V18" s="11"/>
      <c r="W18" s="36">
        <f>SUM(E17:E352)/X18</f>
        <v>3.8973384030418252</v>
      </c>
      <c r="X18" s="11">
        <f>COUNT(E17:E352)</f>
        <v>263</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6</v>
      </c>
      <c r="F19" s="15">
        <v>295.55</v>
      </c>
      <c r="G19" s="15">
        <v>218.01</v>
      </c>
      <c r="H19" s="15">
        <v>140.47</v>
      </c>
      <c r="I19" s="14"/>
      <c r="J19" s="15">
        <v>323.26</v>
      </c>
      <c r="K19" s="15">
        <v>478.33</v>
      </c>
      <c r="L19" s="15">
        <v>729.26</v>
      </c>
      <c r="M19" s="54"/>
      <c r="N19" s="15">
        <v>40.997836575999997</v>
      </c>
      <c r="O19" s="15">
        <v>32.554775255999999</v>
      </c>
      <c r="P19" s="15" t="s">
        <v>16</v>
      </c>
      <c r="Q19" s="16" t="s">
        <v>13</v>
      </c>
      <c r="R19" s="37" t="s">
        <v>524</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407</v>
      </c>
      <c r="D20" s="17" t="s">
        <v>408</v>
      </c>
      <c r="E20" s="17">
        <v>4</v>
      </c>
      <c r="F20" s="14">
        <v>20.86</v>
      </c>
      <c r="G20" s="14">
        <v>18.05</v>
      </c>
      <c r="H20" s="14">
        <v>15.24</v>
      </c>
      <c r="I20" s="14"/>
      <c r="J20" s="14">
        <v>26.08</v>
      </c>
      <c r="K20" s="14">
        <v>31.69</v>
      </c>
      <c r="L20" s="14">
        <v>40.78</v>
      </c>
      <c r="M20" s="54"/>
      <c r="N20" s="14">
        <v>68.227474709000006</v>
      </c>
      <c r="O20" s="31">
        <v>4.7793211940999996</v>
      </c>
      <c r="P20" s="31" t="s">
        <v>13</v>
      </c>
      <c r="Q20" s="17" t="s">
        <v>16</v>
      </c>
      <c r="R20" s="38" t="s">
        <v>525</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376</v>
      </c>
      <c r="D21" s="16" t="s">
        <v>377</v>
      </c>
      <c r="E21" s="16">
        <v>2</v>
      </c>
      <c r="F21" s="15">
        <v>4.43</v>
      </c>
      <c r="G21" s="15">
        <v>3.4</v>
      </c>
      <c r="H21" s="15">
        <v>2.38</v>
      </c>
      <c r="I21" s="14"/>
      <c r="J21" s="15">
        <v>4.5999999999999996</v>
      </c>
      <c r="K21" s="15">
        <v>6.64</v>
      </c>
      <c r="L21" s="15">
        <v>9.9499999999999993</v>
      </c>
      <c r="M21" s="54"/>
      <c r="N21" s="15">
        <v>40.93420115</v>
      </c>
      <c r="O21" s="15">
        <v>1.8819762272999998</v>
      </c>
      <c r="P21" s="15" t="s">
        <v>13</v>
      </c>
      <c r="Q21" s="16" t="s">
        <v>13</v>
      </c>
      <c r="R21" s="37" t="s">
        <v>526</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1</v>
      </c>
      <c r="F22" s="14">
        <v>27.15</v>
      </c>
      <c r="G22" s="14">
        <v>24.9</v>
      </c>
      <c r="H22" s="14">
        <v>22.66</v>
      </c>
      <c r="I22" s="14"/>
      <c r="J22" s="14">
        <v>27.8</v>
      </c>
      <c r="K22" s="14">
        <v>32.28</v>
      </c>
      <c r="L22" s="14">
        <v>39.549999999999997</v>
      </c>
      <c r="M22" s="54"/>
      <c r="N22" s="14">
        <v>42.941725417999997</v>
      </c>
      <c r="O22" s="31">
        <v>115.99376777000001</v>
      </c>
      <c r="P22" s="31" t="s">
        <v>13</v>
      </c>
      <c r="Q22" s="17" t="s">
        <v>13</v>
      </c>
      <c r="R22" s="38" t="s">
        <v>527</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11.85</v>
      </c>
      <c r="G23" s="15">
        <v>10.98</v>
      </c>
      <c r="H23" s="15">
        <v>10.119999999999999</v>
      </c>
      <c r="I23" s="14"/>
      <c r="J23" s="15">
        <v>12.19</v>
      </c>
      <c r="K23" s="15">
        <v>13.91</v>
      </c>
      <c r="L23" s="15">
        <v>16.7</v>
      </c>
      <c r="M23" s="54"/>
      <c r="N23" s="15">
        <v>50.287844229999997</v>
      </c>
      <c r="O23" s="15">
        <v>13.642648409</v>
      </c>
      <c r="P23" s="15" t="s">
        <v>16</v>
      </c>
      <c r="Q23" s="16" t="s">
        <v>13</v>
      </c>
      <c r="R23" s="37" t="s">
        <v>528</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3</v>
      </c>
      <c r="F24" s="14">
        <v>145.97</v>
      </c>
      <c r="G24" s="14">
        <v>130.07</v>
      </c>
      <c r="H24" s="14">
        <v>114.18</v>
      </c>
      <c r="I24" s="14"/>
      <c r="J24" s="14">
        <v>148.9</v>
      </c>
      <c r="K24" s="14">
        <v>180.68</v>
      </c>
      <c r="L24" s="14">
        <v>232.12</v>
      </c>
      <c r="M24" s="54"/>
      <c r="N24" s="14">
        <v>37.659617978999997</v>
      </c>
      <c r="O24" s="31">
        <v>35.097363457</v>
      </c>
      <c r="P24" s="31" t="s">
        <v>16</v>
      </c>
      <c r="Q24" s="17" t="s">
        <v>13</v>
      </c>
      <c r="R24" s="38" t="s">
        <v>529</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7</v>
      </c>
      <c r="F25" s="15">
        <v>33.28</v>
      </c>
      <c r="G25" s="15">
        <v>31.45</v>
      </c>
      <c r="H25" s="15">
        <v>29.62</v>
      </c>
      <c r="I25" s="14"/>
      <c r="J25" s="15">
        <v>36.869999999999997</v>
      </c>
      <c r="K25" s="15">
        <v>40.520000000000003</v>
      </c>
      <c r="L25" s="15">
        <v>46.44</v>
      </c>
      <c r="M25" s="54"/>
      <c r="N25" s="15">
        <v>53.471510532000003</v>
      </c>
      <c r="O25" s="15">
        <v>23.981092818</v>
      </c>
      <c r="P25" s="15" t="s">
        <v>16</v>
      </c>
      <c r="Q25" s="16" t="s">
        <v>16</v>
      </c>
      <c r="R25" s="37" t="s">
        <v>530</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7</v>
      </c>
      <c r="F26" s="14">
        <v>62.4</v>
      </c>
      <c r="G26" s="14">
        <v>57.07</v>
      </c>
      <c r="H26" s="14">
        <v>51.75</v>
      </c>
      <c r="I26" s="14"/>
      <c r="J26" s="14">
        <v>69.37</v>
      </c>
      <c r="K26" s="14">
        <v>80.010000000000005</v>
      </c>
      <c r="L26" s="14">
        <v>97.24</v>
      </c>
      <c r="M26" s="54"/>
      <c r="N26" s="14">
        <v>50.253571878999999</v>
      </c>
      <c r="O26" s="31">
        <v>56.813632865000002</v>
      </c>
      <c r="P26" s="31" t="s">
        <v>16</v>
      </c>
      <c r="Q26" s="17" t="s">
        <v>16</v>
      </c>
      <c r="R26" s="38" t="s">
        <v>531</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5</v>
      </c>
      <c r="F27" s="15">
        <v>15.51</v>
      </c>
      <c r="G27" s="15">
        <v>14.67</v>
      </c>
      <c r="H27" s="15">
        <v>13.83</v>
      </c>
      <c r="I27" s="14"/>
      <c r="J27" s="15">
        <v>15.75</v>
      </c>
      <c r="K27" s="15">
        <v>17.420000000000002</v>
      </c>
      <c r="L27" s="15">
        <v>20.13</v>
      </c>
      <c r="M27" s="54"/>
      <c r="N27" s="15">
        <v>35.788440702999999</v>
      </c>
      <c r="O27" s="15">
        <v>387.53203864</v>
      </c>
      <c r="P27" s="15" t="s">
        <v>16</v>
      </c>
      <c r="Q27" s="16" t="s">
        <v>13</v>
      </c>
      <c r="R27" s="37" t="s">
        <v>532</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6</v>
      </c>
      <c r="F28" s="14">
        <v>3.7</v>
      </c>
      <c r="G28" s="14">
        <v>2.2999999999999998</v>
      </c>
      <c r="H28" s="14">
        <v>0.9</v>
      </c>
      <c r="I28" s="14"/>
      <c r="J28" s="14">
        <v>7.89</v>
      </c>
      <c r="K28" s="14">
        <v>10.68</v>
      </c>
      <c r="L28" s="14">
        <v>15.2</v>
      </c>
      <c r="M28" s="54"/>
      <c r="N28" s="14">
        <v>53.111142885</v>
      </c>
      <c r="O28" s="31">
        <v>7.9695929091000002</v>
      </c>
      <c r="P28" s="31" t="s">
        <v>13</v>
      </c>
      <c r="Q28" s="17" t="s">
        <v>16</v>
      </c>
      <c r="R28" s="38" t="s">
        <v>533</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3</v>
      </c>
      <c r="F29" s="15">
        <v>2.09</v>
      </c>
      <c r="G29" s="15">
        <v>1.22</v>
      </c>
      <c r="H29" s="15">
        <v>0.36</v>
      </c>
      <c r="I29" s="14"/>
      <c r="J29" s="15">
        <v>2.2799999999999998</v>
      </c>
      <c r="K29" s="15">
        <v>4</v>
      </c>
      <c r="L29" s="15">
        <v>6.79</v>
      </c>
      <c r="M29" s="54"/>
      <c r="N29" s="15">
        <v>38.100739376</v>
      </c>
      <c r="O29" s="15">
        <v>28.853056318</v>
      </c>
      <c r="P29" s="15" t="s">
        <v>13</v>
      </c>
      <c r="Q29" s="16" t="s">
        <v>13</v>
      </c>
      <c r="R29" s="37" t="s">
        <v>534</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10</v>
      </c>
      <c r="F30" s="14">
        <v>84.06</v>
      </c>
      <c r="G30" s="14">
        <v>77.08</v>
      </c>
      <c r="H30" s="14">
        <v>70.11</v>
      </c>
      <c r="I30" s="14"/>
      <c r="J30" s="14">
        <v>85.94</v>
      </c>
      <c r="K30" s="14">
        <v>99.88</v>
      </c>
      <c r="L30" s="14">
        <v>122.44</v>
      </c>
      <c r="M30" s="54"/>
      <c r="N30" s="14">
        <v>71.372278205000001</v>
      </c>
      <c r="O30" s="31">
        <v>23.725161206999999</v>
      </c>
      <c r="P30" s="31" t="s">
        <v>16</v>
      </c>
      <c r="Q30" s="17" t="s">
        <v>16</v>
      </c>
      <c r="R30" s="38" t="s">
        <v>535</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409</v>
      </c>
      <c r="D31" s="16" t="s">
        <v>410</v>
      </c>
      <c r="E31" s="16">
        <v>3</v>
      </c>
      <c r="F31" s="15">
        <v>264.18</v>
      </c>
      <c r="G31" s="15">
        <v>197.97</v>
      </c>
      <c r="H31" s="15">
        <v>131.77000000000001</v>
      </c>
      <c r="I31" s="14"/>
      <c r="J31" s="15">
        <v>280.95999999999998</v>
      </c>
      <c r="K31" s="15">
        <v>413.36</v>
      </c>
      <c r="L31" s="15">
        <v>627.6</v>
      </c>
      <c r="M31" s="54"/>
      <c r="N31" s="15">
        <v>37.734777968000003</v>
      </c>
      <c r="O31" s="15">
        <v>3.2919610318000001</v>
      </c>
      <c r="P31" s="15" t="s">
        <v>16</v>
      </c>
      <c r="Q31" s="16" t="s">
        <v>13</v>
      </c>
      <c r="R31" s="37" t="s">
        <v>536</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403</v>
      </c>
      <c r="D32" s="17" t="s">
        <v>404</v>
      </c>
      <c r="E32" s="17">
        <v>6</v>
      </c>
      <c r="F32" s="14">
        <v>3.24</v>
      </c>
      <c r="G32" s="14">
        <v>2.23</v>
      </c>
      <c r="H32" s="14">
        <v>1.22</v>
      </c>
      <c r="I32" s="14"/>
      <c r="J32" s="14">
        <v>5.97</v>
      </c>
      <c r="K32" s="14">
        <v>7.98</v>
      </c>
      <c r="L32" s="14">
        <v>11.24</v>
      </c>
      <c r="M32" s="54"/>
      <c r="N32" s="14">
        <v>56.991319377000003</v>
      </c>
      <c r="O32" s="31">
        <v>2.7101047273000001</v>
      </c>
      <c r="P32" s="31" t="s">
        <v>13</v>
      </c>
      <c r="Q32" s="17" t="s">
        <v>16</v>
      </c>
      <c r="R32" s="38" t="s">
        <v>537</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378</v>
      </c>
      <c r="D33" s="16" t="s">
        <v>379</v>
      </c>
      <c r="E33" s="16">
        <v>4</v>
      </c>
      <c r="F33" s="15">
        <v>159</v>
      </c>
      <c r="G33" s="15">
        <v>136.96</v>
      </c>
      <c r="H33" s="15">
        <v>114.93</v>
      </c>
      <c r="I33" s="14"/>
      <c r="J33" s="15">
        <v>166.26</v>
      </c>
      <c r="K33" s="15">
        <v>210.32</v>
      </c>
      <c r="L33" s="15">
        <v>281.62</v>
      </c>
      <c r="M33" s="54"/>
      <c r="N33" s="15">
        <v>43.097443312000003</v>
      </c>
      <c r="O33" s="15">
        <v>5.7136364632000003</v>
      </c>
      <c r="P33" s="15" t="s">
        <v>16</v>
      </c>
      <c r="Q33" s="16" t="s">
        <v>13</v>
      </c>
      <c r="R33" s="37" t="s">
        <v>538</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0</v>
      </c>
      <c r="F34" s="14">
        <v>8.3000000000000007</v>
      </c>
      <c r="G34" s="14">
        <v>7.42</v>
      </c>
      <c r="H34" s="14">
        <v>6.54</v>
      </c>
      <c r="I34" s="14"/>
      <c r="J34" s="14">
        <v>8.59</v>
      </c>
      <c r="K34" s="14">
        <v>10.34</v>
      </c>
      <c r="L34" s="14">
        <v>13.18</v>
      </c>
      <c r="M34" s="54"/>
      <c r="N34" s="14">
        <v>46.482758214999997</v>
      </c>
      <c r="O34" s="31">
        <v>78.541753091000004</v>
      </c>
      <c r="P34" s="31" t="s">
        <v>13</v>
      </c>
      <c r="Q34" s="17" t="s">
        <v>13</v>
      </c>
      <c r="R34" s="38" t="s">
        <v>539</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2</v>
      </c>
      <c r="F35" s="15">
        <v>82.55</v>
      </c>
      <c r="G35" s="15">
        <v>52.13</v>
      </c>
      <c r="H35" s="15">
        <v>21.71</v>
      </c>
      <c r="I35" s="14"/>
      <c r="J35" s="15">
        <v>86.95</v>
      </c>
      <c r="K35" s="15">
        <v>147.78</v>
      </c>
      <c r="L35" s="15">
        <v>246.23</v>
      </c>
      <c r="M35" s="54"/>
      <c r="N35" s="15">
        <v>31.131467662999999</v>
      </c>
      <c r="O35" s="15">
        <v>89.535476834000008</v>
      </c>
      <c r="P35" s="15" t="s">
        <v>13</v>
      </c>
      <c r="Q35" s="16" t="s">
        <v>13</v>
      </c>
      <c r="R35" s="37" t="s">
        <v>540</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0</v>
      </c>
      <c r="F36" s="14">
        <v>11.51</v>
      </c>
      <c r="G36" s="14">
        <v>10.42</v>
      </c>
      <c r="H36" s="14">
        <v>9.34</v>
      </c>
      <c r="I36" s="14"/>
      <c r="J36" s="14">
        <v>11.73</v>
      </c>
      <c r="K36" s="14">
        <v>13.89</v>
      </c>
      <c r="L36" s="14">
        <v>17.39</v>
      </c>
      <c r="M36" s="54"/>
      <c r="N36" s="14">
        <v>42.405257226000003</v>
      </c>
      <c r="O36" s="31">
        <v>31.617101863999999</v>
      </c>
      <c r="P36" s="31" t="s">
        <v>13</v>
      </c>
      <c r="Q36" s="17" t="s">
        <v>13</v>
      </c>
      <c r="R36" s="38" t="s">
        <v>541</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3</v>
      </c>
      <c r="F37" s="15">
        <v>49.5</v>
      </c>
      <c r="G37" s="15">
        <v>43.76</v>
      </c>
      <c r="H37" s="15">
        <v>38.020000000000003</v>
      </c>
      <c r="I37" s="14"/>
      <c r="J37" s="15">
        <v>50.48</v>
      </c>
      <c r="K37" s="15">
        <v>61.95</v>
      </c>
      <c r="L37" s="15">
        <v>80.52</v>
      </c>
      <c r="M37" s="54"/>
      <c r="N37" s="15">
        <v>35.054434747000002</v>
      </c>
      <c r="O37" s="15">
        <v>545.61997876999999</v>
      </c>
      <c r="P37" s="15" t="s">
        <v>13</v>
      </c>
      <c r="Q37" s="16" t="s">
        <v>13</v>
      </c>
      <c r="R37" s="37" t="s">
        <v>542</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2</v>
      </c>
      <c r="F38" s="14">
        <v>48.39</v>
      </c>
      <c r="G38" s="14">
        <v>43.06</v>
      </c>
      <c r="H38" s="14">
        <v>37.729999999999997</v>
      </c>
      <c r="I38" s="14"/>
      <c r="J38" s="14">
        <v>49.35</v>
      </c>
      <c r="K38" s="14">
        <v>60</v>
      </c>
      <c r="L38" s="14">
        <v>77.239999999999995</v>
      </c>
      <c r="M38" s="54"/>
      <c r="N38" s="14">
        <v>35.965234203999998</v>
      </c>
      <c r="O38" s="31">
        <v>68.594099182000008</v>
      </c>
      <c r="P38" s="31" t="s">
        <v>13</v>
      </c>
      <c r="Q38" s="17" t="s">
        <v>13</v>
      </c>
      <c r="R38" s="38" t="s">
        <v>543</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411</v>
      </c>
      <c r="D39" s="16" t="s">
        <v>412</v>
      </c>
      <c r="E39" s="16">
        <v>2</v>
      </c>
      <c r="F39" s="15">
        <v>1.2</v>
      </c>
      <c r="G39" s="15">
        <v>0.19</v>
      </c>
      <c r="H39" s="15">
        <v>-0.8</v>
      </c>
      <c r="I39" s="14"/>
      <c r="J39" s="15">
        <v>1.29</v>
      </c>
      <c r="K39" s="15">
        <v>3.29</v>
      </c>
      <c r="L39" s="15">
        <v>6.54</v>
      </c>
      <c r="M39" s="54"/>
      <c r="N39" s="15">
        <v>31.219130067999998</v>
      </c>
      <c r="O39" s="15">
        <v>1.8497883182000001</v>
      </c>
      <c r="P39" s="15" t="s">
        <v>13</v>
      </c>
      <c r="Q39" s="16" t="s">
        <v>13</v>
      </c>
      <c r="R39" s="37" t="s">
        <v>544</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366</v>
      </c>
      <c r="D40" s="17" t="s">
        <v>367</v>
      </c>
      <c r="E40" s="17">
        <v>0</v>
      </c>
      <c r="F40" s="14">
        <v>21.7</v>
      </c>
      <c r="G40" s="14">
        <v>10.31</v>
      </c>
      <c r="H40" s="14">
        <v>-1.06</v>
      </c>
      <c r="I40" s="14"/>
      <c r="J40" s="14">
        <v>22.2</v>
      </c>
      <c r="K40" s="14">
        <v>44.96</v>
      </c>
      <c r="L40" s="14">
        <v>81.790000000000006</v>
      </c>
      <c r="M40" s="54"/>
      <c r="N40" s="14">
        <v>36.426057276999998</v>
      </c>
      <c r="O40" s="31">
        <v>2.5746957273</v>
      </c>
      <c r="P40" s="31" t="s">
        <v>13</v>
      </c>
      <c r="Q40" s="17" t="s">
        <v>13</v>
      </c>
      <c r="R40" s="38" t="s">
        <v>545</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6</v>
      </c>
      <c r="F41" s="15">
        <v>18.32</v>
      </c>
      <c r="G41" s="15">
        <v>14.37</v>
      </c>
      <c r="H41" s="15">
        <v>10.43</v>
      </c>
      <c r="I41" s="14"/>
      <c r="J41" s="15">
        <v>28.86</v>
      </c>
      <c r="K41" s="15">
        <v>36.74</v>
      </c>
      <c r="L41" s="15">
        <v>49.5</v>
      </c>
      <c r="M41" s="54"/>
      <c r="N41" s="15">
        <v>53.164490121999997</v>
      </c>
      <c r="O41" s="15">
        <v>48.046027864000003</v>
      </c>
      <c r="P41" s="15" t="s">
        <v>13</v>
      </c>
      <c r="Q41" s="16" t="s">
        <v>16</v>
      </c>
      <c r="R41" s="37" t="s">
        <v>546</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4</v>
      </c>
      <c r="F42" s="14">
        <v>15.17</v>
      </c>
      <c r="G42" s="14">
        <v>13.3</v>
      </c>
      <c r="H42" s="14">
        <v>11.44</v>
      </c>
      <c r="I42" s="14"/>
      <c r="J42" s="14">
        <v>20.02</v>
      </c>
      <c r="K42" s="14">
        <v>23.74</v>
      </c>
      <c r="L42" s="14">
        <v>29.77</v>
      </c>
      <c r="M42" s="54"/>
      <c r="N42" s="14">
        <v>53.923171469000003</v>
      </c>
      <c r="O42" s="31">
        <v>593.12104504999991</v>
      </c>
      <c r="P42" s="31" t="s">
        <v>13</v>
      </c>
      <c r="Q42" s="17" t="s">
        <v>16</v>
      </c>
      <c r="R42" s="38" t="s">
        <v>547</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4</v>
      </c>
      <c r="F43" s="15">
        <v>5.13</v>
      </c>
      <c r="G43" s="15">
        <v>4.7699999999999996</v>
      </c>
      <c r="H43" s="15">
        <v>4.41</v>
      </c>
      <c r="I43" s="14"/>
      <c r="J43" s="15">
        <v>5.35</v>
      </c>
      <c r="K43" s="15">
        <v>6.06</v>
      </c>
      <c r="L43" s="15">
        <v>7.22</v>
      </c>
      <c r="M43" s="54"/>
      <c r="N43" s="15">
        <v>37.426612730000002</v>
      </c>
      <c r="O43" s="15">
        <v>6.3757683182000005</v>
      </c>
      <c r="P43" s="15" t="s">
        <v>16</v>
      </c>
      <c r="Q43" s="16" t="s">
        <v>13</v>
      </c>
      <c r="R43" s="37" t="s">
        <v>548</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0</v>
      </c>
      <c r="F44" s="14">
        <v>13.8</v>
      </c>
      <c r="G44" s="14">
        <v>12.1</v>
      </c>
      <c r="H44" s="14">
        <v>10.41</v>
      </c>
      <c r="I44" s="14"/>
      <c r="J44" s="14">
        <v>14.09</v>
      </c>
      <c r="K44" s="14">
        <v>17.47</v>
      </c>
      <c r="L44" s="14">
        <v>22.94</v>
      </c>
      <c r="M44" s="54"/>
      <c r="N44" s="14">
        <v>39.492298857000002</v>
      </c>
      <c r="O44" s="31">
        <v>22.114844364</v>
      </c>
      <c r="P44" s="31" t="s">
        <v>13</v>
      </c>
      <c r="Q44" s="17" t="s">
        <v>13</v>
      </c>
      <c r="R44" s="38" t="s">
        <v>549</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7</v>
      </c>
      <c r="F45" s="15">
        <v>40.700000000000003</v>
      </c>
      <c r="G45" s="15">
        <v>38.26</v>
      </c>
      <c r="H45" s="15">
        <v>35.83</v>
      </c>
      <c r="I45" s="14"/>
      <c r="J45" s="15">
        <v>41.44</v>
      </c>
      <c r="K45" s="15">
        <v>46.3</v>
      </c>
      <c r="L45" s="15">
        <v>54.17</v>
      </c>
      <c r="M45" s="54"/>
      <c r="N45" s="15">
        <v>79.013885354999999</v>
      </c>
      <c r="O45" s="15">
        <v>235.06943236000001</v>
      </c>
      <c r="P45" s="15" t="s">
        <v>16</v>
      </c>
      <c r="Q45" s="16" t="s">
        <v>16</v>
      </c>
      <c r="R45" s="37" t="s">
        <v>550</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9</v>
      </c>
      <c r="F46" s="14">
        <v>23.8</v>
      </c>
      <c r="G46" s="14">
        <v>21.7</v>
      </c>
      <c r="H46" s="14">
        <v>19.600000000000001</v>
      </c>
      <c r="I46" s="14"/>
      <c r="J46" s="14">
        <v>28.41</v>
      </c>
      <c r="K46" s="14">
        <v>32.6</v>
      </c>
      <c r="L46" s="14">
        <v>39.39</v>
      </c>
      <c r="M46" s="54"/>
      <c r="N46" s="14">
        <v>57.674788702999997</v>
      </c>
      <c r="O46" s="31">
        <v>6.4809114545000002</v>
      </c>
      <c r="P46" s="31" t="s">
        <v>16</v>
      </c>
      <c r="Q46" s="17" t="s">
        <v>16</v>
      </c>
      <c r="R46" s="38" t="s">
        <v>551</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380</v>
      </c>
      <c r="D47" s="16" t="s">
        <v>381</v>
      </c>
      <c r="E47" s="16">
        <v>0</v>
      </c>
      <c r="F47" s="15">
        <v>125.3</v>
      </c>
      <c r="G47" s="15">
        <v>119.74</v>
      </c>
      <c r="H47" s="15">
        <v>114.18</v>
      </c>
      <c r="I47" s="14"/>
      <c r="J47" s="15">
        <v>129.07</v>
      </c>
      <c r="K47" s="15">
        <v>140.18</v>
      </c>
      <c r="L47" s="15">
        <v>158.16999999999999</v>
      </c>
      <c r="M47" s="54"/>
      <c r="N47" s="15">
        <v>44.921441354000002</v>
      </c>
      <c r="O47" s="15">
        <v>3.0306043955000002</v>
      </c>
      <c r="P47" s="15" t="s">
        <v>13</v>
      </c>
      <c r="Q47" s="16" t="s">
        <v>13</v>
      </c>
      <c r="R47" s="37" t="s">
        <v>552</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398</v>
      </c>
      <c r="D48" s="17" t="s">
        <v>399</v>
      </c>
      <c r="E48" s="17">
        <v>0</v>
      </c>
      <c r="F48" s="14">
        <v>9.11</v>
      </c>
      <c r="G48" s="14">
        <v>8.2899999999999991</v>
      </c>
      <c r="H48" s="14">
        <v>7.47</v>
      </c>
      <c r="I48" s="14"/>
      <c r="J48" s="14">
        <v>9.6999999999999993</v>
      </c>
      <c r="K48" s="14">
        <v>11.33</v>
      </c>
      <c r="L48" s="14">
        <v>13.97</v>
      </c>
      <c r="M48" s="54"/>
      <c r="N48" s="14">
        <v>25.067456077999999</v>
      </c>
      <c r="O48" s="31">
        <v>1.7927083181999999</v>
      </c>
      <c r="P48" s="31" t="s">
        <v>13</v>
      </c>
      <c r="Q48" s="17" t="s">
        <v>13</v>
      </c>
      <c r="R48" s="38" t="s">
        <v>553</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5</v>
      </c>
      <c r="F49" s="15">
        <v>6</v>
      </c>
      <c r="G49" s="15">
        <v>5.21</v>
      </c>
      <c r="H49" s="15">
        <v>4.43</v>
      </c>
      <c r="I49" s="14"/>
      <c r="J49" s="15">
        <v>8.26</v>
      </c>
      <c r="K49" s="15">
        <v>9.82</v>
      </c>
      <c r="L49" s="15">
        <v>12.35</v>
      </c>
      <c r="M49" s="54"/>
      <c r="N49" s="15">
        <v>49.738904759</v>
      </c>
      <c r="O49" s="15">
        <v>3.0810573181999996</v>
      </c>
      <c r="P49" s="15" t="s">
        <v>13</v>
      </c>
      <c r="Q49" s="16" t="s">
        <v>16</v>
      </c>
      <c r="R49" s="37" t="s">
        <v>554</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3</v>
      </c>
      <c r="F50" s="14">
        <v>14.67</v>
      </c>
      <c r="G50" s="14">
        <v>12.65</v>
      </c>
      <c r="H50" s="14">
        <v>10.63</v>
      </c>
      <c r="I50" s="14"/>
      <c r="J50" s="14">
        <v>20.63</v>
      </c>
      <c r="K50" s="14">
        <v>24.66</v>
      </c>
      <c r="L50" s="14">
        <v>31.2</v>
      </c>
      <c r="M50" s="54"/>
      <c r="N50" s="14">
        <v>44.907423968000003</v>
      </c>
      <c r="O50" s="31">
        <v>3.6189757273000001</v>
      </c>
      <c r="P50" s="31" t="s">
        <v>13</v>
      </c>
      <c r="Q50" s="17" t="s">
        <v>16</v>
      </c>
      <c r="R50" s="38" t="s">
        <v>555</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7</v>
      </c>
      <c r="F51" s="15">
        <v>15.88</v>
      </c>
      <c r="G51" s="15">
        <v>14.79</v>
      </c>
      <c r="H51" s="15">
        <v>13.7</v>
      </c>
      <c r="I51" s="14"/>
      <c r="J51" s="15">
        <v>18.170000000000002</v>
      </c>
      <c r="K51" s="15">
        <v>20.34</v>
      </c>
      <c r="L51" s="15">
        <v>23.85</v>
      </c>
      <c r="M51" s="54"/>
      <c r="N51" s="15">
        <v>56.460911306</v>
      </c>
      <c r="O51" s="15">
        <v>142.57678672999998</v>
      </c>
      <c r="P51" s="15" t="s">
        <v>16</v>
      </c>
      <c r="Q51" s="16" t="s">
        <v>16</v>
      </c>
      <c r="R51" s="37" t="s">
        <v>556</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7</v>
      </c>
      <c r="F52" s="14">
        <v>18.21</v>
      </c>
      <c r="G52" s="14">
        <v>16.88</v>
      </c>
      <c r="H52" s="14">
        <v>15.55</v>
      </c>
      <c r="I52" s="14"/>
      <c r="J52" s="14">
        <v>21.11</v>
      </c>
      <c r="K52" s="14">
        <v>23.76</v>
      </c>
      <c r="L52" s="14">
        <v>28.06</v>
      </c>
      <c r="M52" s="54"/>
      <c r="N52" s="14">
        <v>56.547425902999997</v>
      </c>
      <c r="O52" s="31">
        <v>610.32956423000007</v>
      </c>
      <c r="P52" s="31" t="s">
        <v>16</v>
      </c>
      <c r="Q52" s="17" t="s">
        <v>16</v>
      </c>
      <c r="R52" s="38" t="s">
        <v>557</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3</v>
      </c>
      <c r="F53" s="15">
        <v>21.04</v>
      </c>
      <c r="G53" s="15">
        <v>19.53</v>
      </c>
      <c r="H53" s="15">
        <v>18.03</v>
      </c>
      <c r="I53" s="14"/>
      <c r="J53" s="15">
        <v>21.3</v>
      </c>
      <c r="K53" s="15">
        <v>24.3</v>
      </c>
      <c r="L53" s="15">
        <v>29.16</v>
      </c>
      <c r="M53" s="54"/>
      <c r="N53" s="15">
        <v>38.236643485000002</v>
      </c>
      <c r="O53" s="15">
        <v>37.897689772999996</v>
      </c>
      <c r="P53" s="15" t="s">
        <v>16</v>
      </c>
      <c r="Q53" s="16" t="s">
        <v>13</v>
      </c>
      <c r="R53" s="37" t="s">
        <v>558</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7</v>
      </c>
      <c r="F54" s="14">
        <v>15.18</v>
      </c>
      <c r="G54" s="14">
        <v>13.96</v>
      </c>
      <c r="H54" s="14">
        <v>12.75</v>
      </c>
      <c r="I54" s="14"/>
      <c r="J54" s="14">
        <v>16.100000000000001</v>
      </c>
      <c r="K54" s="14">
        <v>18.52</v>
      </c>
      <c r="L54" s="14">
        <v>22.44</v>
      </c>
      <c r="M54" s="54"/>
      <c r="N54" s="14">
        <v>64.390117090999993</v>
      </c>
      <c r="O54" s="31">
        <v>65.068391500000004</v>
      </c>
      <c r="P54" s="31" t="s">
        <v>16</v>
      </c>
      <c r="Q54" s="17" t="s">
        <v>16</v>
      </c>
      <c r="R54" s="38" t="s">
        <v>559</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4</v>
      </c>
      <c r="F55" s="15">
        <v>20.260000000000002</v>
      </c>
      <c r="G55" s="15">
        <v>18.260000000000002</v>
      </c>
      <c r="H55" s="15">
        <v>16.27</v>
      </c>
      <c r="I55" s="14"/>
      <c r="J55" s="15">
        <v>25.31</v>
      </c>
      <c r="K55" s="15">
        <v>29.29</v>
      </c>
      <c r="L55" s="15">
        <v>35.729999999999997</v>
      </c>
      <c r="M55" s="54"/>
      <c r="N55" s="15">
        <v>57.763804649999997</v>
      </c>
      <c r="O55" s="15">
        <v>378.25108064</v>
      </c>
      <c r="P55" s="15" t="s">
        <v>13</v>
      </c>
      <c r="Q55" s="16" t="s">
        <v>16</v>
      </c>
      <c r="R55" s="37" t="s">
        <v>560</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413</v>
      </c>
      <c r="D56" s="17" t="s">
        <v>414</v>
      </c>
      <c r="E56" s="17">
        <v>6</v>
      </c>
      <c r="F56" s="14">
        <v>19.11</v>
      </c>
      <c r="G56" s="14">
        <v>17.59</v>
      </c>
      <c r="H56" s="14">
        <v>16.079999999999998</v>
      </c>
      <c r="I56" s="14"/>
      <c r="J56" s="14">
        <v>22.75</v>
      </c>
      <c r="K56" s="14">
        <v>25.77</v>
      </c>
      <c r="L56" s="14">
        <v>30.66</v>
      </c>
      <c r="M56" s="54"/>
      <c r="N56" s="14">
        <v>78.152308207999994</v>
      </c>
      <c r="O56" s="31">
        <v>1.9373001818</v>
      </c>
      <c r="P56" s="31" t="s">
        <v>13</v>
      </c>
      <c r="Q56" s="17" t="s">
        <v>16</v>
      </c>
      <c r="R56" s="38" t="s">
        <v>561</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2</v>
      </c>
      <c r="F57" s="15">
        <v>5.98</v>
      </c>
      <c r="G57" s="15">
        <v>3.64</v>
      </c>
      <c r="H57" s="15">
        <v>1.31</v>
      </c>
      <c r="I57" s="14"/>
      <c r="J57" s="15">
        <v>6.35</v>
      </c>
      <c r="K57" s="15">
        <v>11.01</v>
      </c>
      <c r="L57" s="15">
        <v>18.559999999999999</v>
      </c>
      <c r="M57" s="54"/>
      <c r="N57" s="15">
        <v>36.586944422999998</v>
      </c>
      <c r="O57" s="15">
        <v>57.500929227</v>
      </c>
      <c r="P57" s="15" t="s">
        <v>13</v>
      </c>
      <c r="Q57" s="16" t="s">
        <v>13</v>
      </c>
      <c r="R57" s="37" t="s">
        <v>562</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7</v>
      </c>
      <c r="F58" s="14">
        <v>19.149999999999999</v>
      </c>
      <c r="G58" s="14">
        <v>17.329999999999998</v>
      </c>
      <c r="H58" s="14">
        <v>15.52</v>
      </c>
      <c r="I58" s="14"/>
      <c r="J58" s="14">
        <v>22.14</v>
      </c>
      <c r="K58" s="14">
        <v>25.76</v>
      </c>
      <c r="L58" s="14">
        <v>31.62</v>
      </c>
      <c r="M58" s="54"/>
      <c r="N58" s="14">
        <v>56.574756934</v>
      </c>
      <c r="O58" s="31">
        <v>94.004914044999992</v>
      </c>
      <c r="P58" s="31" t="s">
        <v>16</v>
      </c>
      <c r="Q58" s="17" t="s">
        <v>16</v>
      </c>
      <c r="R58" s="38" t="s">
        <v>563</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415</v>
      </c>
      <c r="D59" s="16" t="s">
        <v>416</v>
      </c>
      <c r="E59" s="16">
        <v>0</v>
      </c>
      <c r="F59" s="15">
        <v>26.26</v>
      </c>
      <c r="G59" s="15">
        <v>21.94</v>
      </c>
      <c r="H59" s="15">
        <v>17.62</v>
      </c>
      <c r="I59" s="14"/>
      <c r="J59" s="15">
        <v>27.55</v>
      </c>
      <c r="K59" s="15">
        <v>36.18</v>
      </c>
      <c r="L59" s="15">
        <v>50.14</v>
      </c>
      <c r="M59" s="54"/>
      <c r="N59" s="15">
        <v>39.266157862999997</v>
      </c>
      <c r="O59" s="15">
        <v>6.1116324332000005</v>
      </c>
      <c r="P59" s="15" t="s">
        <v>13</v>
      </c>
      <c r="Q59" s="16" t="s">
        <v>13</v>
      </c>
      <c r="R59" s="37" t="s">
        <v>564</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7</v>
      </c>
      <c r="F60" s="14">
        <v>55.97</v>
      </c>
      <c r="G60" s="14">
        <v>50.78</v>
      </c>
      <c r="H60" s="14">
        <v>45.6</v>
      </c>
      <c r="I60" s="14"/>
      <c r="J60" s="14">
        <v>65.5</v>
      </c>
      <c r="K60" s="14">
        <v>75.86</v>
      </c>
      <c r="L60" s="14">
        <v>92.63</v>
      </c>
      <c r="M60" s="54"/>
      <c r="N60" s="14">
        <v>54.321025401999997</v>
      </c>
      <c r="O60" s="31">
        <v>485.63862273000001</v>
      </c>
      <c r="P60" s="31" t="s">
        <v>16</v>
      </c>
      <c r="Q60" s="17" t="s">
        <v>16</v>
      </c>
      <c r="R60" s="38" t="s">
        <v>565</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7</v>
      </c>
      <c r="F61" s="15">
        <v>22</v>
      </c>
      <c r="G61" s="15">
        <v>20.29</v>
      </c>
      <c r="H61" s="15">
        <v>18.59</v>
      </c>
      <c r="I61" s="14"/>
      <c r="J61" s="15">
        <v>22.48</v>
      </c>
      <c r="K61" s="15">
        <v>25.88</v>
      </c>
      <c r="L61" s="15">
        <v>31.4</v>
      </c>
      <c r="M61" s="54"/>
      <c r="N61" s="15">
        <v>76.972739249</v>
      </c>
      <c r="O61" s="15">
        <v>126.58033618</v>
      </c>
      <c r="P61" s="15" t="s">
        <v>16</v>
      </c>
      <c r="Q61" s="16" t="s">
        <v>16</v>
      </c>
      <c r="R61" s="37" t="s">
        <v>566</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3</v>
      </c>
      <c r="F62" s="14">
        <v>4.2</v>
      </c>
      <c r="G62" s="14">
        <v>3.2</v>
      </c>
      <c r="H62" s="14">
        <v>2.21</v>
      </c>
      <c r="I62" s="14"/>
      <c r="J62" s="14">
        <v>4.37</v>
      </c>
      <c r="K62" s="14">
        <v>6.35</v>
      </c>
      <c r="L62" s="14">
        <v>9.5500000000000007</v>
      </c>
      <c r="M62" s="54"/>
      <c r="N62" s="14">
        <v>30.21062714</v>
      </c>
      <c r="O62" s="31">
        <v>6.0610915908999994</v>
      </c>
      <c r="P62" s="31" t="s">
        <v>13</v>
      </c>
      <c r="Q62" s="17" t="s">
        <v>13</v>
      </c>
      <c r="R62" s="38" t="s">
        <v>567</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0</v>
      </c>
      <c r="F63" s="15">
        <v>1.04</v>
      </c>
      <c r="G63" s="15">
        <v>0.36</v>
      </c>
      <c r="H63" s="15">
        <v>-0.31</v>
      </c>
      <c r="I63" s="14"/>
      <c r="J63" s="15">
        <v>1.08</v>
      </c>
      <c r="K63" s="15">
        <v>2.4300000000000002</v>
      </c>
      <c r="L63" s="15">
        <v>4.63</v>
      </c>
      <c r="M63" s="54"/>
      <c r="N63" s="15">
        <v>41.274660066999999</v>
      </c>
      <c r="O63" s="15">
        <v>3.8180985909</v>
      </c>
      <c r="P63" s="15" t="s">
        <v>13</v>
      </c>
      <c r="Q63" s="16" t="s">
        <v>13</v>
      </c>
      <c r="R63" s="37" t="s">
        <v>568</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569</v>
      </c>
      <c r="D64" s="17" t="s">
        <v>570</v>
      </c>
      <c r="E64" s="17">
        <v>6</v>
      </c>
      <c r="F64" s="14">
        <v>269.8</v>
      </c>
      <c r="G64" s="14">
        <v>227.68</v>
      </c>
      <c r="H64" s="14">
        <v>185.57</v>
      </c>
      <c r="I64" s="14"/>
      <c r="J64" s="14">
        <v>285.07</v>
      </c>
      <c r="K64" s="14">
        <v>369.29</v>
      </c>
      <c r="L64" s="14">
        <v>505.59</v>
      </c>
      <c r="M64" s="54"/>
      <c r="N64" s="14">
        <v>34.950606911999998</v>
      </c>
      <c r="O64" s="31">
        <v>1.0375471385999999</v>
      </c>
      <c r="P64" s="31" t="s">
        <v>16</v>
      </c>
      <c r="Q64" s="17" t="s">
        <v>13</v>
      </c>
      <c r="R64" s="38" t="s">
        <v>571</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81</v>
      </c>
      <c r="D65" s="16" t="s">
        <v>82</v>
      </c>
      <c r="E65" s="16">
        <v>7</v>
      </c>
      <c r="F65" s="15">
        <v>10.82</v>
      </c>
      <c r="G65" s="15">
        <v>10.61</v>
      </c>
      <c r="H65" s="15">
        <v>10.41</v>
      </c>
      <c r="I65" s="14"/>
      <c r="J65" s="15">
        <v>10.87</v>
      </c>
      <c r="K65" s="15">
        <v>11.27</v>
      </c>
      <c r="L65" s="15">
        <v>11.94</v>
      </c>
      <c r="M65" s="54"/>
      <c r="N65" s="15">
        <v>58.769831867999997</v>
      </c>
      <c r="O65" s="15">
        <v>20.717386772999998</v>
      </c>
      <c r="P65" s="15" t="s">
        <v>16</v>
      </c>
      <c r="Q65" s="16" t="s">
        <v>16</v>
      </c>
      <c r="R65" s="37" t="s">
        <v>505</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83</v>
      </c>
      <c r="D66" s="17" t="s">
        <v>84</v>
      </c>
      <c r="E66" s="17">
        <v>0</v>
      </c>
      <c r="F66" s="14">
        <v>9.59</v>
      </c>
      <c r="G66" s="14">
        <v>8.26</v>
      </c>
      <c r="H66" s="14">
        <v>6.93</v>
      </c>
      <c r="I66" s="14"/>
      <c r="J66" s="14">
        <v>9.98</v>
      </c>
      <c r="K66" s="14">
        <v>12.63</v>
      </c>
      <c r="L66" s="14">
        <v>16.920000000000002</v>
      </c>
      <c r="M66" s="54"/>
      <c r="N66" s="14">
        <v>33.958612866000003</v>
      </c>
      <c r="O66" s="31">
        <v>68.20444281799999</v>
      </c>
      <c r="P66" s="31" t="s">
        <v>13</v>
      </c>
      <c r="Q66" s="17" t="s">
        <v>13</v>
      </c>
      <c r="R66" s="38" t="s">
        <v>572</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506</v>
      </c>
      <c r="E67" s="16">
        <v>9</v>
      </c>
      <c r="F67" s="15">
        <v>16.489999999999998</v>
      </c>
      <c r="G67" s="15">
        <v>15.04</v>
      </c>
      <c r="H67" s="15">
        <v>13.6</v>
      </c>
      <c r="I67" s="14"/>
      <c r="J67" s="15">
        <v>19.399999999999999</v>
      </c>
      <c r="K67" s="15">
        <v>22.28</v>
      </c>
      <c r="L67" s="15">
        <v>26.94</v>
      </c>
      <c r="M67" s="54"/>
      <c r="N67" s="15">
        <v>71.283839479999997</v>
      </c>
      <c r="O67" s="15">
        <v>1.5263498635999999</v>
      </c>
      <c r="P67" s="15" t="s">
        <v>16</v>
      </c>
      <c r="Q67" s="16" t="s">
        <v>16</v>
      </c>
      <c r="R67" s="37" t="s">
        <v>573</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85</v>
      </c>
      <c r="D68" s="17" t="s">
        <v>86</v>
      </c>
      <c r="E68" s="17">
        <v>10</v>
      </c>
      <c r="F68" s="14">
        <v>11.05</v>
      </c>
      <c r="G68" s="14">
        <v>10.130000000000001</v>
      </c>
      <c r="H68" s="14">
        <v>9.2200000000000006</v>
      </c>
      <c r="I68" s="14"/>
      <c r="J68" s="14">
        <v>13.33</v>
      </c>
      <c r="K68" s="14">
        <v>15.15</v>
      </c>
      <c r="L68" s="14">
        <v>18.11</v>
      </c>
      <c r="M68" s="54"/>
      <c r="N68" s="14">
        <v>55.940911407999998</v>
      </c>
      <c r="O68" s="31">
        <v>160.43182668</v>
      </c>
      <c r="P68" s="31" t="s">
        <v>16</v>
      </c>
      <c r="Q68" s="17" t="s">
        <v>16</v>
      </c>
      <c r="R68" s="38" t="s">
        <v>574</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474</v>
      </c>
      <c r="D69" s="16" t="s">
        <v>475</v>
      </c>
      <c r="E69" s="16">
        <v>4</v>
      </c>
      <c r="F69" s="15">
        <v>68.900000000000006</v>
      </c>
      <c r="G69" s="15">
        <v>65.19</v>
      </c>
      <c r="H69" s="15">
        <v>61.49</v>
      </c>
      <c r="I69" s="14"/>
      <c r="J69" s="15">
        <v>73.349999999999994</v>
      </c>
      <c r="K69" s="15">
        <v>80.75</v>
      </c>
      <c r="L69" s="15">
        <v>92.73</v>
      </c>
      <c r="M69" s="54"/>
      <c r="N69" s="15">
        <v>43.094167892000002</v>
      </c>
      <c r="O69" s="15">
        <v>1.6757935405</v>
      </c>
      <c r="P69" s="15" t="s">
        <v>16</v>
      </c>
      <c r="Q69" s="16" t="s">
        <v>13</v>
      </c>
      <c r="R69" s="37" t="s">
        <v>575</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87</v>
      </c>
      <c r="D70" s="17" t="s">
        <v>88</v>
      </c>
      <c r="E70" s="17">
        <v>0</v>
      </c>
      <c r="F70" s="14">
        <v>2.2200000000000002</v>
      </c>
      <c r="G70" s="14">
        <v>1.83</v>
      </c>
      <c r="H70" s="14">
        <v>1.45</v>
      </c>
      <c r="I70" s="14"/>
      <c r="J70" s="14">
        <v>2.2799999999999998</v>
      </c>
      <c r="K70" s="14">
        <v>3.04</v>
      </c>
      <c r="L70" s="14">
        <v>4.29</v>
      </c>
      <c r="M70" s="54"/>
      <c r="N70" s="14">
        <v>42.050483481000001</v>
      </c>
      <c r="O70" s="31">
        <v>53.279925227</v>
      </c>
      <c r="P70" s="31" t="s">
        <v>13</v>
      </c>
      <c r="Q70" s="17" t="s">
        <v>13</v>
      </c>
      <c r="R70" s="38" t="s">
        <v>576</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476</v>
      </c>
      <c r="D71" s="16" t="s">
        <v>477</v>
      </c>
      <c r="E71" s="16">
        <v>0</v>
      </c>
      <c r="F71" s="15">
        <v>31.39</v>
      </c>
      <c r="G71" s="15">
        <v>26.61</v>
      </c>
      <c r="H71" s="15">
        <v>21.84</v>
      </c>
      <c r="I71" s="14"/>
      <c r="J71" s="15">
        <v>32.86</v>
      </c>
      <c r="K71" s="15">
        <v>42.4</v>
      </c>
      <c r="L71" s="15">
        <v>57.85</v>
      </c>
      <c r="M71" s="54"/>
      <c r="N71" s="15">
        <v>44.344591972000003</v>
      </c>
      <c r="O71" s="15">
        <v>1.6586790559000002</v>
      </c>
      <c r="P71" s="15" t="s">
        <v>13</v>
      </c>
      <c r="Q71" s="16" t="s">
        <v>13</v>
      </c>
      <c r="R71" s="37" t="s">
        <v>577</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364</v>
      </c>
      <c r="D72" s="17" t="s">
        <v>365</v>
      </c>
      <c r="E72" s="17">
        <v>3</v>
      </c>
      <c r="F72" s="14" t="s">
        <v>29</v>
      </c>
      <c r="G72" s="14" t="s">
        <v>29</v>
      </c>
      <c r="H72" s="14" t="s">
        <v>29</v>
      </c>
      <c r="I72" s="14"/>
      <c r="J72" s="14" t="s">
        <v>29</v>
      </c>
      <c r="K72" s="14" t="s">
        <v>29</v>
      </c>
      <c r="L72" s="14" t="s">
        <v>29</v>
      </c>
      <c r="M72" s="54"/>
      <c r="N72" s="14" t="s">
        <v>29</v>
      </c>
      <c r="O72" s="31" t="s">
        <v>29</v>
      </c>
      <c r="P72" s="31" t="s">
        <v>29</v>
      </c>
      <c r="Q72" s="17" t="s">
        <v>29</v>
      </c>
      <c r="R72" s="38" t="s">
        <v>30</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89</v>
      </c>
      <c r="D73" s="16" t="s">
        <v>90</v>
      </c>
      <c r="E73" s="16">
        <v>7</v>
      </c>
      <c r="F73" s="15">
        <v>63.39</v>
      </c>
      <c r="G73" s="15">
        <v>57.58</v>
      </c>
      <c r="H73" s="15">
        <v>51.78</v>
      </c>
      <c r="I73" s="14"/>
      <c r="J73" s="15">
        <v>67.819999999999993</v>
      </c>
      <c r="K73" s="15">
        <v>79.42</v>
      </c>
      <c r="L73" s="15">
        <v>98.19</v>
      </c>
      <c r="M73" s="54"/>
      <c r="N73" s="15">
        <v>54.162502994999997</v>
      </c>
      <c r="O73" s="15">
        <v>286.07025035999999</v>
      </c>
      <c r="P73" s="15" t="s">
        <v>16</v>
      </c>
      <c r="Q73" s="16" t="s">
        <v>16</v>
      </c>
      <c r="R73" s="37" t="s">
        <v>578</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91</v>
      </c>
      <c r="D74" s="17" t="s">
        <v>92</v>
      </c>
      <c r="E74" s="17">
        <v>5</v>
      </c>
      <c r="F74" s="14">
        <v>14.57</v>
      </c>
      <c r="G74" s="14">
        <v>13.69</v>
      </c>
      <c r="H74" s="14">
        <v>12.82</v>
      </c>
      <c r="I74" s="14"/>
      <c r="J74" s="14">
        <v>14.9</v>
      </c>
      <c r="K74" s="14">
        <v>16.64</v>
      </c>
      <c r="L74" s="14">
        <v>19.45</v>
      </c>
      <c r="M74" s="54"/>
      <c r="N74" s="14">
        <v>44.965668567000002</v>
      </c>
      <c r="O74" s="31">
        <v>282.79609091000003</v>
      </c>
      <c r="P74" s="31" t="s">
        <v>16</v>
      </c>
      <c r="Q74" s="17" t="s">
        <v>13</v>
      </c>
      <c r="R74" s="38" t="s">
        <v>579</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93</v>
      </c>
      <c r="D75" s="16" t="s">
        <v>94</v>
      </c>
      <c r="E75" s="16">
        <v>4</v>
      </c>
      <c r="F75" s="15">
        <v>3.8</v>
      </c>
      <c r="G75" s="15">
        <v>3.02</v>
      </c>
      <c r="H75" s="15">
        <v>2.2400000000000002</v>
      </c>
      <c r="I75" s="14"/>
      <c r="J75" s="15">
        <v>5.72</v>
      </c>
      <c r="K75" s="15">
        <v>7.27</v>
      </c>
      <c r="L75" s="15">
        <v>9.7899999999999991</v>
      </c>
      <c r="M75" s="54"/>
      <c r="N75" s="15">
        <v>51.536685685999998</v>
      </c>
      <c r="O75" s="15">
        <v>89.151001864000008</v>
      </c>
      <c r="P75" s="15" t="s">
        <v>13</v>
      </c>
      <c r="Q75" s="16" t="s">
        <v>16</v>
      </c>
      <c r="R75" s="37" t="s">
        <v>580</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95</v>
      </c>
      <c r="D76" s="17" t="s">
        <v>96</v>
      </c>
      <c r="E76" s="17">
        <v>7</v>
      </c>
      <c r="F76" s="14">
        <v>46.83</v>
      </c>
      <c r="G76" s="14">
        <v>43.48</v>
      </c>
      <c r="H76" s="14">
        <v>40.130000000000003</v>
      </c>
      <c r="I76" s="14"/>
      <c r="J76" s="14">
        <v>52.99</v>
      </c>
      <c r="K76" s="14">
        <v>59.68</v>
      </c>
      <c r="L76" s="14">
        <v>70.5</v>
      </c>
      <c r="M76" s="54"/>
      <c r="N76" s="14">
        <v>59.367519520000002</v>
      </c>
      <c r="O76" s="31">
        <v>55.400949318000002</v>
      </c>
      <c r="P76" s="31" t="s">
        <v>16</v>
      </c>
      <c r="Q76" s="17" t="s">
        <v>16</v>
      </c>
      <c r="R76" s="38" t="s">
        <v>581</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582</v>
      </c>
      <c r="D77" s="16" t="s">
        <v>583</v>
      </c>
      <c r="E77" s="16">
        <v>7</v>
      </c>
      <c r="F77" s="15">
        <v>46.45</v>
      </c>
      <c r="G77" s="15">
        <v>37.44</v>
      </c>
      <c r="H77" s="15">
        <v>28.43</v>
      </c>
      <c r="I77" s="14"/>
      <c r="J77" s="15">
        <v>50.01</v>
      </c>
      <c r="K77" s="15">
        <v>68.02</v>
      </c>
      <c r="L77" s="15">
        <v>97.18</v>
      </c>
      <c r="M77" s="54"/>
      <c r="N77" s="15">
        <v>61.128814013000003</v>
      </c>
      <c r="O77" s="15">
        <v>1.0218457022</v>
      </c>
      <c r="P77" s="15" t="s">
        <v>16</v>
      </c>
      <c r="Q77" s="16" t="s">
        <v>16</v>
      </c>
      <c r="R77" s="37" t="s">
        <v>584</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97</v>
      </c>
      <c r="D78" s="17" t="s">
        <v>98</v>
      </c>
      <c r="E78" s="17">
        <v>7</v>
      </c>
      <c r="F78" s="14">
        <v>5.26</v>
      </c>
      <c r="G78" s="14">
        <v>4.8</v>
      </c>
      <c r="H78" s="14">
        <v>4.34</v>
      </c>
      <c r="I78" s="14"/>
      <c r="J78" s="14">
        <v>5.56</v>
      </c>
      <c r="K78" s="14">
        <v>6.47</v>
      </c>
      <c r="L78" s="14">
        <v>7.95</v>
      </c>
      <c r="M78" s="54"/>
      <c r="N78" s="14">
        <v>68.421186384999999</v>
      </c>
      <c r="O78" s="31">
        <v>47.642903091000001</v>
      </c>
      <c r="P78" s="31" t="s">
        <v>16</v>
      </c>
      <c r="Q78" s="17" t="s">
        <v>16</v>
      </c>
      <c r="R78" s="38" t="s">
        <v>585</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99</v>
      </c>
      <c r="D79" s="16" t="s">
        <v>100</v>
      </c>
      <c r="E79" s="16">
        <v>0</v>
      </c>
      <c r="F79" s="15">
        <v>30.39</v>
      </c>
      <c r="G79" s="15">
        <v>27.67</v>
      </c>
      <c r="H79" s="15">
        <v>24.95</v>
      </c>
      <c r="I79" s="14"/>
      <c r="J79" s="15">
        <v>31.34</v>
      </c>
      <c r="K79" s="15">
        <v>36.770000000000003</v>
      </c>
      <c r="L79" s="15">
        <v>45.55</v>
      </c>
      <c r="M79" s="54"/>
      <c r="N79" s="15">
        <v>34.150763896000001</v>
      </c>
      <c r="O79" s="15">
        <v>130.00949218</v>
      </c>
      <c r="P79" s="15" t="s">
        <v>13</v>
      </c>
      <c r="Q79" s="16" t="s">
        <v>13</v>
      </c>
      <c r="R79" s="37" t="s">
        <v>586</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101</v>
      </c>
      <c r="D80" s="17" t="s">
        <v>102</v>
      </c>
      <c r="E80" s="17">
        <v>1</v>
      </c>
      <c r="F80" s="14">
        <v>1.22</v>
      </c>
      <c r="G80" s="14">
        <v>0.79</v>
      </c>
      <c r="H80" s="14">
        <v>0.37</v>
      </c>
      <c r="I80" s="14"/>
      <c r="J80" s="14">
        <v>1.36</v>
      </c>
      <c r="K80" s="14">
        <v>2.2000000000000002</v>
      </c>
      <c r="L80" s="14">
        <v>3.57</v>
      </c>
      <c r="M80" s="54"/>
      <c r="N80" s="14">
        <v>37.010418096000002</v>
      </c>
      <c r="O80" s="31">
        <v>11.981416999999999</v>
      </c>
      <c r="P80" s="31" t="s">
        <v>13</v>
      </c>
      <c r="Q80" s="17" t="s">
        <v>13</v>
      </c>
      <c r="R80" s="38" t="s">
        <v>587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104</v>
      </c>
      <c r="E81" s="16">
        <v>0</v>
      </c>
      <c r="F81" s="15">
        <v>21.42</v>
      </c>
      <c r="G81" s="15">
        <v>18.649999999999999</v>
      </c>
      <c r="H81" s="15">
        <v>15.88</v>
      </c>
      <c r="I81" s="14"/>
      <c r="J81" s="15">
        <v>21.92</v>
      </c>
      <c r="K81" s="15">
        <v>27.45</v>
      </c>
      <c r="L81" s="15">
        <v>36.409999999999997</v>
      </c>
      <c r="M81" s="54"/>
      <c r="N81" s="15">
        <v>41.893619213000001</v>
      </c>
      <c r="O81" s="15">
        <v>140.55597841000002</v>
      </c>
      <c r="P81" s="15" t="s">
        <v>13</v>
      </c>
      <c r="Q81" s="16" t="s">
        <v>13</v>
      </c>
      <c r="R81" s="37" t="s">
        <v>588</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103</v>
      </c>
      <c r="D82" s="17" t="s">
        <v>105</v>
      </c>
      <c r="E82" s="17">
        <v>0</v>
      </c>
      <c r="F82" s="14">
        <v>20.149999999999999</v>
      </c>
      <c r="G82" s="14">
        <v>17.46</v>
      </c>
      <c r="H82" s="14">
        <v>14.78</v>
      </c>
      <c r="I82" s="14"/>
      <c r="J82" s="14">
        <v>20.62</v>
      </c>
      <c r="K82" s="14">
        <v>25.98</v>
      </c>
      <c r="L82" s="14">
        <v>34.659999999999997</v>
      </c>
      <c r="M82" s="54"/>
      <c r="N82" s="14">
        <v>45.339864536999997</v>
      </c>
      <c r="O82" s="31">
        <v>9.1323041364000002</v>
      </c>
      <c r="P82" s="31" t="s">
        <v>13</v>
      </c>
      <c r="Q82" s="17" t="s">
        <v>13</v>
      </c>
      <c r="R82" s="38" t="s">
        <v>589</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507</v>
      </c>
      <c r="D83" s="16" t="s">
        <v>508</v>
      </c>
      <c r="E83" s="16">
        <v>7</v>
      </c>
      <c r="F83" s="15">
        <v>2.74</v>
      </c>
      <c r="G83" s="15">
        <v>2.29</v>
      </c>
      <c r="H83" s="15">
        <v>1.85</v>
      </c>
      <c r="I83" s="14"/>
      <c r="J83" s="15">
        <v>3.8</v>
      </c>
      <c r="K83" s="15">
        <v>4.68</v>
      </c>
      <c r="L83" s="15">
        <v>6.12</v>
      </c>
      <c r="M83" s="54"/>
      <c r="N83" s="15">
        <v>59.844888472000001</v>
      </c>
      <c r="O83" s="15">
        <v>1.5250189090999999</v>
      </c>
      <c r="P83" s="15" t="s">
        <v>13</v>
      </c>
      <c r="Q83" s="16" t="s">
        <v>16</v>
      </c>
      <c r="R83" s="37" t="s">
        <v>590</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591</v>
      </c>
      <c r="D84" s="17" t="s">
        <v>592</v>
      </c>
      <c r="E84" s="17">
        <v>7</v>
      </c>
      <c r="F84" s="14">
        <v>129.62</v>
      </c>
      <c r="G84" s="14">
        <v>101.95</v>
      </c>
      <c r="H84" s="14">
        <v>74.290000000000006</v>
      </c>
      <c r="I84" s="14"/>
      <c r="J84" s="14">
        <v>140.44999999999999</v>
      </c>
      <c r="K84" s="14">
        <v>195.77</v>
      </c>
      <c r="L84" s="14">
        <v>285.3</v>
      </c>
      <c r="M84" s="54"/>
      <c r="N84" s="14">
        <v>54.348238209999998</v>
      </c>
      <c r="O84" s="31">
        <v>1.0177645721999999</v>
      </c>
      <c r="P84" s="31" t="s">
        <v>16</v>
      </c>
      <c r="Q84" s="17" t="s">
        <v>16</v>
      </c>
      <c r="R84" s="38" t="s">
        <v>593</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470</v>
      </c>
      <c r="D85" s="16" t="s">
        <v>471</v>
      </c>
      <c r="E85" s="16">
        <v>6</v>
      </c>
      <c r="F85" s="15">
        <v>1886.59</v>
      </c>
      <c r="G85" s="15">
        <v>1387.44</v>
      </c>
      <c r="H85" s="15">
        <v>888.29</v>
      </c>
      <c r="I85" s="14"/>
      <c r="J85" s="15">
        <v>2077.7800000000002</v>
      </c>
      <c r="K85" s="15">
        <v>3076.07</v>
      </c>
      <c r="L85" s="15">
        <v>4691.4399999999996</v>
      </c>
      <c r="M85" s="54"/>
      <c r="N85" s="15">
        <v>43.862203458000003</v>
      </c>
      <c r="O85" s="15">
        <v>2.4316252486000001</v>
      </c>
      <c r="P85" s="15" t="s">
        <v>16</v>
      </c>
      <c r="Q85" s="16" t="s">
        <v>13</v>
      </c>
      <c r="R85" s="37" t="s">
        <v>594</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106</v>
      </c>
      <c r="D86" s="17" t="s">
        <v>107</v>
      </c>
      <c r="E86" s="17">
        <v>9</v>
      </c>
      <c r="F86" s="14">
        <v>17.78</v>
      </c>
      <c r="G86" s="14">
        <v>16.14</v>
      </c>
      <c r="H86" s="14">
        <v>14.5</v>
      </c>
      <c r="I86" s="14"/>
      <c r="J86" s="14">
        <v>18.71</v>
      </c>
      <c r="K86" s="14">
        <v>21.98</v>
      </c>
      <c r="L86" s="14">
        <v>27.28</v>
      </c>
      <c r="M86" s="54"/>
      <c r="N86" s="14">
        <v>57.738879324999999</v>
      </c>
      <c r="O86" s="31">
        <v>5.6874581363999992</v>
      </c>
      <c r="P86" s="31" t="s">
        <v>16</v>
      </c>
      <c r="Q86" s="17" t="s">
        <v>16</v>
      </c>
      <c r="R86" s="38" t="s">
        <v>595</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108</v>
      </c>
      <c r="D87" s="16" t="s">
        <v>109</v>
      </c>
      <c r="E87" s="16">
        <v>7</v>
      </c>
      <c r="F87" s="15">
        <v>4.99</v>
      </c>
      <c r="G87" s="15">
        <v>4.51</v>
      </c>
      <c r="H87" s="15">
        <v>4.04</v>
      </c>
      <c r="I87" s="14"/>
      <c r="J87" s="15">
        <v>5.98</v>
      </c>
      <c r="K87" s="15">
        <v>6.92</v>
      </c>
      <c r="L87" s="15">
        <v>8.4499999999999993</v>
      </c>
      <c r="M87" s="54"/>
      <c r="N87" s="15">
        <v>60.295486142999998</v>
      </c>
      <c r="O87" s="15">
        <v>8.4918511364000011</v>
      </c>
      <c r="P87" s="15" t="s">
        <v>16</v>
      </c>
      <c r="Q87" s="16" t="s">
        <v>16</v>
      </c>
      <c r="R87" s="37" t="s">
        <v>596</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110</v>
      </c>
      <c r="D88" s="17" t="s">
        <v>111</v>
      </c>
      <c r="E88" s="17">
        <v>5</v>
      </c>
      <c r="F88" s="14">
        <v>10.71</v>
      </c>
      <c r="G88" s="14">
        <v>9.1199999999999992</v>
      </c>
      <c r="H88" s="14">
        <v>7.54</v>
      </c>
      <c r="I88" s="14"/>
      <c r="J88" s="14">
        <v>15.41</v>
      </c>
      <c r="K88" s="14">
        <v>18.57</v>
      </c>
      <c r="L88" s="14">
        <v>23.68</v>
      </c>
      <c r="M88" s="54"/>
      <c r="N88" s="14">
        <v>54.541627247999998</v>
      </c>
      <c r="O88" s="31">
        <v>7.0155992727000003</v>
      </c>
      <c r="P88" s="31" t="s">
        <v>13</v>
      </c>
      <c r="Q88" s="17" t="s">
        <v>16</v>
      </c>
      <c r="R88" s="38" t="s">
        <v>597</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112</v>
      </c>
      <c r="D89" s="16" t="s">
        <v>113</v>
      </c>
      <c r="E89" s="16">
        <v>0</v>
      </c>
      <c r="F89" s="15">
        <v>12</v>
      </c>
      <c r="G89" s="15">
        <v>11.03</v>
      </c>
      <c r="H89" s="15">
        <v>10.07</v>
      </c>
      <c r="I89" s="14"/>
      <c r="J89" s="15">
        <v>12.38</v>
      </c>
      <c r="K89" s="15">
        <v>14.3</v>
      </c>
      <c r="L89" s="15">
        <v>17.420000000000002</v>
      </c>
      <c r="M89" s="54"/>
      <c r="N89" s="15">
        <v>29.758442055</v>
      </c>
      <c r="O89" s="15">
        <v>103.61297986000001</v>
      </c>
      <c r="P89" s="15" t="s">
        <v>13</v>
      </c>
      <c r="Q89" s="16" t="s">
        <v>13</v>
      </c>
      <c r="R89" s="37" t="s">
        <v>598</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114</v>
      </c>
      <c r="D90" s="17" t="s">
        <v>115</v>
      </c>
      <c r="E90" s="17">
        <v>0</v>
      </c>
      <c r="F90" s="14">
        <v>7.01</v>
      </c>
      <c r="G90" s="14">
        <v>5.95</v>
      </c>
      <c r="H90" s="14">
        <v>4.8899999999999997</v>
      </c>
      <c r="I90" s="14"/>
      <c r="J90" s="14">
        <v>7.21</v>
      </c>
      <c r="K90" s="14">
        <v>9.32</v>
      </c>
      <c r="L90" s="14">
        <v>12.74</v>
      </c>
      <c r="M90" s="54"/>
      <c r="N90" s="14">
        <v>38.590533012000002</v>
      </c>
      <c r="O90" s="31">
        <v>29.438731726999997</v>
      </c>
      <c r="P90" s="31" t="s">
        <v>13</v>
      </c>
      <c r="Q90" s="17" t="s">
        <v>13</v>
      </c>
      <c r="R90" s="38" t="s">
        <v>599</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417</v>
      </c>
      <c r="D91" s="16" t="s">
        <v>418</v>
      </c>
      <c r="E91" s="16">
        <v>5</v>
      </c>
      <c r="F91" s="15">
        <v>197.04</v>
      </c>
      <c r="G91" s="15">
        <v>174.59</v>
      </c>
      <c r="H91" s="15">
        <v>152.15</v>
      </c>
      <c r="I91" s="14"/>
      <c r="J91" s="15">
        <v>202.49</v>
      </c>
      <c r="K91" s="15">
        <v>247.37</v>
      </c>
      <c r="L91" s="15">
        <v>320</v>
      </c>
      <c r="M91" s="54"/>
      <c r="N91" s="15">
        <v>46.733846532999998</v>
      </c>
      <c r="O91" s="15">
        <v>4.4364278123000007</v>
      </c>
      <c r="P91" s="15" t="s">
        <v>16</v>
      </c>
      <c r="Q91" s="16" t="s">
        <v>13</v>
      </c>
      <c r="R91" s="37" t="s">
        <v>600</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116</v>
      </c>
      <c r="D92" s="17" t="s">
        <v>117</v>
      </c>
      <c r="E92" s="17">
        <v>4</v>
      </c>
      <c r="F92" s="14">
        <v>150</v>
      </c>
      <c r="G92" s="14" t="s">
        <v>29</v>
      </c>
      <c r="H92" s="14" t="s">
        <v>29</v>
      </c>
      <c r="I92" s="14"/>
      <c r="J92" s="14" t="s">
        <v>29</v>
      </c>
      <c r="K92" s="14" t="s">
        <v>29</v>
      </c>
      <c r="L92" s="14" t="s">
        <v>29</v>
      </c>
      <c r="M92" s="54"/>
      <c r="N92" s="14">
        <v>94.064508982000007</v>
      </c>
      <c r="O92" s="31">
        <v>1.0764285713999999</v>
      </c>
      <c r="P92" s="31" t="s">
        <v>13</v>
      </c>
      <c r="Q92" s="17" t="s">
        <v>16</v>
      </c>
      <c r="R92" s="38" t="s">
        <v>29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118</v>
      </c>
      <c r="D93" s="16" t="s">
        <v>119</v>
      </c>
      <c r="E93" s="16">
        <v>1</v>
      </c>
      <c r="F93" s="15">
        <v>80.760000000000005</v>
      </c>
      <c r="G93" s="15">
        <v>74.27</v>
      </c>
      <c r="H93" s="15">
        <v>67.790000000000006</v>
      </c>
      <c r="I93" s="14"/>
      <c r="J93" s="15">
        <v>83.01</v>
      </c>
      <c r="K93" s="15">
        <v>95.97</v>
      </c>
      <c r="L93" s="15">
        <v>116.95</v>
      </c>
      <c r="M93" s="54"/>
      <c r="N93" s="15">
        <v>49.356167024999998</v>
      </c>
      <c r="O93" s="15">
        <v>336.32992073000003</v>
      </c>
      <c r="P93" s="15" t="s">
        <v>13</v>
      </c>
      <c r="Q93" s="16" t="s">
        <v>13</v>
      </c>
      <c r="R93" s="37" t="s">
        <v>601</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120</v>
      </c>
      <c r="D94" s="17" t="s">
        <v>121</v>
      </c>
      <c r="E94" s="17">
        <v>4</v>
      </c>
      <c r="F94" s="14">
        <v>48.97</v>
      </c>
      <c r="G94" s="14">
        <v>44.64</v>
      </c>
      <c r="H94" s="14">
        <v>40.31</v>
      </c>
      <c r="I94" s="14"/>
      <c r="J94" s="14">
        <v>59.25</v>
      </c>
      <c r="K94" s="14">
        <v>67.900000000000006</v>
      </c>
      <c r="L94" s="14">
        <v>81.91</v>
      </c>
      <c r="M94" s="54"/>
      <c r="N94" s="14">
        <v>49.567017042000003</v>
      </c>
      <c r="O94" s="31">
        <v>125.05624236</v>
      </c>
      <c r="P94" s="31" t="s">
        <v>13</v>
      </c>
      <c r="Q94" s="17" t="s">
        <v>16</v>
      </c>
      <c r="R94" s="38" t="s">
        <v>602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122</v>
      </c>
      <c r="D95" s="16" t="s">
        <v>123</v>
      </c>
      <c r="E95" s="16">
        <v>3</v>
      </c>
      <c r="F95" s="15">
        <v>25.66</v>
      </c>
      <c r="G95" s="15">
        <v>23.2</v>
      </c>
      <c r="H95" s="15">
        <v>20.74</v>
      </c>
      <c r="I95" s="14"/>
      <c r="J95" s="15">
        <v>26.18</v>
      </c>
      <c r="K95" s="15">
        <v>31.09</v>
      </c>
      <c r="L95" s="15">
        <v>39.04</v>
      </c>
      <c r="M95" s="54"/>
      <c r="N95" s="15">
        <v>43.602259627000002</v>
      </c>
      <c r="O95" s="15">
        <v>210.61148741</v>
      </c>
      <c r="P95" s="15" t="s">
        <v>16</v>
      </c>
      <c r="Q95" s="16" t="s">
        <v>13</v>
      </c>
      <c r="R95" s="37" t="s">
        <v>603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124</v>
      </c>
      <c r="D96" s="17" t="s">
        <v>125</v>
      </c>
      <c r="E96" s="17">
        <v>0</v>
      </c>
      <c r="F96" s="14">
        <v>29.63</v>
      </c>
      <c r="G96" s="14">
        <v>26.79</v>
      </c>
      <c r="H96" s="14">
        <v>23.95</v>
      </c>
      <c r="I96" s="14"/>
      <c r="J96" s="14">
        <v>30.4</v>
      </c>
      <c r="K96" s="14">
        <v>36.07</v>
      </c>
      <c r="L96" s="14">
        <v>45.25</v>
      </c>
      <c r="M96" s="54"/>
      <c r="N96" s="14">
        <v>26.008116457</v>
      </c>
      <c r="O96" s="31">
        <v>103.67347563</v>
      </c>
      <c r="P96" s="31" t="s">
        <v>13</v>
      </c>
      <c r="Q96" s="17" t="s">
        <v>13</v>
      </c>
      <c r="R96" s="38" t="s">
        <v>604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605</v>
      </c>
      <c r="D97" s="16" t="s">
        <v>606</v>
      </c>
      <c r="E97" s="16">
        <v>10</v>
      </c>
      <c r="F97" s="15">
        <v>0.91</v>
      </c>
      <c r="G97" s="15">
        <v>0.8</v>
      </c>
      <c r="H97" s="15">
        <v>0.7</v>
      </c>
      <c r="I97" s="14"/>
      <c r="J97" s="15">
        <v>1.06</v>
      </c>
      <c r="K97" s="15">
        <v>1.26</v>
      </c>
      <c r="L97" s="15">
        <v>1.6</v>
      </c>
      <c r="M97" s="54"/>
      <c r="N97" s="15">
        <v>82.606823997000006</v>
      </c>
      <c r="O97" s="15">
        <v>1.0062941818</v>
      </c>
      <c r="P97" s="15" t="s">
        <v>16</v>
      </c>
      <c r="Q97" s="16" t="s">
        <v>16</v>
      </c>
      <c r="R97" s="37" t="s">
        <v>607</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126</v>
      </c>
      <c r="D98" s="17" t="s">
        <v>127</v>
      </c>
      <c r="E98" s="17">
        <v>7</v>
      </c>
      <c r="F98" s="14">
        <v>39.44</v>
      </c>
      <c r="G98" s="14">
        <v>36.369999999999997</v>
      </c>
      <c r="H98" s="14">
        <v>33.299999999999997</v>
      </c>
      <c r="I98" s="14"/>
      <c r="J98" s="14">
        <v>46.32</v>
      </c>
      <c r="K98" s="14">
        <v>52.45</v>
      </c>
      <c r="L98" s="14">
        <v>62.38</v>
      </c>
      <c r="M98" s="54"/>
      <c r="N98" s="14">
        <v>49.446486124000003</v>
      </c>
      <c r="O98" s="31">
        <v>276.59126386000003</v>
      </c>
      <c r="P98" s="31" t="s">
        <v>16</v>
      </c>
      <c r="Q98" s="17" t="s">
        <v>16</v>
      </c>
      <c r="R98" s="38" t="s">
        <v>608</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405</v>
      </c>
      <c r="D99" s="16" t="s">
        <v>406</v>
      </c>
      <c r="E99" s="16">
        <v>3</v>
      </c>
      <c r="F99" s="15">
        <v>22.32</v>
      </c>
      <c r="G99" s="15">
        <v>19.690000000000001</v>
      </c>
      <c r="H99" s="15">
        <v>17.07</v>
      </c>
      <c r="I99" s="14"/>
      <c r="J99" s="15">
        <v>22.76</v>
      </c>
      <c r="K99" s="15">
        <v>28</v>
      </c>
      <c r="L99" s="15">
        <v>36.49</v>
      </c>
      <c r="M99" s="54"/>
      <c r="N99" s="15">
        <v>33.451360819999998</v>
      </c>
      <c r="O99" s="15">
        <v>1.7225098181999998</v>
      </c>
      <c r="P99" s="15" t="s">
        <v>16</v>
      </c>
      <c r="Q99" s="16" t="s">
        <v>13</v>
      </c>
      <c r="R99" s="37" t="s">
        <v>609</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128</v>
      </c>
      <c r="D100" s="17" t="s">
        <v>129</v>
      </c>
      <c r="E100" s="17">
        <v>0</v>
      </c>
      <c r="F100" s="14">
        <v>4.93</v>
      </c>
      <c r="G100" s="14">
        <v>4.22</v>
      </c>
      <c r="H100" s="14">
        <v>3.52</v>
      </c>
      <c r="I100" s="14"/>
      <c r="J100" s="14">
        <v>5.07</v>
      </c>
      <c r="K100" s="14">
        <v>6.47</v>
      </c>
      <c r="L100" s="14">
        <v>8.75</v>
      </c>
      <c r="M100" s="54"/>
      <c r="N100" s="14">
        <v>31.760325736999999</v>
      </c>
      <c r="O100" s="31">
        <v>4.7732990909000002</v>
      </c>
      <c r="P100" s="31" t="s">
        <v>13</v>
      </c>
      <c r="Q100" s="17" t="s">
        <v>13</v>
      </c>
      <c r="R100" s="38" t="s">
        <v>610</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130</v>
      </c>
      <c r="D101" s="16" t="s">
        <v>131</v>
      </c>
      <c r="E101" s="16">
        <v>0</v>
      </c>
      <c r="F101" s="15">
        <v>11.9</v>
      </c>
      <c r="G101" s="15">
        <v>10.56</v>
      </c>
      <c r="H101" s="15">
        <v>9.23</v>
      </c>
      <c r="I101" s="14"/>
      <c r="J101" s="15">
        <v>12.21</v>
      </c>
      <c r="K101" s="15">
        <v>14.87</v>
      </c>
      <c r="L101" s="15">
        <v>19.170000000000002</v>
      </c>
      <c r="M101" s="54"/>
      <c r="N101" s="15">
        <v>32.048017839000003</v>
      </c>
      <c r="O101" s="15">
        <v>19.5515705</v>
      </c>
      <c r="P101" s="15" t="s">
        <v>13</v>
      </c>
      <c r="Q101" s="16" t="s">
        <v>13</v>
      </c>
      <c r="R101" s="37" t="s">
        <v>611</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132</v>
      </c>
      <c r="D102" s="17" t="s">
        <v>133</v>
      </c>
      <c r="E102" s="17">
        <v>0</v>
      </c>
      <c r="F102" s="14">
        <v>5.83</v>
      </c>
      <c r="G102" s="14">
        <v>4.9000000000000004</v>
      </c>
      <c r="H102" s="14">
        <v>3.98</v>
      </c>
      <c r="I102" s="14"/>
      <c r="J102" s="14">
        <v>5.95</v>
      </c>
      <c r="K102" s="14">
        <v>7.79</v>
      </c>
      <c r="L102" s="14">
        <v>10.78</v>
      </c>
      <c r="M102" s="54"/>
      <c r="N102" s="14">
        <v>42.234432677999997</v>
      </c>
      <c r="O102" s="31">
        <v>4.1283795454999996</v>
      </c>
      <c r="P102" s="31" t="s">
        <v>13</v>
      </c>
      <c r="Q102" s="17" t="s">
        <v>13</v>
      </c>
      <c r="R102" s="38" t="s">
        <v>612</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134</v>
      </c>
      <c r="D103" s="16" t="s">
        <v>135</v>
      </c>
      <c r="E103" s="16">
        <v>10</v>
      </c>
      <c r="F103" s="15">
        <v>16.34</v>
      </c>
      <c r="G103" s="15">
        <v>15.28</v>
      </c>
      <c r="H103" s="15">
        <v>14.23</v>
      </c>
      <c r="I103" s="14"/>
      <c r="J103" s="15">
        <v>17.72</v>
      </c>
      <c r="K103" s="15">
        <v>19.82</v>
      </c>
      <c r="L103" s="15">
        <v>23.23</v>
      </c>
      <c r="M103" s="54"/>
      <c r="N103" s="15">
        <v>70.353125786000007</v>
      </c>
      <c r="O103" s="15">
        <v>32.857246044999997</v>
      </c>
      <c r="P103" s="15" t="s">
        <v>16</v>
      </c>
      <c r="Q103" s="16" t="s">
        <v>16</v>
      </c>
      <c r="R103" s="37" t="s">
        <v>613</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136</v>
      </c>
      <c r="D104" s="17" t="s">
        <v>137</v>
      </c>
      <c r="E104" s="17">
        <v>4</v>
      </c>
      <c r="F104" s="14">
        <v>20.420000000000002</v>
      </c>
      <c r="G104" s="14">
        <v>19.170000000000002</v>
      </c>
      <c r="H104" s="14">
        <v>17.920000000000002</v>
      </c>
      <c r="I104" s="14"/>
      <c r="J104" s="14">
        <v>22.91</v>
      </c>
      <c r="K104" s="14">
        <v>25.4</v>
      </c>
      <c r="L104" s="14">
        <v>29.44</v>
      </c>
      <c r="M104" s="54"/>
      <c r="N104" s="14">
        <v>50.419610171000002</v>
      </c>
      <c r="O104" s="31">
        <v>6.1110186818000001</v>
      </c>
      <c r="P104" s="31" t="s">
        <v>13</v>
      </c>
      <c r="Q104" s="17" t="s">
        <v>16</v>
      </c>
      <c r="R104" s="38" t="s">
        <v>614</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391</v>
      </c>
      <c r="D105" s="16" t="s">
        <v>392</v>
      </c>
      <c r="E105" s="16">
        <v>0</v>
      </c>
      <c r="F105" s="15">
        <v>0.41</v>
      </c>
      <c r="G105" s="15">
        <v>-0.08</v>
      </c>
      <c r="H105" s="15">
        <v>-0.57999999999999996</v>
      </c>
      <c r="I105" s="14"/>
      <c r="J105" s="15">
        <v>0.51</v>
      </c>
      <c r="K105" s="15">
        <v>1.5</v>
      </c>
      <c r="L105" s="15">
        <v>3.12</v>
      </c>
      <c r="M105" s="54"/>
      <c r="N105" s="15">
        <v>11.438135041000001</v>
      </c>
      <c r="O105" s="15">
        <v>2.9886696364000001</v>
      </c>
      <c r="P105" s="15" t="s">
        <v>13</v>
      </c>
      <c r="Q105" s="16" t="s">
        <v>13</v>
      </c>
      <c r="R105" s="37" t="s">
        <v>615</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138</v>
      </c>
      <c r="D106" s="17" t="s">
        <v>139</v>
      </c>
      <c r="E106" s="17">
        <v>9</v>
      </c>
      <c r="F106" s="14">
        <v>23.59</v>
      </c>
      <c r="G106" s="14">
        <v>21.12</v>
      </c>
      <c r="H106" s="14">
        <v>18.649999999999999</v>
      </c>
      <c r="I106" s="14"/>
      <c r="J106" s="14">
        <v>24.65</v>
      </c>
      <c r="K106" s="14">
        <v>29.58</v>
      </c>
      <c r="L106" s="14">
        <v>37.57</v>
      </c>
      <c r="M106" s="54"/>
      <c r="N106" s="14">
        <v>72.924503466000004</v>
      </c>
      <c r="O106" s="31">
        <v>214.41007682</v>
      </c>
      <c r="P106" s="31" t="s">
        <v>16</v>
      </c>
      <c r="Q106" s="17" t="s">
        <v>16</v>
      </c>
      <c r="R106" s="38" t="s">
        <v>616</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140</v>
      </c>
      <c r="D107" s="16" t="s">
        <v>141</v>
      </c>
      <c r="E107" s="16">
        <v>9</v>
      </c>
      <c r="F107" s="15">
        <v>10.29</v>
      </c>
      <c r="G107" s="15">
        <v>9.2799999999999994</v>
      </c>
      <c r="H107" s="15">
        <v>8.2799999999999994</v>
      </c>
      <c r="I107" s="14"/>
      <c r="J107" s="15">
        <v>10.77</v>
      </c>
      <c r="K107" s="15">
        <v>12.77</v>
      </c>
      <c r="L107" s="15">
        <v>16.010000000000002</v>
      </c>
      <c r="M107" s="54"/>
      <c r="N107" s="15">
        <v>73.195213398999996</v>
      </c>
      <c r="O107" s="15">
        <v>58.775895318000003</v>
      </c>
      <c r="P107" s="15" t="s">
        <v>16</v>
      </c>
      <c r="Q107" s="16" t="s">
        <v>16</v>
      </c>
      <c r="R107" s="37" t="s">
        <v>617</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142</v>
      </c>
      <c r="D108" s="17" t="s">
        <v>143</v>
      </c>
      <c r="E108" s="17">
        <v>5</v>
      </c>
      <c r="F108" s="14">
        <v>12.27</v>
      </c>
      <c r="G108" s="14">
        <v>10.38</v>
      </c>
      <c r="H108" s="14">
        <v>8.49</v>
      </c>
      <c r="I108" s="14"/>
      <c r="J108" s="14">
        <v>17.23</v>
      </c>
      <c r="K108" s="14">
        <v>21</v>
      </c>
      <c r="L108" s="14">
        <v>27.11</v>
      </c>
      <c r="M108" s="54"/>
      <c r="N108" s="14">
        <v>54.227871853000003</v>
      </c>
      <c r="O108" s="31">
        <v>36.802916318000001</v>
      </c>
      <c r="P108" s="31" t="s">
        <v>13</v>
      </c>
      <c r="Q108" s="17" t="s">
        <v>16</v>
      </c>
      <c r="R108" s="38" t="s">
        <v>618</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144</v>
      </c>
      <c r="D109" s="16" t="s">
        <v>145</v>
      </c>
      <c r="E109" s="16">
        <v>5</v>
      </c>
      <c r="F109" s="15">
        <v>3.84</v>
      </c>
      <c r="G109" s="15">
        <v>3.5</v>
      </c>
      <c r="H109" s="15">
        <v>3.17</v>
      </c>
      <c r="I109" s="14"/>
      <c r="J109" s="15">
        <v>4.75</v>
      </c>
      <c r="K109" s="15">
        <v>5.41</v>
      </c>
      <c r="L109" s="15">
        <v>6.48</v>
      </c>
      <c r="M109" s="54"/>
      <c r="N109" s="15">
        <v>52.529195676000001</v>
      </c>
      <c r="O109" s="15">
        <v>9.2764079090999996</v>
      </c>
      <c r="P109" s="15" t="s">
        <v>13</v>
      </c>
      <c r="Q109" s="16" t="s">
        <v>16</v>
      </c>
      <c r="R109" s="37" t="s">
        <v>619</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146</v>
      </c>
      <c r="D110" s="17" t="s">
        <v>147</v>
      </c>
      <c r="E110" s="17">
        <v>4</v>
      </c>
      <c r="F110" s="14">
        <v>3.78</v>
      </c>
      <c r="G110" s="14">
        <v>3.22</v>
      </c>
      <c r="H110" s="14">
        <v>2.66</v>
      </c>
      <c r="I110" s="14"/>
      <c r="J110" s="14">
        <v>5.24</v>
      </c>
      <c r="K110" s="14">
        <v>6.35</v>
      </c>
      <c r="L110" s="14">
        <v>8.16</v>
      </c>
      <c r="M110" s="54"/>
      <c r="N110" s="14">
        <v>51.250448124999998</v>
      </c>
      <c r="O110" s="31">
        <v>19.312229909000003</v>
      </c>
      <c r="P110" s="31" t="s">
        <v>13</v>
      </c>
      <c r="Q110" s="17" t="s">
        <v>16</v>
      </c>
      <c r="R110" s="38" t="s">
        <v>620</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148</v>
      </c>
      <c r="D111" s="16" t="s">
        <v>149</v>
      </c>
      <c r="E111" s="16">
        <v>0</v>
      </c>
      <c r="F111" s="15">
        <v>9.68</v>
      </c>
      <c r="G111" s="15">
        <v>8.52</v>
      </c>
      <c r="H111" s="15">
        <v>7.36</v>
      </c>
      <c r="I111" s="14"/>
      <c r="J111" s="15">
        <v>10.06</v>
      </c>
      <c r="K111" s="15">
        <v>12.37</v>
      </c>
      <c r="L111" s="15">
        <v>16.11</v>
      </c>
      <c r="M111" s="54"/>
      <c r="N111" s="15">
        <v>39.701183606999997</v>
      </c>
      <c r="O111" s="15">
        <v>20.559529409</v>
      </c>
      <c r="P111" s="15" t="s">
        <v>13</v>
      </c>
      <c r="Q111" s="16" t="s">
        <v>13</v>
      </c>
      <c r="R111" s="37" t="s">
        <v>621</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354</v>
      </c>
      <c r="D112" s="17" t="s">
        <v>355</v>
      </c>
      <c r="E112" s="17">
        <v>7</v>
      </c>
      <c r="F112" s="14" t="s">
        <v>29</v>
      </c>
      <c r="G112" s="14" t="s">
        <v>29</v>
      </c>
      <c r="H112" s="14" t="s">
        <v>29</v>
      </c>
      <c r="I112" s="14"/>
      <c r="J112" s="14" t="s">
        <v>29</v>
      </c>
      <c r="K112" s="14" t="s">
        <v>29</v>
      </c>
      <c r="L112" s="14" t="s">
        <v>29</v>
      </c>
      <c r="M112" s="54"/>
      <c r="N112" s="14" t="s">
        <v>29</v>
      </c>
      <c r="O112" s="31" t="s">
        <v>29</v>
      </c>
      <c r="P112" s="31" t="s">
        <v>29</v>
      </c>
      <c r="Q112" s="17" t="s">
        <v>29</v>
      </c>
      <c r="R112" s="38" t="s">
        <v>30</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492</v>
      </c>
      <c r="D113" s="16" t="s">
        <v>493</v>
      </c>
      <c r="E113" s="16">
        <v>0</v>
      </c>
      <c r="F113" s="15">
        <v>2.09</v>
      </c>
      <c r="G113" s="15">
        <v>1.6</v>
      </c>
      <c r="H113" s="15">
        <v>1.1100000000000001</v>
      </c>
      <c r="I113" s="14"/>
      <c r="J113" s="15">
        <v>2.2200000000000002</v>
      </c>
      <c r="K113" s="15">
        <v>3.19</v>
      </c>
      <c r="L113" s="15">
        <v>4.76</v>
      </c>
      <c r="M113" s="54"/>
      <c r="N113" s="15">
        <v>35.033673147999998</v>
      </c>
      <c r="O113" s="15">
        <v>1.6691094091000001</v>
      </c>
      <c r="P113" s="15" t="s">
        <v>13</v>
      </c>
      <c r="Q113" s="16" t="s">
        <v>13</v>
      </c>
      <c r="R113" s="37" t="s">
        <v>622</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400</v>
      </c>
      <c r="D114" s="17" t="s">
        <v>401</v>
      </c>
      <c r="E114" s="17">
        <v>0</v>
      </c>
      <c r="F114" s="14">
        <v>1.98</v>
      </c>
      <c r="G114" s="14">
        <v>1.56</v>
      </c>
      <c r="H114" s="14">
        <v>1.1499999999999999</v>
      </c>
      <c r="I114" s="14"/>
      <c r="J114" s="14">
        <v>2.09</v>
      </c>
      <c r="K114" s="14">
        <v>2.91</v>
      </c>
      <c r="L114" s="14">
        <v>4.2300000000000004</v>
      </c>
      <c r="M114" s="54"/>
      <c r="N114" s="14">
        <v>42.911647092000003</v>
      </c>
      <c r="O114" s="31">
        <v>3.4207536363999997</v>
      </c>
      <c r="P114" s="31" t="s">
        <v>13</v>
      </c>
      <c r="Q114" s="17" t="s">
        <v>13</v>
      </c>
      <c r="R114" s="38" t="s">
        <v>623</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150</v>
      </c>
      <c r="D115" s="16" t="s">
        <v>151</v>
      </c>
      <c r="E115" s="16">
        <v>0</v>
      </c>
      <c r="F115" s="15">
        <v>3.27</v>
      </c>
      <c r="G115" s="15">
        <v>2.87</v>
      </c>
      <c r="H115" s="15">
        <v>2.4700000000000002</v>
      </c>
      <c r="I115" s="14"/>
      <c r="J115" s="15">
        <v>3.4</v>
      </c>
      <c r="K115" s="15">
        <v>4.1900000000000004</v>
      </c>
      <c r="L115" s="15">
        <v>5.48</v>
      </c>
      <c r="M115" s="54"/>
      <c r="N115" s="15">
        <v>35.153273368999997</v>
      </c>
      <c r="O115" s="15">
        <v>4.6432209999999996</v>
      </c>
      <c r="P115" s="15" t="s">
        <v>13</v>
      </c>
      <c r="Q115" s="16" t="s">
        <v>13</v>
      </c>
      <c r="R115" s="37" t="s">
        <v>624</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152</v>
      </c>
      <c r="D116" s="17" t="s">
        <v>153</v>
      </c>
      <c r="E116" s="17">
        <v>6</v>
      </c>
      <c r="F116" s="14">
        <v>20.81</v>
      </c>
      <c r="G116" s="14">
        <v>19.440000000000001</v>
      </c>
      <c r="H116" s="14">
        <v>18.079999999999998</v>
      </c>
      <c r="I116" s="14"/>
      <c r="J116" s="14">
        <v>24.05</v>
      </c>
      <c r="K116" s="14">
        <v>26.77</v>
      </c>
      <c r="L116" s="14">
        <v>31.19</v>
      </c>
      <c r="M116" s="54"/>
      <c r="N116" s="14">
        <v>58.411091919999997</v>
      </c>
      <c r="O116" s="31">
        <v>49.522839545000004</v>
      </c>
      <c r="P116" s="31" t="s">
        <v>13</v>
      </c>
      <c r="Q116" s="17" t="s">
        <v>16</v>
      </c>
      <c r="R116" s="38" t="s">
        <v>625</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154</v>
      </c>
      <c r="D117" s="16" t="s">
        <v>155</v>
      </c>
      <c r="E117" s="16">
        <v>4</v>
      </c>
      <c r="F117" s="15">
        <v>25.22</v>
      </c>
      <c r="G117" s="15">
        <v>22.97</v>
      </c>
      <c r="H117" s="15">
        <v>20.73</v>
      </c>
      <c r="I117" s="14"/>
      <c r="J117" s="15">
        <v>30.42</v>
      </c>
      <c r="K117" s="15">
        <v>34.9</v>
      </c>
      <c r="L117" s="15">
        <v>42.15</v>
      </c>
      <c r="M117" s="54"/>
      <c r="N117" s="15">
        <v>47.630961188000001</v>
      </c>
      <c r="O117" s="15">
        <v>43.897584999999999</v>
      </c>
      <c r="P117" s="15" t="s">
        <v>13</v>
      </c>
      <c r="Q117" s="16" t="s">
        <v>16</v>
      </c>
      <c r="R117" s="37" t="s">
        <v>626</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156</v>
      </c>
      <c r="D118" s="17" t="s">
        <v>157</v>
      </c>
      <c r="E118" s="17">
        <v>3</v>
      </c>
      <c r="F118" s="14">
        <v>76.7</v>
      </c>
      <c r="G118" s="14">
        <v>49.82</v>
      </c>
      <c r="H118" s="14">
        <v>22.95</v>
      </c>
      <c r="I118" s="14"/>
      <c r="J118" s="14">
        <v>83.41</v>
      </c>
      <c r="K118" s="14">
        <v>137.15</v>
      </c>
      <c r="L118" s="14">
        <v>224.11</v>
      </c>
      <c r="M118" s="54"/>
      <c r="N118" s="14">
        <v>26.776261109</v>
      </c>
      <c r="O118" s="31">
        <v>51.179401947999999</v>
      </c>
      <c r="P118" s="31" t="s">
        <v>16</v>
      </c>
      <c r="Q118" s="17" t="s">
        <v>13</v>
      </c>
      <c r="R118" s="38" t="s">
        <v>627</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158</v>
      </c>
      <c r="D119" s="16" t="s">
        <v>159</v>
      </c>
      <c r="E119" s="16">
        <v>7</v>
      </c>
      <c r="F119" s="15">
        <v>13.33</v>
      </c>
      <c r="G119" s="15">
        <v>12.21</v>
      </c>
      <c r="H119" s="15">
        <v>11.09</v>
      </c>
      <c r="I119" s="14"/>
      <c r="J119" s="15">
        <v>15.97</v>
      </c>
      <c r="K119" s="15">
        <v>18.2</v>
      </c>
      <c r="L119" s="15">
        <v>21.81</v>
      </c>
      <c r="M119" s="54"/>
      <c r="N119" s="15">
        <v>53.730137294999999</v>
      </c>
      <c r="O119" s="15">
        <v>18.463862863999999</v>
      </c>
      <c r="P119" s="15" t="s">
        <v>16</v>
      </c>
      <c r="Q119" s="16" t="s">
        <v>16</v>
      </c>
      <c r="R119" s="37" t="s">
        <v>628</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160</v>
      </c>
      <c r="D120" s="17" t="s">
        <v>161</v>
      </c>
      <c r="E120" s="17">
        <v>0</v>
      </c>
      <c r="F120" s="14">
        <v>27.27</v>
      </c>
      <c r="G120" s="14">
        <v>21.45</v>
      </c>
      <c r="H120" s="14">
        <v>15.64</v>
      </c>
      <c r="I120" s="14"/>
      <c r="J120" s="14">
        <v>28.17</v>
      </c>
      <c r="K120" s="14">
        <v>39.79</v>
      </c>
      <c r="L120" s="14">
        <v>58.6</v>
      </c>
      <c r="M120" s="54"/>
      <c r="N120" s="14">
        <v>33.002493530999999</v>
      </c>
      <c r="O120" s="31">
        <v>58.550422429000001</v>
      </c>
      <c r="P120" s="31" t="s">
        <v>13</v>
      </c>
      <c r="Q120" s="17" t="s">
        <v>13</v>
      </c>
      <c r="R120" s="38" t="s">
        <v>629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162</v>
      </c>
      <c r="D121" s="16" t="s">
        <v>163</v>
      </c>
      <c r="E121" s="16">
        <v>6</v>
      </c>
      <c r="F121" s="15">
        <v>9.26</v>
      </c>
      <c r="G121" s="15">
        <v>8.6300000000000008</v>
      </c>
      <c r="H121" s="15">
        <v>8.01</v>
      </c>
      <c r="I121" s="14"/>
      <c r="J121" s="15">
        <v>10.6</v>
      </c>
      <c r="K121" s="15">
        <v>11.84</v>
      </c>
      <c r="L121" s="15">
        <v>13.85</v>
      </c>
      <c r="M121" s="54"/>
      <c r="N121" s="15">
        <v>60.556513250000002</v>
      </c>
      <c r="O121" s="15">
        <v>7.3822502273000001</v>
      </c>
      <c r="P121" s="15" t="s">
        <v>13</v>
      </c>
      <c r="Q121" s="16" t="s">
        <v>16</v>
      </c>
      <c r="R121" s="37" t="s">
        <v>630</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164</v>
      </c>
      <c r="D122" s="17" t="s">
        <v>165</v>
      </c>
      <c r="E122" s="17">
        <v>4</v>
      </c>
      <c r="F122" s="14">
        <v>7.93</v>
      </c>
      <c r="G122" s="14">
        <v>7.33</v>
      </c>
      <c r="H122" s="14">
        <v>6.73</v>
      </c>
      <c r="I122" s="14"/>
      <c r="J122" s="14">
        <v>9.4700000000000006</v>
      </c>
      <c r="K122" s="14">
        <v>10.66</v>
      </c>
      <c r="L122" s="14">
        <v>12.58</v>
      </c>
      <c r="M122" s="54"/>
      <c r="N122" s="14">
        <v>51.135910060999997</v>
      </c>
      <c r="O122" s="31">
        <v>4.0333303636000002</v>
      </c>
      <c r="P122" s="31" t="s">
        <v>13</v>
      </c>
      <c r="Q122" s="17" t="s">
        <v>16</v>
      </c>
      <c r="R122" s="38" t="s">
        <v>631</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166</v>
      </c>
      <c r="D123" s="16" t="s">
        <v>167</v>
      </c>
      <c r="E123" s="16">
        <v>7</v>
      </c>
      <c r="F123" s="15">
        <v>56.82</v>
      </c>
      <c r="G123" s="15">
        <v>54.05</v>
      </c>
      <c r="H123" s="15">
        <v>51.28</v>
      </c>
      <c r="I123" s="14"/>
      <c r="J123" s="15">
        <v>58.88</v>
      </c>
      <c r="K123" s="15">
        <v>64.41</v>
      </c>
      <c r="L123" s="15">
        <v>73.349999999999994</v>
      </c>
      <c r="M123" s="54"/>
      <c r="N123" s="15">
        <v>68.113705143000004</v>
      </c>
      <c r="O123" s="15">
        <v>19.449544226999997</v>
      </c>
      <c r="P123" s="15" t="s">
        <v>16</v>
      </c>
      <c r="Q123" s="16" t="s">
        <v>16</v>
      </c>
      <c r="R123" s="37" t="s">
        <v>632</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168</v>
      </c>
      <c r="D124" s="17" t="s">
        <v>169</v>
      </c>
      <c r="E124" s="17">
        <v>6</v>
      </c>
      <c r="F124" s="14">
        <v>27.82</v>
      </c>
      <c r="G124" s="14">
        <v>26.12</v>
      </c>
      <c r="H124" s="14">
        <v>24.43</v>
      </c>
      <c r="I124" s="14"/>
      <c r="J124" s="14">
        <v>28.47</v>
      </c>
      <c r="K124" s="14">
        <v>31.85</v>
      </c>
      <c r="L124" s="14">
        <v>37.32</v>
      </c>
      <c r="M124" s="54"/>
      <c r="N124" s="14">
        <v>44.870875402999999</v>
      </c>
      <c r="O124" s="31">
        <v>82.764569545000001</v>
      </c>
      <c r="P124" s="31" t="s">
        <v>16</v>
      </c>
      <c r="Q124" s="17" t="s">
        <v>13</v>
      </c>
      <c r="R124" s="38" t="s">
        <v>633</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170</v>
      </c>
      <c r="D125" s="16" t="s">
        <v>494</v>
      </c>
      <c r="E125" s="16">
        <v>7</v>
      </c>
      <c r="F125" s="15">
        <v>13.68</v>
      </c>
      <c r="G125" s="15">
        <v>12.94</v>
      </c>
      <c r="H125" s="15">
        <v>12.2</v>
      </c>
      <c r="I125" s="14"/>
      <c r="J125" s="15">
        <v>14.8</v>
      </c>
      <c r="K125" s="15">
        <v>16.27</v>
      </c>
      <c r="L125" s="15">
        <v>18.66</v>
      </c>
      <c r="M125" s="54"/>
      <c r="N125" s="15">
        <v>56.699020677999997</v>
      </c>
      <c r="O125" s="15">
        <v>1.3931649091</v>
      </c>
      <c r="P125" s="15" t="s">
        <v>16</v>
      </c>
      <c r="Q125" s="16" t="s">
        <v>16</v>
      </c>
      <c r="R125" s="37" t="s">
        <v>634</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170</v>
      </c>
      <c r="D126" s="17" t="s">
        <v>171</v>
      </c>
      <c r="E126" s="17">
        <v>7</v>
      </c>
      <c r="F126" s="14">
        <v>13.59</v>
      </c>
      <c r="G126" s="14">
        <v>12.72</v>
      </c>
      <c r="H126" s="14">
        <v>11.85</v>
      </c>
      <c r="I126" s="14"/>
      <c r="J126" s="14">
        <v>15.05</v>
      </c>
      <c r="K126" s="14">
        <v>16.78</v>
      </c>
      <c r="L126" s="14">
        <v>19.579999999999998</v>
      </c>
      <c r="M126" s="54"/>
      <c r="N126" s="14">
        <v>51.581339114999999</v>
      </c>
      <c r="O126" s="31">
        <v>329.74656455000002</v>
      </c>
      <c r="P126" s="31" t="s">
        <v>16</v>
      </c>
      <c r="Q126" s="17" t="s">
        <v>16</v>
      </c>
      <c r="R126" s="38" t="s">
        <v>635</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172</v>
      </c>
      <c r="D127" s="16" t="s">
        <v>173</v>
      </c>
      <c r="E127" s="16">
        <v>7</v>
      </c>
      <c r="F127" s="15">
        <v>44.65</v>
      </c>
      <c r="G127" s="15">
        <v>42.03</v>
      </c>
      <c r="H127" s="15">
        <v>39.42</v>
      </c>
      <c r="I127" s="14"/>
      <c r="J127" s="15">
        <v>47.33</v>
      </c>
      <c r="K127" s="15">
        <v>52.55</v>
      </c>
      <c r="L127" s="15">
        <v>61</v>
      </c>
      <c r="M127" s="54"/>
      <c r="N127" s="15">
        <v>52.293314430000002</v>
      </c>
      <c r="O127" s="15">
        <v>85.298461817999993</v>
      </c>
      <c r="P127" s="15" t="s">
        <v>16</v>
      </c>
      <c r="Q127" s="16" t="s">
        <v>16</v>
      </c>
      <c r="R127" s="37" t="s">
        <v>636</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172</v>
      </c>
      <c r="D128" s="17" t="s">
        <v>174</v>
      </c>
      <c r="E128" s="17">
        <v>4</v>
      </c>
      <c r="F128" s="14">
        <v>41.87</v>
      </c>
      <c r="G128" s="14">
        <v>38.979999999999997</v>
      </c>
      <c r="H128" s="14">
        <v>36.090000000000003</v>
      </c>
      <c r="I128" s="14"/>
      <c r="J128" s="14">
        <v>42.61</v>
      </c>
      <c r="K128" s="14">
        <v>48.38</v>
      </c>
      <c r="L128" s="14">
        <v>57.72</v>
      </c>
      <c r="M128" s="54"/>
      <c r="N128" s="14">
        <v>44.779147946000002</v>
      </c>
      <c r="O128" s="31">
        <v>934.41462141</v>
      </c>
      <c r="P128" s="31" t="s">
        <v>16</v>
      </c>
      <c r="Q128" s="17" t="s">
        <v>13</v>
      </c>
      <c r="R128" s="38" t="s">
        <v>637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356</v>
      </c>
      <c r="D129" s="16" t="s">
        <v>175</v>
      </c>
      <c r="E129" s="16">
        <v>1</v>
      </c>
      <c r="F129" s="15">
        <v>1.97</v>
      </c>
      <c r="G129" s="15">
        <v>1.39</v>
      </c>
      <c r="H129" s="15">
        <v>0.82</v>
      </c>
      <c r="I129" s="14"/>
      <c r="J129" s="15">
        <v>2.0499999999999998</v>
      </c>
      <c r="K129" s="15">
        <v>3.19</v>
      </c>
      <c r="L129" s="15">
        <v>5.04</v>
      </c>
      <c r="M129" s="54"/>
      <c r="N129" s="15">
        <v>38.222452953000001</v>
      </c>
      <c r="O129" s="15">
        <v>2.9354256818</v>
      </c>
      <c r="P129" s="15" t="s">
        <v>13</v>
      </c>
      <c r="Q129" s="16" t="s">
        <v>13</v>
      </c>
      <c r="R129" s="37" t="s">
        <v>638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176</v>
      </c>
      <c r="D130" s="17" t="s">
        <v>177</v>
      </c>
      <c r="E130" s="17">
        <v>0</v>
      </c>
      <c r="F130" s="14">
        <v>59.82</v>
      </c>
      <c r="G130" s="14">
        <v>50.93</v>
      </c>
      <c r="H130" s="14">
        <v>42.04</v>
      </c>
      <c r="I130" s="14"/>
      <c r="J130" s="14">
        <v>62.68</v>
      </c>
      <c r="K130" s="14">
        <v>80.45</v>
      </c>
      <c r="L130" s="14">
        <v>109.22</v>
      </c>
      <c r="M130" s="54"/>
      <c r="N130" s="14">
        <v>42.755431418000001</v>
      </c>
      <c r="O130" s="31">
        <v>66.700036036</v>
      </c>
      <c r="P130" s="31" t="s">
        <v>13</v>
      </c>
      <c r="Q130" s="17" t="s">
        <v>13</v>
      </c>
      <c r="R130" s="38" t="s">
        <v>639</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178</v>
      </c>
      <c r="D131" s="16" t="s">
        <v>179</v>
      </c>
      <c r="E131" s="16">
        <v>7</v>
      </c>
      <c r="F131" s="15">
        <v>10.87</v>
      </c>
      <c r="G131" s="15">
        <v>8.9600000000000009</v>
      </c>
      <c r="H131" s="15">
        <v>7.06</v>
      </c>
      <c r="I131" s="14"/>
      <c r="J131" s="15">
        <v>14.24</v>
      </c>
      <c r="K131" s="15">
        <v>18.04</v>
      </c>
      <c r="L131" s="15">
        <v>24.21</v>
      </c>
      <c r="M131" s="54"/>
      <c r="N131" s="15">
        <v>52.694730327000002</v>
      </c>
      <c r="O131" s="15">
        <v>36.626703227</v>
      </c>
      <c r="P131" s="15" t="s">
        <v>16</v>
      </c>
      <c r="Q131" s="16" t="s">
        <v>16</v>
      </c>
      <c r="R131" s="37" t="s">
        <v>640</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357</v>
      </c>
      <c r="D132" s="17" t="s">
        <v>180</v>
      </c>
      <c r="E132" s="17">
        <v>7</v>
      </c>
      <c r="F132" s="14">
        <v>171.99</v>
      </c>
      <c r="G132" s="14">
        <v>161.66</v>
      </c>
      <c r="H132" s="14">
        <v>151.33000000000001</v>
      </c>
      <c r="I132" s="14"/>
      <c r="J132" s="14">
        <v>178</v>
      </c>
      <c r="K132" s="14">
        <v>198.65</v>
      </c>
      <c r="L132" s="14">
        <v>232.08</v>
      </c>
      <c r="M132" s="54"/>
      <c r="N132" s="14">
        <v>57.416205583999997</v>
      </c>
      <c r="O132" s="31">
        <v>4.7534335986</v>
      </c>
      <c r="P132" s="31" t="s">
        <v>16</v>
      </c>
      <c r="Q132" s="17" t="s">
        <v>16</v>
      </c>
      <c r="R132" s="38" t="s">
        <v>641</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181</v>
      </c>
      <c r="D133" s="16" t="s">
        <v>182</v>
      </c>
      <c r="E133" s="16">
        <v>1</v>
      </c>
      <c r="F133" s="15">
        <v>5.46</v>
      </c>
      <c r="G133" s="15">
        <v>4.37</v>
      </c>
      <c r="H133" s="15">
        <v>3.28</v>
      </c>
      <c r="I133" s="14"/>
      <c r="J133" s="15">
        <v>5.75</v>
      </c>
      <c r="K133" s="15">
        <v>7.92</v>
      </c>
      <c r="L133" s="15">
        <v>11.44</v>
      </c>
      <c r="M133" s="54"/>
      <c r="N133" s="15">
        <v>45.209330999000002</v>
      </c>
      <c r="O133" s="15">
        <v>4.5121011817999994</v>
      </c>
      <c r="P133" s="15" t="s">
        <v>13</v>
      </c>
      <c r="Q133" s="16" t="s">
        <v>13</v>
      </c>
      <c r="R133" s="37" t="s">
        <v>642</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183</v>
      </c>
      <c r="D134" s="17" t="s">
        <v>184</v>
      </c>
      <c r="E134" s="17">
        <v>0</v>
      </c>
      <c r="F134" s="14">
        <v>6.35</v>
      </c>
      <c r="G134" s="14">
        <v>5.55</v>
      </c>
      <c r="H134" s="14">
        <v>4.75</v>
      </c>
      <c r="I134" s="14"/>
      <c r="J134" s="14">
        <v>6.46</v>
      </c>
      <c r="K134" s="14">
        <v>8.0500000000000007</v>
      </c>
      <c r="L134" s="14">
        <v>10.63</v>
      </c>
      <c r="M134" s="54"/>
      <c r="N134" s="14">
        <v>37.435339368000001</v>
      </c>
      <c r="O134" s="31">
        <v>4.8583412727000006</v>
      </c>
      <c r="P134" s="31" t="s">
        <v>13</v>
      </c>
      <c r="Q134" s="17" t="s">
        <v>13</v>
      </c>
      <c r="R134" s="38" t="s">
        <v>643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185</v>
      </c>
      <c r="D135" s="16" t="s">
        <v>186</v>
      </c>
      <c r="E135" s="16">
        <v>6</v>
      </c>
      <c r="F135" s="15">
        <v>3.49</v>
      </c>
      <c r="G135" s="15">
        <v>3.27</v>
      </c>
      <c r="H135" s="15">
        <v>3.05</v>
      </c>
      <c r="I135" s="14"/>
      <c r="J135" s="15">
        <v>3.93</v>
      </c>
      <c r="K135" s="15">
        <v>4.3600000000000003</v>
      </c>
      <c r="L135" s="15">
        <v>5.0599999999999996</v>
      </c>
      <c r="M135" s="54"/>
      <c r="N135" s="15">
        <v>69.444018463999996</v>
      </c>
      <c r="O135" s="15">
        <v>2.7980442272999997</v>
      </c>
      <c r="P135" s="15" t="s">
        <v>13</v>
      </c>
      <c r="Q135" s="16" t="s">
        <v>16</v>
      </c>
      <c r="R135" s="37" t="s">
        <v>509</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185</v>
      </c>
      <c r="D136" s="17" t="s">
        <v>187</v>
      </c>
      <c r="E136" s="17">
        <v>6</v>
      </c>
      <c r="F136" s="14">
        <v>3.47</v>
      </c>
      <c r="G136" s="14">
        <v>3.24</v>
      </c>
      <c r="H136" s="14">
        <v>3.02</v>
      </c>
      <c r="I136" s="14"/>
      <c r="J136" s="14">
        <v>3.96</v>
      </c>
      <c r="K136" s="14">
        <v>4.4000000000000004</v>
      </c>
      <c r="L136" s="14">
        <v>5.12</v>
      </c>
      <c r="M136" s="54"/>
      <c r="N136" s="14">
        <v>66.383325909999996</v>
      </c>
      <c r="O136" s="31">
        <v>16.108290590999999</v>
      </c>
      <c r="P136" s="31" t="s">
        <v>13</v>
      </c>
      <c r="Q136" s="17" t="s">
        <v>16</v>
      </c>
      <c r="R136" s="38" t="s">
        <v>644</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185</v>
      </c>
      <c r="D137" s="16" t="s">
        <v>188</v>
      </c>
      <c r="E137" s="16">
        <v>6</v>
      </c>
      <c r="F137" s="15">
        <v>17.34</v>
      </c>
      <c r="G137" s="15">
        <v>16.2</v>
      </c>
      <c r="H137" s="15">
        <v>15.07</v>
      </c>
      <c r="I137" s="14"/>
      <c r="J137" s="15">
        <v>19.760000000000002</v>
      </c>
      <c r="K137" s="15">
        <v>22.02</v>
      </c>
      <c r="L137" s="15">
        <v>25.68</v>
      </c>
      <c r="M137" s="54"/>
      <c r="N137" s="15">
        <v>67.320597160000005</v>
      </c>
      <c r="O137" s="15">
        <v>82.30370154500001</v>
      </c>
      <c r="P137" s="15" t="s">
        <v>13</v>
      </c>
      <c r="Q137" s="16" t="s">
        <v>16</v>
      </c>
      <c r="R137" s="37" t="s">
        <v>645</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510</v>
      </c>
      <c r="D138" s="17" t="s">
        <v>511</v>
      </c>
      <c r="E138" s="17">
        <v>3</v>
      </c>
      <c r="F138" s="14">
        <v>34.81</v>
      </c>
      <c r="G138" s="14">
        <v>26.2</v>
      </c>
      <c r="H138" s="14">
        <v>17.59</v>
      </c>
      <c r="I138" s="14"/>
      <c r="J138" s="14">
        <v>37.29</v>
      </c>
      <c r="K138" s="14">
        <v>54.5</v>
      </c>
      <c r="L138" s="14">
        <v>82.35</v>
      </c>
      <c r="M138" s="54"/>
      <c r="N138" s="14">
        <v>36.119703145999999</v>
      </c>
      <c r="O138" s="31">
        <v>2.9349837191000003</v>
      </c>
      <c r="P138" s="31" t="s">
        <v>16</v>
      </c>
      <c r="Q138" s="17" t="s">
        <v>13</v>
      </c>
      <c r="R138" s="38" t="s">
        <v>646</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189</v>
      </c>
      <c r="D139" s="16" t="s">
        <v>190</v>
      </c>
      <c r="E139" s="16">
        <v>3</v>
      </c>
      <c r="F139" s="15">
        <v>10.82</v>
      </c>
      <c r="G139" s="15">
        <v>9.15</v>
      </c>
      <c r="H139" s="15">
        <v>7.48</v>
      </c>
      <c r="I139" s="14"/>
      <c r="J139" s="15">
        <v>11.32</v>
      </c>
      <c r="K139" s="15">
        <v>14.65</v>
      </c>
      <c r="L139" s="15">
        <v>20.05</v>
      </c>
      <c r="M139" s="54"/>
      <c r="N139" s="15">
        <v>48.703490424000002</v>
      </c>
      <c r="O139" s="15">
        <v>5.3779282273</v>
      </c>
      <c r="P139" s="15" t="s">
        <v>13</v>
      </c>
      <c r="Q139" s="16" t="s">
        <v>13</v>
      </c>
      <c r="R139" s="37" t="s">
        <v>647</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191</v>
      </c>
      <c r="D140" s="17" t="s">
        <v>192</v>
      </c>
      <c r="E140" s="17">
        <v>4</v>
      </c>
      <c r="F140" s="14">
        <v>3.16</v>
      </c>
      <c r="G140" s="14">
        <v>2.08</v>
      </c>
      <c r="H140" s="14">
        <v>1</v>
      </c>
      <c r="I140" s="14"/>
      <c r="J140" s="14">
        <v>5.9</v>
      </c>
      <c r="K140" s="14">
        <v>8.0500000000000007</v>
      </c>
      <c r="L140" s="14">
        <v>11.54</v>
      </c>
      <c r="M140" s="54"/>
      <c r="N140" s="14">
        <v>55.194465409000003</v>
      </c>
      <c r="O140" s="31">
        <v>9.8755110454999997</v>
      </c>
      <c r="P140" s="31" t="s">
        <v>13</v>
      </c>
      <c r="Q140" s="17" t="s">
        <v>16</v>
      </c>
      <c r="R140" s="38" t="s">
        <v>648</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193</v>
      </c>
      <c r="D141" s="16" t="s">
        <v>194</v>
      </c>
      <c r="E141" s="16">
        <v>0</v>
      </c>
      <c r="F141" s="15">
        <v>37.869999999999997</v>
      </c>
      <c r="G141" s="15">
        <v>33.24</v>
      </c>
      <c r="H141" s="15">
        <v>28.61</v>
      </c>
      <c r="I141" s="14"/>
      <c r="J141" s="15">
        <v>38.799999999999997</v>
      </c>
      <c r="K141" s="15">
        <v>48.05</v>
      </c>
      <c r="L141" s="15">
        <v>63.03</v>
      </c>
      <c r="M141" s="54"/>
      <c r="N141" s="15">
        <v>33.746953650999998</v>
      </c>
      <c r="O141" s="15">
        <v>267.69136491</v>
      </c>
      <c r="P141" s="15" t="s">
        <v>13</v>
      </c>
      <c r="Q141" s="16" t="s">
        <v>13</v>
      </c>
      <c r="R141" s="37" t="s">
        <v>649</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193</v>
      </c>
      <c r="D142" s="17" t="s">
        <v>472</v>
      </c>
      <c r="E142" s="17">
        <v>0</v>
      </c>
      <c r="F142" s="14">
        <v>36.520000000000003</v>
      </c>
      <c r="G142" s="14">
        <v>32.14</v>
      </c>
      <c r="H142" s="14">
        <v>27.77</v>
      </c>
      <c r="I142" s="14"/>
      <c r="J142" s="14">
        <v>37.74</v>
      </c>
      <c r="K142" s="14">
        <v>46.48</v>
      </c>
      <c r="L142" s="14">
        <v>60.64</v>
      </c>
      <c r="M142" s="54"/>
      <c r="N142" s="14">
        <v>33.668854263</v>
      </c>
      <c r="O142" s="31">
        <v>7.0290145909000001</v>
      </c>
      <c r="P142" s="31" t="s">
        <v>13</v>
      </c>
      <c r="Q142" s="17" t="s">
        <v>13</v>
      </c>
      <c r="R142" s="38" t="s">
        <v>650</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195</v>
      </c>
      <c r="D143" s="16" t="s">
        <v>196</v>
      </c>
      <c r="E143" s="16">
        <v>3</v>
      </c>
      <c r="F143" s="15">
        <v>26.17</v>
      </c>
      <c r="G143" s="15">
        <v>24.2</v>
      </c>
      <c r="H143" s="15">
        <v>22.23</v>
      </c>
      <c r="I143" s="14"/>
      <c r="J143" s="15">
        <v>26.46</v>
      </c>
      <c r="K143" s="15">
        <v>30.39</v>
      </c>
      <c r="L143" s="15">
        <v>36.75</v>
      </c>
      <c r="M143" s="54"/>
      <c r="N143" s="15">
        <v>42.508444603999997</v>
      </c>
      <c r="O143" s="15">
        <v>11.526788181000001</v>
      </c>
      <c r="P143" s="15" t="s">
        <v>16</v>
      </c>
      <c r="Q143" s="16" t="s">
        <v>13</v>
      </c>
      <c r="R143" s="37" t="s">
        <v>651</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197</v>
      </c>
      <c r="D144" s="17" t="s">
        <v>198</v>
      </c>
      <c r="E144" s="17">
        <v>0</v>
      </c>
      <c r="F144" s="14">
        <v>13.25</v>
      </c>
      <c r="G144" s="14">
        <v>12.27</v>
      </c>
      <c r="H144" s="14">
        <v>11.3</v>
      </c>
      <c r="I144" s="14"/>
      <c r="J144" s="14">
        <v>13.65</v>
      </c>
      <c r="K144" s="14">
        <v>15.59</v>
      </c>
      <c r="L144" s="14">
        <v>18.73</v>
      </c>
      <c r="M144" s="54"/>
      <c r="N144" s="14">
        <v>34.008235786999997</v>
      </c>
      <c r="O144" s="31">
        <v>208.33628967999999</v>
      </c>
      <c r="P144" s="31" t="s">
        <v>13</v>
      </c>
      <c r="Q144" s="17" t="s">
        <v>13</v>
      </c>
      <c r="R144" s="38" t="s">
        <v>652</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199</v>
      </c>
      <c r="D145" s="16" t="s">
        <v>200</v>
      </c>
      <c r="E145" s="16">
        <v>3</v>
      </c>
      <c r="F145" s="15">
        <v>3.88</v>
      </c>
      <c r="G145" s="15">
        <v>3.63</v>
      </c>
      <c r="H145" s="15">
        <v>3.39</v>
      </c>
      <c r="I145" s="14"/>
      <c r="J145" s="15">
        <v>3.95</v>
      </c>
      <c r="K145" s="15">
        <v>4.43</v>
      </c>
      <c r="L145" s="15">
        <v>5.22</v>
      </c>
      <c r="M145" s="54"/>
      <c r="N145" s="15">
        <v>46.219405135999999</v>
      </c>
      <c r="O145" s="15">
        <v>11.063309863000001</v>
      </c>
      <c r="P145" s="15" t="s">
        <v>16</v>
      </c>
      <c r="Q145" s="16" t="s">
        <v>13</v>
      </c>
      <c r="R145" s="37" t="s">
        <v>653</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201</v>
      </c>
      <c r="D146" s="17" t="s">
        <v>202</v>
      </c>
      <c r="E146" s="17">
        <v>4</v>
      </c>
      <c r="F146" s="14">
        <v>17.75</v>
      </c>
      <c r="G146" s="14">
        <v>15.37</v>
      </c>
      <c r="H146" s="14">
        <v>13</v>
      </c>
      <c r="I146" s="14"/>
      <c r="J146" s="14">
        <v>24.71</v>
      </c>
      <c r="K146" s="14">
        <v>29.45</v>
      </c>
      <c r="L146" s="14">
        <v>37.130000000000003</v>
      </c>
      <c r="M146" s="54"/>
      <c r="N146" s="14">
        <v>50.354496361999999</v>
      </c>
      <c r="O146" s="31">
        <v>8.3388216364000005</v>
      </c>
      <c r="P146" s="31" t="s">
        <v>13</v>
      </c>
      <c r="Q146" s="17" t="s">
        <v>16</v>
      </c>
      <c r="R146" s="38" t="s">
        <v>654</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203</v>
      </c>
      <c r="D147" s="16" t="s">
        <v>204</v>
      </c>
      <c r="E147" s="16">
        <v>5</v>
      </c>
      <c r="F147" s="15">
        <v>4.9000000000000004</v>
      </c>
      <c r="G147" s="15">
        <v>3.07</v>
      </c>
      <c r="H147" s="15">
        <v>1.25</v>
      </c>
      <c r="I147" s="14"/>
      <c r="J147" s="15">
        <v>9.92</v>
      </c>
      <c r="K147" s="15">
        <v>13.56</v>
      </c>
      <c r="L147" s="15">
        <v>19.46</v>
      </c>
      <c r="M147" s="54"/>
      <c r="N147" s="15">
        <v>53.673536497000001</v>
      </c>
      <c r="O147" s="15">
        <v>106.28082163000001</v>
      </c>
      <c r="P147" s="15" t="s">
        <v>13</v>
      </c>
      <c r="Q147" s="16" t="s">
        <v>16</v>
      </c>
      <c r="R147" s="37" t="s">
        <v>655</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205</v>
      </c>
      <c r="D148" s="17" t="s">
        <v>206</v>
      </c>
      <c r="E148" s="17">
        <v>0</v>
      </c>
      <c r="F148" s="14">
        <v>4.78</v>
      </c>
      <c r="G148" s="14">
        <v>4.1900000000000004</v>
      </c>
      <c r="H148" s="14">
        <v>3.61</v>
      </c>
      <c r="I148" s="14"/>
      <c r="J148" s="14">
        <v>4.91</v>
      </c>
      <c r="K148" s="14">
        <v>6.07</v>
      </c>
      <c r="L148" s="14">
        <v>7.94</v>
      </c>
      <c r="M148" s="54"/>
      <c r="N148" s="14">
        <v>23.735558589</v>
      </c>
      <c r="O148" s="31">
        <v>5.5800295908999997</v>
      </c>
      <c r="P148" s="31" t="s">
        <v>13</v>
      </c>
      <c r="Q148" s="17" t="s">
        <v>13</v>
      </c>
      <c r="R148" s="38" t="s">
        <v>656</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205</v>
      </c>
      <c r="D149" s="16" t="s">
        <v>207</v>
      </c>
      <c r="E149" s="16">
        <v>0</v>
      </c>
      <c r="F149" s="15">
        <v>5.2</v>
      </c>
      <c r="G149" s="15">
        <v>4.62</v>
      </c>
      <c r="H149" s="15">
        <v>4.05</v>
      </c>
      <c r="I149" s="14"/>
      <c r="J149" s="15">
        <v>5.32</v>
      </c>
      <c r="K149" s="15">
        <v>6.46</v>
      </c>
      <c r="L149" s="15">
        <v>8.31</v>
      </c>
      <c r="M149" s="54"/>
      <c r="N149" s="15">
        <v>25.217197333000001</v>
      </c>
      <c r="O149" s="15">
        <v>47.138103317999999</v>
      </c>
      <c r="P149" s="15" t="s">
        <v>13</v>
      </c>
      <c r="Q149" s="16" t="s">
        <v>13</v>
      </c>
      <c r="R149" s="37" t="s">
        <v>657</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208</v>
      </c>
      <c r="D150" s="17" t="s">
        <v>209</v>
      </c>
      <c r="E150" s="17">
        <v>0</v>
      </c>
      <c r="F150" s="14">
        <v>14.64</v>
      </c>
      <c r="G150" s="14">
        <v>12.11</v>
      </c>
      <c r="H150" s="14">
        <v>9.59</v>
      </c>
      <c r="I150" s="14"/>
      <c r="J150" s="14">
        <v>15.49</v>
      </c>
      <c r="K150" s="14">
        <v>20.53</v>
      </c>
      <c r="L150" s="14">
        <v>28.7</v>
      </c>
      <c r="M150" s="54"/>
      <c r="N150" s="14">
        <v>34.007318321</v>
      </c>
      <c r="O150" s="31">
        <v>103.32196913</v>
      </c>
      <c r="P150" s="31" t="s">
        <v>13</v>
      </c>
      <c r="Q150" s="17" t="s">
        <v>13</v>
      </c>
      <c r="R150" s="38" t="s">
        <v>658</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478</v>
      </c>
      <c r="D151" s="16" t="s">
        <v>479</v>
      </c>
      <c r="E151" s="16">
        <v>3</v>
      </c>
      <c r="F151" s="15">
        <v>91.35</v>
      </c>
      <c r="G151" s="15">
        <v>52.5</v>
      </c>
      <c r="H151" s="15">
        <v>13.65</v>
      </c>
      <c r="I151" s="14"/>
      <c r="J151" s="15">
        <v>99.21</v>
      </c>
      <c r="K151" s="15">
        <v>176.9</v>
      </c>
      <c r="L151" s="15">
        <v>302.61</v>
      </c>
      <c r="M151" s="54"/>
      <c r="N151" s="15">
        <v>25.264411339999999</v>
      </c>
      <c r="O151" s="15">
        <v>10.874746886000001</v>
      </c>
      <c r="P151" s="15" t="s">
        <v>16</v>
      </c>
      <c r="Q151" s="16" t="s">
        <v>13</v>
      </c>
      <c r="R151" s="37" t="s">
        <v>659</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512</v>
      </c>
      <c r="D152" s="17" t="s">
        <v>513</v>
      </c>
      <c r="E152" s="17">
        <v>7</v>
      </c>
      <c r="F152" s="14">
        <v>89.12</v>
      </c>
      <c r="G152" s="14">
        <v>84.21</v>
      </c>
      <c r="H152" s="14">
        <v>79.3</v>
      </c>
      <c r="I152" s="14"/>
      <c r="J152" s="14">
        <v>91.58</v>
      </c>
      <c r="K152" s="14">
        <v>101.39</v>
      </c>
      <c r="L152" s="14">
        <v>117.27</v>
      </c>
      <c r="M152" s="54"/>
      <c r="N152" s="14">
        <v>60.728126920999998</v>
      </c>
      <c r="O152" s="31">
        <v>2.2057633259</v>
      </c>
      <c r="P152" s="31" t="s">
        <v>16</v>
      </c>
      <c r="Q152" s="17" t="s">
        <v>16</v>
      </c>
      <c r="R152" s="38" t="s">
        <v>660</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210</v>
      </c>
      <c r="D153" s="16" t="s">
        <v>211</v>
      </c>
      <c r="E153" s="16">
        <v>6</v>
      </c>
      <c r="F153" s="15">
        <v>4.2699999999999996</v>
      </c>
      <c r="G153" s="15">
        <v>3.73</v>
      </c>
      <c r="H153" s="15">
        <v>3.19</v>
      </c>
      <c r="I153" s="14"/>
      <c r="J153" s="15">
        <v>4.95</v>
      </c>
      <c r="K153" s="15">
        <v>6.02</v>
      </c>
      <c r="L153" s="15">
        <v>7.76</v>
      </c>
      <c r="M153" s="54"/>
      <c r="N153" s="15">
        <v>45.257037855</v>
      </c>
      <c r="O153" s="15">
        <v>6.0591435000000002</v>
      </c>
      <c r="P153" s="15" t="s">
        <v>16</v>
      </c>
      <c r="Q153" s="16" t="s">
        <v>16</v>
      </c>
      <c r="R153" s="37" t="s">
        <v>661</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212</v>
      </c>
      <c r="D154" s="17" t="s">
        <v>213</v>
      </c>
      <c r="E154" s="17">
        <v>4</v>
      </c>
      <c r="F154" s="14">
        <v>76.27</v>
      </c>
      <c r="G154" s="14">
        <v>70.22</v>
      </c>
      <c r="H154" s="14">
        <v>64.17</v>
      </c>
      <c r="I154" s="14"/>
      <c r="J154" s="14">
        <v>80.92</v>
      </c>
      <c r="K154" s="14">
        <v>93.01</v>
      </c>
      <c r="L154" s="14">
        <v>112.58</v>
      </c>
      <c r="M154" s="54"/>
      <c r="N154" s="14">
        <v>58.703637434999997</v>
      </c>
      <c r="O154" s="31">
        <v>34.446627040999999</v>
      </c>
      <c r="P154" s="31" t="s">
        <v>13</v>
      </c>
      <c r="Q154" s="17" t="s">
        <v>16</v>
      </c>
      <c r="R154" s="38" t="s">
        <v>662</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368</v>
      </c>
      <c r="D155" s="16" t="s">
        <v>369</v>
      </c>
      <c r="E155" s="16">
        <v>2</v>
      </c>
      <c r="F155" s="15">
        <v>58.09</v>
      </c>
      <c r="G155" s="15">
        <v>48.69</v>
      </c>
      <c r="H155" s="15">
        <v>39.29</v>
      </c>
      <c r="I155" s="14"/>
      <c r="J155" s="15">
        <v>60.82</v>
      </c>
      <c r="K155" s="15">
        <v>79.61</v>
      </c>
      <c r="L155" s="15">
        <v>110.02</v>
      </c>
      <c r="M155" s="54"/>
      <c r="N155" s="15">
        <v>40.449220801999999</v>
      </c>
      <c r="O155" s="15">
        <v>2.2322173636000002</v>
      </c>
      <c r="P155" s="15" t="s">
        <v>13</v>
      </c>
      <c r="Q155" s="16" t="s">
        <v>13</v>
      </c>
      <c r="R155" s="37" t="s">
        <v>663</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214</v>
      </c>
      <c r="D156" s="17" t="s">
        <v>215</v>
      </c>
      <c r="E156" s="17">
        <v>4</v>
      </c>
      <c r="F156" s="14">
        <v>114.31</v>
      </c>
      <c r="G156" s="14">
        <v>105.97</v>
      </c>
      <c r="H156" s="14">
        <v>97.63</v>
      </c>
      <c r="I156" s="14"/>
      <c r="J156" s="14">
        <v>124.5</v>
      </c>
      <c r="K156" s="14">
        <v>141.16999999999999</v>
      </c>
      <c r="L156" s="14">
        <v>168.17</v>
      </c>
      <c r="M156" s="54"/>
      <c r="N156" s="14">
        <v>56.907185081999998</v>
      </c>
      <c r="O156" s="31">
        <v>30.976752059999999</v>
      </c>
      <c r="P156" s="31" t="s">
        <v>13</v>
      </c>
      <c r="Q156" s="17" t="s">
        <v>16</v>
      </c>
      <c r="R156" s="38" t="s">
        <v>664</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216</v>
      </c>
      <c r="D157" s="16" t="s">
        <v>217</v>
      </c>
      <c r="E157" s="16">
        <v>0</v>
      </c>
      <c r="F157" s="15">
        <v>31.34</v>
      </c>
      <c r="G157" s="15">
        <v>29.81</v>
      </c>
      <c r="H157" s="15">
        <v>28.28</v>
      </c>
      <c r="I157" s="14"/>
      <c r="J157" s="15">
        <v>31.75</v>
      </c>
      <c r="K157" s="15">
        <v>34.799999999999997</v>
      </c>
      <c r="L157" s="15">
        <v>39.74</v>
      </c>
      <c r="M157" s="54"/>
      <c r="N157" s="15">
        <v>30.208368231000001</v>
      </c>
      <c r="O157" s="15">
        <v>5.5027652273000003</v>
      </c>
      <c r="P157" s="15" t="s">
        <v>13</v>
      </c>
      <c r="Q157" s="16" t="s">
        <v>13</v>
      </c>
      <c r="R157" s="37" t="s">
        <v>665</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358</v>
      </c>
      <c r="D158" s="17" t="s">
        <v>218</v>
      </c>
      <c r="E158" s="17">
        <v>6</v>
      </c>
      <c r="F158" s="14">
        <v>688.09</v>
      </c>
      <c r="G158" s="14">
        <v>437.41</v>
      </c>
      <c r="H158" s="14">
        <v>186.74</v>
      </c>
      <c r="I158" s="14"/>
      <c r="J158" s="14">
        <v>769</v>
      </c>
      <c r="K158" s="14">
        <v>1270.3399999999999</v>
      </c>
      <c r="L158" s="14">
        <v>2081.5700000000002</v>
      </c>
      <c r="M158" s="54"/>
      <c r="N158" s="14">
        <v>33.290083353999997</v>
      </c>
      <c r="O158" s="31">
        <v>112.21764707999999</v>
      </c>
      <c r="P158" s="31" t="s">
        <v>16</v>
      </c>
      <c r="Q158" s="17" t="s">
        <v>13</v>
      </c>
      <c r="R158" s="38" t="s">
        <v>666</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219</v>
      </c>
      <c r="D159" s="16" t="s">
        <v>220</v>
      </c>
      <c r="E159" s="16">
        <v>4</v>
      </c>
      <c r="F159" s="15">
        <v>83</v>
      </c>
      <c r="G159" s="15">
        <v>76.03</v>
      </c>
      <c r="H159" s="15">
        <v>69.069999999999993</v>
      </c>
      <c r="I159" s="14"/>
      <c r="J159" s="15">
        <v>97.94</v>
      </c>
      <c r="K159" s="15">
        <v>111.86</v>
      </c>
      <c r="L159" s="15">
        <v>134.4</v>
      </c>
      <c r="M159" s="54"/>
      <c r="N159" s="15">
        <v>55.289175389</v>
      </c>
      <c r="O159" s="15">
        <v>39.188684723999998</v>
      </c>
      <c r="P159" s="15" t="s">
        <v>13</v>
      </c>
      <c r="Q159" s="16" t="s">
        <v>16</v>
      </c>
      <c r="R159" s="37" t="s">
        <v>667</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221</v>
      </c>
      <c r="D160" s="17" t="s">
        <v>222</v>
      </c>
      <c r="E160" s="17">
        <v>9</v>
      </c>
      <c r="F160" s="14">
        <v>15.38</v>
      </c>
      <c r="G160" s="14">
        <v>14.35</v>
      </c>
      <c r="H160" s="14">
        <v>13.33</v>
      </c>
      <c r="I160" s="14"/>
      <c r="J160" s="14">
        <v>15.65</v>
      </c>
      <c r="K160" s="14">
        <v>17.690000000000001</v>
      </c>
      <c r="L160" s="14">
        <v>21</v>
      </c>
      <c r="M160" s="54"/>
      <c r="N160" s="14">
        <v>57.097875414999997</v>
      </c>
      <c r="O160" s="31">
        <v>13.954742818000001</v>
      </c>
      <c r="P160" s="31" t="s">
        <v>16</v>
      </c>
      <c r="Q160" s="17" t="s">
        <v>16</v>
      </c>
      <c r="R160" s="38" t="s">
        <v>668</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223</v>
      </c>
      <c r="D161" s="16" t="s">
        <v>224</v>
      </c>
      <c r="E161" s="16">
        <v>4</v>
      </c>
      <c r="F161" s="15">
        <v>3.56</v>
      </c>
      <c r="G161" s="15">
        <v>3.23</v>
      </c>
      <c r="H161" s="15">
        <v>2.91</v>
      </c>
      <c r="I161" s="14"/>
      <c r="J161" s="15">
        <v>4.46</v>
      </c>
      <c r="K161" s="15">
        <v>5.0999999999999996</v>
      </c>
      <c r="L161" s="15">
        <v>6.15</v>
      </c>
      <c r="M161" s="54"/>
      <c r="N161" s="15">
        <v>46.014377131000003</v>
      </c>
      <c r="O161" s="15">
        <v>36.316752590999997</v>
      </c>
      <c r="P161" s="15" t="s">
        <v>13</v>
      </c>
      <c r="Q161" s="16" t="s">
        <v>16</v>
      </c>
      <c r="R161" s="37" t="s">
        <v>669</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419</v>
      </c>
      <c r="D162" s="17" t="s">
        <v>420</v>
      </c>
      <c r="E162" s="17">
        <v>0</v>
      </c>
      <c r="F162" s="14">
        <v>2.94</v>
      </c>
      <c r="G162" s="14">
        <v>2.64</v>
      </c>
      <c r="H162" s="14">
        <v>2.35</v>
      </c>
      <c r="I162" s="14"/>
      <c r="J162" s="14">
        <v>3.03</v>
      </c>
      <c r="K162" s="14">
        <v>3.61</v>
      </c>
      <c r="L162" s="14">
        <v>4.5599999999999996</v>
      </c>
      <c r="M162" s="54"/>
      <c r="N162" s="14">
        <v>25.273917635</v>
      </c>
      <c r="O162" s="31">
        <v>2.4727244544999998</v>
      </c>
      <c r="P162" s="31" t="s">
        <v>13</v>
      </c>
      <c r="Q162" s="17" t="s">
        <v>13</v>
      </c>
      <c r="R162" s="38" t="s">
        <v>670</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225</v>
      </c>
      <c r="D163" s="16" t="s">
        <v>226</v>
      </c>
      <c r="E163" s="16">
        <v>4</v>
      </c>
      <c r="F163" s="15">
        <v>14.57</v>
      </c>
      <c r="G163" s="15">
        <v>13.26</v>
      </c>
      <c r="H163" s="15">
        <v>11.96</v>
      </c>
      <c r="I163" s="14"/>
      <c r="J163" s="15">
        <v>17.75</v>
      </c>
      <c r="K163" s="15">
        <v>20.350000000000001</v>
      </c>
      <c r="L163" s="15">
        <v>24.57</v>
      </c>
      <c r="M163" s="54"/>
      <c r="N163" s="15">
        <v>47.445402647000002</v>
      </c>
      <c r="O163" s="15">
        <v>116.56010804</v>
      </c>
      <c r="P163" s="15" t="s">
        <v>13</v>
      </c>
      <c r="Q163" s="16" t="s">
        <v>16</v>
      </c>
      <c r="R163" s="37" t="s">
        <v>671</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227</v>
      </c>
      <c r="D164" s="17" t="s">
        <v>228</v>
      </c>
      <c r="E164" s="17">
        <v>0</v>
      </c>
      <c r="F164" s="14">
        <v>24.74</v>
      </c>
      <c r="G164" s="14">
        <v>21.81</v>
      </c>
      <c r="H164" s="14">
        <v>18.89</v>
      </c>
      <c r="I164" s="14"/>
      <c r="J164" s="14">
        <v>25.47</v>
      </c>
      <c r="K164" s="14">
        <v>31.31</v>
      </c>
      <c r="L164" s="14">
        <v>40.770000000000003</v>
      </c>
      <c r="M164" s="54"/>
      <c r="N164" s="14">
        <v>31.714128986999999</v>
      </c>
      <c r="O164" s="31">
        <v>35.760265317999995</v>
      </c>
      <c r="P164" s="31" t="s">
        <v>13</v>
      </c>
      <c r="Q164" s="17" t="s">
        <v>13</v>
      </c>
      <c r="R164" s="38" t="s">
        <v>672</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229</v>
      </c>
      <c r="D165" s="16" t="s">
        <v>230</v>
      </c>
      <c r="E165" s="16">
        <v>0</v>
      </c>
      <c r="F165" s="15">
        <v>8.5500000000000007</v>
      </c>
      <c r="G165" s="15">
        <v>6.62</v>
      </c>
      <c r="H165" s="15">
        <v>4.6900000000000004</v>
      </c>
      <c r="I165" s="14"/>
      <c r="J165" s="15">
        <v>9.01</v>
      </c>
      <c r="K165" s="15">
        <v>12.86</v>
      </c>
      <c r="L165" s="15">
        <v>19.09</v>
      </c>
      <c r="M165" s="54"/>
      <c r="N165" s="15">
        <v>38.146493565999997</v>
      </c>
      <c r="O165" s="15">
        <v>38.740576909000005</v>
      </c>
      <c r="P165" s="15" t="s">
        <v>13</v>
      </c>
      <c r="Q165" s="16" t="s">
        <v>13</v>
      </c>
      <c r="R165" s="37" t="s">
        <v>673</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231</v>
      </c>
      <c r="D166" s="17" t="s">
        <v>232</v>
      </c>
      <c r="E166" s="17">
        <v>0</v>
      </c>
      <c r="F166" s="14">
        <v>4.67</v>
      </c>
      <c r="G166" s="14">
        <v>3.48</v>
      </c>
      <c r="H166" s="14">
        <v>2.2999999999999998</v>
      </c>
      <c r="I166" s="14"/>
      <c r="J166" s="14">
        <v>4.9000000000000004</v>
      </c>
      <c r="K166" s="14">
        <v>7.26</v>
      </c>
      <c r="L166" s="14">
        <v>11.08</v>
      </c>
      <c r="M166" s="54"/>
      <c r="N166" s="14">
        <v>33.05165848</v>
      </c>
      <c r="O166" s="31">
        <v>43.048062817999998</v>
      </c>
      <c r="P166" s="31" t="s">
        <v>13</v>
      </c>
      <c r="Q166" s="17" t="s">
        <v>13</v>
      </c>
      <c r="R166" s="38" t="s">
        <v>674</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233</v>
      </c>
      <c r="D167" s="16" t="s">
        <v>234</v>
      </c>
      <c r="E167" s="16">
        <v>1</v>
      </c>
      <c r="F167" s="15">
        <v>28.53</v>
      </c>
      <c r="G167" s="15">
        <v>26.08</v>
      </c>
      <c r="H167" s="15">
        <v>23.64</v>
      </c>
      <c r="I167" s="14"/>
      <c r="J167" s="15">
        <v>29.22</v>
      </c>
      <c r="K167" s="15">
        <v>34.1</v>
      </c>
      <c r="L167" s="15">
        <v>42.02</v>
      </c>
      <c r="M167" s="54"/>
      <c r="N167" s="15">
        <v>41.249139614000001</v>
      </c>
      <c r="O167" s="15">
        <v>79.503142045000004</v>
      </c>
      <c r="P167" s="15" t="s">
        <v>13</v>
      </c>
      <c r="Q167" s="16" t="s">
        <v>13</v>
      </c>
      <c r="R167" s="37" t="s">
        <v>675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235</v>
      </c>
      <c r="D168" s="17" t="s">
        <v>236</v>
      </c>
      <c r="E168" s="17">
        <v>4</v>
      </c>
      <c r="F168" s="14">
        <v>8.4600000000000009</v>
      </c>
      <c r="G168" s="14">
        <v>7.28</v>
      </c>
      <c r="H168" s="14">
        <v>6.11</v>
      </c>
      <c r="I168" s="14"/>
      <c r="J168" s="14">
        <v>11.15</v>
      </c>
      <c r="K168" s="14">
        <v>13.49</v>
      </c>
      <c r="L168" s="14">
        <v>17.28</v>
      </c>
      <c r="M168" s="54"/>
      <c r="N168" s="14">
        <v>52.867605142999999</v>
      </c>
      <c r="O168" s="31">
        <v>106.77401381</v>
      </c>
      <c r="P168" s="31" t="s">
        <v>13</v>
      </c>
      <c r="Q168" s="17" t="s">
        <v>16</v>
      </c>
      <c r="R168" s="38" t="s">
        <v>676</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421</v>
      </c>
      <c r="D169" s="16" t="s">
        <v>422</v>
      </c>
      <c r="E169" s="16">
        <v>0</v>
      </c>
      <c r="F169" s="15">
        <v>6.68</v>
      </c>
      <c r="G169" s="15">
        <v>5.37</v>
      </c>
      <c r="H169" s="15">
        <v>4.07</v>
      </c>
      <c r="I169" s="14"/>
      <c r="J169" s="15">
        <v>7.1</v>
      </c>
      <c r="K169" s="15">
        <v>9.6999999999999993</v>
      </c>
      <c r="L169" s="15">
        <v>13.91</v>
      </c>
      <c r="M169" s="54"/>
      <c r="N169" s="15">
        <v>26.417257418999998</v>
      </c>
      <c r="O169" s="15">
        <v>5.0581613454999994</v>
      </c>
      <c r="P169" s="15" t="s">
        <v>13</v>
      </c>
      <c r="Q169" s="16" t="s">
        <v>13</v>
      </c>
      <c r="R169" s="37" t="s">
        <v>677</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237</v>
      </c>
      <c r="D170" s="17" t="s">
        <v>238</v>
      </c>
      <c r="E170" s="17">
        <v>4</v>
      </c>
      <c r="F170" s="14">
        <v>11.38</v>
      </c>
      <c r="G170" s="14">
        <v>10.220000000000001</v>
      </c>
      <c r="H170" s="14">
        <v>9.06</v>
      </c>
      <c r="I170" s="14"/>
      <c r="J170" s="14">
        <v>13.22</v>
      </c>
      <c r="K170" s="14">
        <v>15.53</v>
      </c>
      <c r="L170" s="14">
        <v>19.28</v>
      </c>
      <c r="M170" s="54"/>
      <c r="N170" s="14">
        <v>51.878968288999999</v>
      </c>
      <c r="O170" s="31">
        <v>67.954685987999994</v>
      </c>
      <c r="P170" s="31" t="s">
        <v>13</v>
      </c>
      <c r="Q170" s="17" t="s">
        <v>16</v>
      </c>
      <c r="R170" s="38" t="s">
        <v>678</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239</v>
      </c>
      <c r="D171" s="16" t="s">
        <v>240</v>
      </c>
      <c r="E171" s="16">
        <v>7</v>
      </c>
      <c r="F171" s="15">
        <v>21.15</v>
      </c>
      <c r="G171" s="15">
        <v>19.12</v>
      </c>
      <c r="H171" s="15">
        <v>17.09</v>
      </c>
      <c r="I171" s="14"/>
      <c r="J171" s="15">
        <v>24.54</v>
      </c>
      <c r="K171" s="15">
        <v>28.59</v>
      </c>
      <c r="L171" s="15">
        <v>35.159999999999997</v>
      </c>
      <c r="M171" s="54"/>
      <c r="N171" s="15">
        <v>47.096275777000002</v>
      </c>
      <c r="O171" s="15">
        <v>88.414779095</v>
      </c>
      <c r="P171" s="15" t="s">
        <v>16</v>
      </c>
      <c r="Q171" s="16" t="s">
        <v>16</v>
      </c>
      <c r="R171" s="37" t="s">
        <v>679</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241</v>
      </c>
      <c r="D172" s="17" t="s">
        <v>242</v>
      </c>
      <c r="E172" s="17">
        <v>9</v>
      </c>
      <c r="F172" s="14">
        <v>11</v>
      </c>
      <c r="G172" s="14">
        <v>10.11</v>
      </c>
      <c r="H172" s="14">
        <v>9.2200000000000006</v>
      </c>
      <c r="I172" s="14"/>
      <c r="J172" s="14">
        <v>11.46</v>
      </c>
      <c r="K172" s="14">
        <v>13.23</v>
      </c>
      <c r="L172" s="14">
        <v>16.11</v>
      </c>
      <c r="M172" s="54"/>
      <c r="N172" s="14">
        <v>63.476869467999997</v>
      </c>
      <c r="O172" s="31">
        <v>7.2612459545000005</v>
      </c>
      <c r="P172" s="31" t="s">
        <v>16</v>
      </c>
      <c r="Q172" s="17" t="s">
        <v>16</v>
      </c>
      <c r="R172" s="38" t="s">
        <v>680</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243</v>
      </c>
      <c r="D173" s="16" t="s">
        <v>244</v>
      </c>
      <c r="E173" s="16">
        <v>0</v>
      </c>
      <c r="F173" s="15">
        <v>0.77</v>
      </c>
      <c r="G173" s="15">
        <v>0.15</v>
      </c>
      <c r="H173" s="15">
        <v>-0.45</v>
      </c>
      <c r="I173" s="14"/>
      <c r="J173" s="15">
        <v>0.87</v>
      </c>
      <c r="K173" s="15">
        <v>2.09</v>
      </c>
      <c r="L173" s="15">
        <v>4.08</v>
      </c>
      <c r="M173" s="54"/>
      <c r="N173" s="15">
        <v>33.929790881000002</v>
      </c>
      <c r="O173" s="15">
        <v>13.40770609</v>
      </c>
      <c r="P173" s="15" t="s">
        <v>13</v>
      </c>
      <c r="Q173" s="16" t="s">
        <v>13</v>
      </c>
      <c r="R173" s="37" t="s">
        <v>681</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382</v>
      </c>
      <c r="D174" s="17" t="s">
        <v>383</v>
      </c>
      <c r="E174" s="17">
        <v>3</v>
      </c>
      <c r="F174" s="14">
        <v>103.12</v>
      </c>
      <c r="G174" s="14">
        <v>70.53</v>
      </c>
      <c r="H174" s="14">
        <v>37.94</v>
      </c>
      <c r="I174" s="14"/>
      <c r="J174" s="14">
        <v>109.45</v>
      </c>
      <c r="K174" s="14">
        <v>174.62</v>
      </c>
      <c r="L174" s="14">
        <v>280.07</v>
      </c>
      <c r="M174" s="54"/>
      <c r="N174" s="14">
        <v>25.903469604000001</v>
      </c>
      <c r="O174" s="31">
        <v>14.823645819999999</v>
      </c>
      <c r="P174" s="31" t="s">
        <v>13</v>
      </c>
      <c r="Q174" s="17" t="s">
        <v>13</v>
      </c>
      <c r="R174" s="38" t="s">
        <v>682</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683</v>
      </c>
      <c r="D175" s="16" t="s">
        <v>684</v>
      </c>
      <c r="E175" s="16">
        <v>6</v>
      </c>
      <c r="F175" s="15">
        <v>6</v>
      </c>
      <c r="G175" s="15">
        <v>5.31</v>
      </c>
      <c r="H175" s="15">
        <v>4.62</v>
      </c>
      <c r="I175" s="14"/>
      <c r="J175" s="15">
        <v>7.94</v>
      </c>
      <c r="K175" s="15">
        <v>9.31</v>
      </c>
      <c r="L175" s="15">
        <v>11.54</v>
      </c>
      <c r="M175" s="54"/>
      <c r="N175" s="15">
        <v>53.798092291000003</v>
      </c>
      <c r="O175" s="15">
        <v>1.3402269091000001</v>
      </c>
      <c r="P175" s="15" t="s">
        <v>13</v>
      </c>
      <c r="Q175" s="16" t="s">
        <v>16</v>
      </c>
      <c r="R175" s="37" t="s">
        <v>685</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245</v>
      </c>
      <c r="D176" s="17" t="s">
        <v>246</v>
      </c>
      <c r="E176" s="17">
        <v>3</v>
      </c>
      <c r="F176" s="14">
        <v>72.459999999999994</v>
      </c>
      <c r="G176" s="14">
        <v>65.8</v>
      </c>
      <c r="H176" s="14">
        <v>59.14</v>
      </c>
      <c r="I176" s="14"/>
      <c r="J176" s="14">
        <v>73.92</v>
      </c>
      <c r="K176" s="14">
        <v>87.23</v>
      </c>
      <c r="L176" s="14">
        <v>108.78</v>
      </c>
      <c r="M176" s="54"/>
      <c r="N176" s="14">
        <v>34.107541576000003</v>
      </c>
      <c r="O176" s="31">
        <v>44.495070044999999</v>
      </c>
      <c r="P176" s="31" t="s">
        <v>16</v>
      </c>
      <c r="Q176" s="17" t="s">
        <v>13</v>
      </c>
      <c r="R176" s="38" t="s">
        <v>686</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247</v>
      </c>
      <c r="D177" s="16" t="s">
        <v>248</v>
      </c>
      <c r="E177" s="16">
        <v>6</v>
      </c>
      <c r="F177" s="15">
        <v>2.5099999999999998</v>
      </c>
      <c r="G177" s="15">
        <v>2</v>
      </c>
      <c r="H177" s="15">
        <v>1.5</v>
      </c>
      <c r="I177" s="14"/>
      <c r="J177" s="15">
        <v>3.02</v>
      </c>
      <c r="K177" s="15">
        <v>4.0199999999999996</v>
      </c>
      <c r="L177" s="15">
        <v>5.64</v>
      </c>
      <c r="M177" s="54"/>
      <c r="N177" s="15">
        <v>58.812199866999997</v>
      </c>
      <c r="O177" s="15">
        <v>10.098007136</v>
      </c>
      <c r="P177" s="15" t="s">
        <v>13</v>
      </c>
      <c r="Q177" s="16" t="s">
        <v>16</v>
      </c>
      <c r="R177" s="37" t="s">
        <v>687</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249</v>
      </c>
      <c r="D178" s="17" t="s">
        <v>250</v>
      </c>
      <c r="E178" s="17">
        <v>0</v>
      </c>
      <c r="F178" s="14">
        <v>3.42</v>
      </c>
      <c r="G178" s="14">
        <v>2.4500000000000002</v>
      </c>
      <c r="H178" s="14">
        <v>1.48</v>
      </c>
      <c r="I178" s="14"/>
      <c r="J178" s="14">
        <v>3.51</v>
      </c>
      <c r="K178" s="14">
        <v>5.44</v>
      </c>
      <c r="L178" s="14">
        <v>8.57</v>
      </c>
      <c r="M178" s="54"/>
      <c r="N178" s="14">
        <v>33.164827287000001</v>
      </c>
      <c r="O178" s="31">
        <v>16.846185727000002</v>
      </c>
      <c r="P178" s="31" t="s">
        <v>13</v>
      </c>
      <c r="Q178" s="17" t="s">
        <v>13</v>
      </c>
      <c r="R178" s="38" t="s">
        <v>688</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384</v>
      </c>
      <c r="D179" s="16" t="s">
        <v>385</v>
      </c>
      <c r="E179" s="16">
        <v>4</v>
      </c>
      <c r="F179" s="15">
        <v>221</v>
      </c>
      <c r="G179" s="15">
        <v>189.58</v>
      </c>
      <c r="H179" s="15">
        <v>158.16</v>
      </c>
      <c r="I179" s="14"/>
      <c r="J179" s="15">
        <v>285.67</v>
      </c>
      <c r="K179" s="15">
        <v>348.5</v>
      </c>
      <c r="L179" s="15">
        <v>450.17</v>
      </c>
      <c r="M179" s="54"/>
      <c r="N179" s="15">
        <v>52.371595816999999</v>
      </c>
      <c r="O179" s="15">
        <v>6.5952072827000006</v>
      </c>
      <c r="P179" s="15" t="s">
        <v>13</v>
      </c>
      <c r="Q179" s="16" t="s">
        <v>16</v>
      </c>
      <c r="R179" s="37" t="s">
        <v>689</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495</v>
      </c>
      <c r="D180" s="17" t="s">
        <v>496</v>
      </c>
      <c r="E180" s="17">
        <v>7</v>
      </c>
      <c r="F180" s="14">
        <v>0.31</v>
      </c>
      <c r="G180" s="14">
        <v>0.17</v>
      </c>
      <c r="H180" s="14">
        <v>0.03</v>
      </c>
      <c r="I180" s="14"/>
      <c r="J180" s="14">
        <v>0.66</v>
      </c>
      <c r="K180" s="14">
        <v>0.93</v>
      </c>
      <c r="L180" s="14">
        <v>1.38</v>
      </c>
      <c r="M180" s="54"/>
      <c r="N180" s="14">
        <v>80.971440027</v>
      </c>
      <c r="O180" s="31">
        <v>1.4038311818</v>
      </c>
      <c r="P180" s="31" t="s">
        <v>13</v>
      </c>
      <c r="Q180" s="17" t="s">
        <v>16</v>
      </c>
      <c r="R180" s="38" t="s">
        <v>690</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251</v>
      </c>
      <c r="D181" s="16" t="s">
        <v>252</v>
      </c>
      <c r="E181" s="16">
        <v>10</v>
      </c>
      <c r="F181" s="15">
        <v>45.03</v>
      </c>
      <c r="G181" s="15">
        <v>40.909999999999997</v>
      </c>
      <c r="H181" s="15">
        <v>36.799999999999997</v>
      </c>
      <c r="I181" s="14"/>
      <c r="J181" s="15">
        <v>54.62</v>
      </c>
      <c r="K181" s="15">
        <v>62.84</v>
      </c>
      <c r="L181" s="15">
        <v>76.14</v>
      </c>
      <c r="M181" s="54"/>
      <c r="N181" s="15">
        <v>63.897796434999997</v>
      </c>
      <c r="O181" s="15">
        <v>419.56528386000002</v>
      </c>
      <c r="P181" s="15" t="s">
        <v>16</v>
      </c>
      <c r="Q181" s="16" t="s">
        <v>16</v>
      </c>
      <c r="R181" s="37" t="s">
        <v>691</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251</v>
      </c>
      <c r="D182" s="17" t="s">
        <v>254</v>
      </c>
      <c r="E182" s="17">
        <v>10</v>
      </c>
      <c r="F182" s="14">
        <v>40.409999999999997</v>
      </c>
      <c r="G182" s="14">
        <v>36.770000000000003</v>
      </c>
      <c r="H182" s="14">
        <v>33.130000000000003</v>
      </c>
      <c r="I182" s="14"/>
      <c r="J182" s="14">
        <v>49.16</v>
      </c>
      <c r="K182" s="14">
        <v>56.43</v>
      </c>
      <c r="L182" s="14">
        <v>68.2</v>
      </c>
      <c r="M182" s="54"/>
      <c r="N182" s="14">
        <v>64.669267245</v>
      </c>
      <c r="O182" s="31">
        <v>1212.1154832</v>
      </c>
      <c r="P182" s="31" t="s">
        <v>16</v>
      </c>
      <c r="Q182" s="17" t="s">
        <v>16</v>
      </c>
      <c r="R182" s="38" t="s">
        <v>692</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255</v>
      </c>
      <c r="D183" s="16" t="s">
        <v>256</v>
      </c>
      <c r="E183" s="16">
        <v>4</v>
      </c>
      <c r="F183" s="15">
        <v>10.28</v>
      </c>
      <c r="G183" s="15">
        <v>8.7799999999999994</v>
      </c>
      <c r="H183" s="15">
        <v>7.28</v>
      </c>
      <c r="I183" s="14"/>
      <c r="J183" s="15">
        <v>14.24</v>
      </c>
      <c r="K183" s="15">
        <v>17.23</v>
      </c>
      <c r="L183" s="15">
        <v>22.08</v>
      </c>
      <c r="M183" s="54"/>
      <c r="N183" s="15">
        <v>55.963664467000001</v>
      </c>
      <c r="O183" s="15">
        <v>22.851623682</v>
      </c>
      <c r="P183" s="15" t="s">
        <v>13</v>
      </c>
      <c r="Q183" s="16" t="s">
        <v>16</v>
      </c>
      <c r="R183" s="37" t="s">
        <v>693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344</v>
      </c>
      <c r="D184" s="17" t="s">
        <v>257</v>
      </c>
      <c r="E184" s="17">
        <v>9</v>
      </c>
      <c r="F184" s="14">
        <v>57.07</v>
      </c>
      <c r="G184" s="14">
        <v>50.38</v>
      </c>
      <c r="H184" s="14">
        <v>43.7</v>
      </c>
      <c r="I184" s="14"/>
      <c r="J184" s="14">
        <v>72.98</v>
      </c>
      <c r="K184" s="14">
        <v>86.34</v>
      </c>
      <c r="L184" s="14">
        <v>107.96</v>
      </c>
      <c r="M184" s="54"/>
      <c r="N184" s="14">
        <v>62.240010124000001</v>
      </c>
      <c r="O184" s="31">
        <v>441.73849823</v>
      </c>
      <c r="P184" s="31" t="s">
        <v>16</v>
      </c>
      <c r="Q184" s="17" t="s">
        <v>16</v>
      </c>
      <c r="R184" s="38" t="s">
        <v>694</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360</v>
      </c>
      <c r="D185" s="16" t="s">
        <v>258</v>
      </c>
      <c r="E185" s="16">
        <v>0</v>
      </c>
      <c r="F185" s="15">
        <v>3.06</v>
      </c>
      <c r="G185" s="15">
        <v>2.67</v>
      </c>
      <c r="H185" s="15">
        <v>2.29</v>
      </c>
      <c r="I185" s="14"/>
      <c r="J185" s="15">
        <v>3.17</v>
      </c>
      <c r="K185" s="15">
        <v>3.93</v>
      </c>
      <c r="L185" s="15">
        <v>5.17</v>
      </c>
      <c r="M185" s="54"/>
      <c r="N185" s="15">
        <v>36.328483745</v>
      </c>
      <c r="O185" s="15">
        <v>6.4431991817999998</v>
      </c>
      <c r="P185" s="15" t="s">
        <v>13</v>
      </c>
      <c r="Q185" s="16" t="s">
        <v>13</v>
      </c>
      <c r="R185" s="37" t="s">
        <v>695</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351</v>
      </c>
      <c r="D186" s="17" t="s">
        <v>259</v>
      </c>
      <c r="E186" s="17">
        <v>2</v>
      </c>
      <c r="F186" s="14">
        <v>11.15</v>
      </c>
      <c r="G186" s="14">
        <v>9.5</v>
      </c>
      <c r="H186" s="14">
        <v>7.86</v>
      </c>
      <c r="I186" s="14"/>
      <c r="J186" s="14">
        <v>11.53</v>
      </c>
      <c r="K186" s="14">
        <v>14.81</v>
      </c>
      <c r="L186" s="14">
        <v>20.13</v>
      </c>
      <c r="M186" s="54"/>
      <c r="N186" s="14">
        <v>32.411493145000001</v>
      </c>
      <c r="O186" s="31">
        <v>13.034619909</v>
      </c>
      <c r="P186" s="31" t="s">
        <v>13</v>
      </c>
      <c r="Q186" s="17" t="s">
        <v>13</v>
      </c>
      <c r="R186" s="38" t="s">
        <v>696</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363</v>
      </c>
      <c r="D187" s="16" t="s">
        <v>260</v>
      </c>
      <c r="E187" s="16">
        <v>0</v>
      </c>
      <c r="F187" s="15">
        <v>7.5</v>
      </c>
      <c r="G187" s="15">
        <v>5.18</v>
      </c>
      <c r="H187" s="15">
        <v>2.86</v>
      </c>
      <c r="I187" s="14"/>
      <c r="J187" s="15">
        <v>8.2200000000000006</v>
      </c>
      <c r="K187" s="15">
        <v>12.85</v>
      </c>
      <c r="L187" s="15">
        <v>20.350000000000001</v>
      </c>
      <c r="M187" s="54"/>
      <c r="N187" s="15">
        <v>33.652811462000003</v>
      </c>
      <c r="O187" s="15">
        <v>16.513381227</v>
      </c>
      <c r="P187" s="15" t="s">
        <v>13</v>
      </c>
      <c r="Q187" s="16" t="s">
        <v>13</v>
      </c>
      <c r="R187" s="37" t="s">
        <v>697</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362</v>
      </c>
      <c r="D188" s="17" t="s">
        <v>261</v>
      </c>
      <c r="E188" s="17">
        <v>7</v>
      </c>
      <c r="F188" s="14">
        <v>54.73</v>
      </c>
      <c r="G188" s="14">
        <v>51.37</v>
      </c>
      <c r="H188" s="14">
        <v>48.02</v>
      </c>
      <c r="I188" s="14"/>
      <c r="J188" s="14">
        <v>55.43</v>
      </c>
      <c r="K188" s="14">
        <v>62.13</v>
      </c>
      <c r="L188" s="14">
        <v>72.989999999999995</v>
      </c>
      <c r="M188" s="54"/>
      <c r="N188" s="14">
        <v>65.604058332999998</v>
      </c>
      <c r="O188" s="31">
        <v>71.853241863999997</v>
      </c>
      <c r="P188" s="31" t="s">
        <v>16</v>
      </c>
      <c r="Q188" s="17" t="s">
        <v>16</v>
      </c>
      <c r="R188" s="38" t="s">
        <v>698</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347</v>
      </c>
      <c r="D189" s="16" t="s">
        <v>262</v>
      </c>
      <c r="E189" s="16">
        <v>0</v>
      </c>
      <c r="F189" s="15">
        <v>3.74</v>
      </c>
      <c r="G189" s="15">
        <v>3.27</v>
      </c>
      <c r="H189" s="15">
        <v>2.81</v>
      </c>
      <c r="I189" s="14"/>
      <c r="J189" s="15">
        <v>3.88</v>
      </c>
      <c r="K189" s="15">
        <v>4.8</v>
      </c>
      <c r="L189" s="15">
        <v>6.3</v>
      </c>
      <c r="M189" s="54"/>
      <c r="N189" s="15">
        <v>40.776710901999998</v>
      </c>
      <c r="O189" s="15">
        <v>2.8634041363999998</v>
      </c>
      <c r="P189" s="15" t="s">
        <v>13</v>
      </c>
      <c r="Q189" s="16" t="s">
        <v>13</v>
      </c>
      <c r="R189" s="37" t="s">
        <v>699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486</v>
      </c>
      <c r="D190" s="17" t="s">
        <v>263</v>
      </c>
      <c r="E190" s="17">
        <v>7</v>
      </c>
      <c r="F190" s="14">
        <v>18.45</v>
      </c>
      <c r="G190" s="14">
        <v>16.95</v>
      </c>
      <c r="H190" s="14">
        <v>15.46</v>
      </c>
      <c r="I190" s="14"/>
      <c r="J190" s="14">
        <v>21.95</v>
      </c>
      <c r="K190" s="14">
        <v>24.93</v>
      </c>
      <c r="L190" s="14">
        <v>29.76</v>
      </c>
      <c r="M190" s="54"/>
      <c r="N190" s="14">
        <v>52.198547665</v>
      </c>
      <c r="O190" s="31">
        <v>5.9611876818000002</v>
      </c>
      <c r="P190" s="31" t="s">
        <v>16</v>
      </c>
      <c r="Q190" s="17" t="s">
        <v>16</v>
      </c>
      <c r="R190" s="38" t="s">
        <v>700</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489</v>
      </c>
      <c r="D191" s="16" t="s">
        <v>490</v>
      </c>
      <c r="E191" s="16">
        <v>2</v>
      </c>
      <c r="F191" s="15">
        <v>70.569999999999993</v>
      </c>
      <c r="G191" s="15">
        <v>52.9</v>
      </c>
      <c r="H191" s="15">
        <v>35.24</v>
      </c>
      <c r="I191" s="14"/>
      <c r="J191" s="15">
        <v>73.42</v>
      </c>
      <c r="K191" s="15">
        <v>108.74</v>
      </c>
      <c r="L191" s="15">
        <v>165.89</v>
      </c>
      <c r="M191" s="54"/>
      <c r="N191" s="15">
        <v>31.823104321999999</v>
      </c>
      <c r="O191" s="15">
        <v>2.2065868295</v>
      </c>
      <c r="P191" s="15" t="s">
        <v>13</v>
      </c>
      <c r="Q191" s="16" t="s">
        <v>13</v>
      </c>
      <c r="R191" s="37" t="s">
        <v>701</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264</v>
      </c>
      <c r="E192" s="17">
        <v>0</v>
      </c>
      <c r="F192" s="14">
        <v>1.58</v>
      </c>
      <c r="G192" s="14">
        <v>1.29</v>
      </c>
      <c r="H192" s="14">
        <v>1</v>
      </c>
      <c r="I192" s="14"/>
      <c r="J192" s="14">
        <v>1.66</v>
      </c>
      <c r="K192" s="14">
        <v>2.23</v>
      </c>
      <c r="L192" s="14">
        <v>3.15</v>
      </c>
      <c r="M192" s="54"/>
      <c r="N192" s="14">
        <v>36.690096746000002</v>
      </c>
      <c r="O192" s="31">
        <v>4.4007919091000005</v>
      </c>
      <c r="P192" s="31" t="s">
        <v>13</v>
      </c>
      <c r="Q192" s="17" t="s">
        <v>13</v>
      </c>
      <c r="R192" s="38" t="s">
        <v>702</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491</v>
      </c>
      <c r="D193" s="16" t="s">
        <v>265</v>
      </c>
      <c r="E193" s="16">
        <v>0</v>
      </c>
      <c r="F193" s="15">
        <v>1.17</v>
      </c>
      <c r="G193" s="15">
        <v>0.83</v>
      </c>
      <c r="H193" s="15">
        <v>0.49</v>
      </c>
      <c r="I193" s="14"/>
      <c r="J193" s="15">
        <v>1.21</v>
      </c>
      <c r="K193" s="15">
        <v>1.88</v>
      </c>
      <c r="L193" s="15">
        <v>2.98</v>
      </c>
      <c r="M193" s="54"/>
      <c r="N193" s="15">
        <v>41.009008119999997</v>
      </c>
      <c r="O193" s="15">
        <v>2.7970700000000002</v>
      </c>
      <c r="P193" s="15" t="s">
        <v>13</v>
      </c>
      <c r="Q193" s="16" t="s">
        <v>13</v>
      </c>
      <c r="R193" s="37" t="s">
        <v>703</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704</v>
      </c>
      <c r="D194" s="17" t="s">
        <v>266</v>
      </c>
      <c r="E194" s="17">
        <v>6</v>
      </c>
      <c r="F194" s="14">
        <v>18.14</v>
      </c>
      <c r="G194" s="14">
        <v>15.58</v>
      </c>
      <c r="H194" s="14">
        <v>13.02</v>
      </c>
      <c r="I194" s="14"/>
      <c r="J194" s="14">
        <v>24.38</v>
      </c>
      <c r="K194" s="14">
        <v>29.49</v>
      </c>
      <c r="L194" s="14">
        <v>37.78</v>
      </c>
      <c r="M194" s="54"/>
      <c r="N194" s="14">
        <v>62.941438394999999</v>
      </c>
      <c r="O194" s="31">
        <v>175.63236390999998</v>
      </c>
      <c r="P194" s="31" t="s">
        <v>13</v>
      </c>
      <c r="Q194" s="17" t="s">
        <v>16</v>
      </c>
      <c r="R194" s="38" t="s">
        <v>705</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497</v>
      </c>
      <c r="D195" s="16" t="s">
        <v>267</v>
      </c>
      <c r="E195" s="16">
        <v>0</v>
      </c>
      <c r="F195" s="15">
        <v>0.27</v>
      </c>
      <c r="G195" s="15">
        <v>0.15</v>
      </c>
      <c r="H195" s="15">
        <v>0.04</v>
      </c>
      <c r="I195" s="14"/>
      <c r="J195" s="15">
        <v>0.3</v>
      </c>
      <c r="K195" s="15">
        <v>0.52</v>
      </c>
      <c r="L195" s="15">
        <v>0.89</v>
      </c>
      <c r="M195" s="54"/>
      <c r="N195" s="15">
        <v>18.013482933999999</v>
      </c>
      <c r="O195" s="15">
        <v>5.1589328182000003</v>
      </c>
      <c r="P195" s="15" t="s">
        <v>13</v>
      </c>
      <c r="Q195" s="16" t="s">
        <v>13</v>
      </c>
      <c r="R195" s="37" t="s">
        <v>706</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402</v>
      </c>
      <c r="D196" s="17" t="s">
        <v>268</v>
      </c>
      <c r="E196" s="17">
        <v>4</v>
      </c>
      <c r="F196" s="14">
        <v>4.6900000000000004</v>
      </c>
      <c r="G196" s="14">
        <v>4.1900000000000004</v>
      </c>
      <c r="H196" s="14">
        <v>3.7</v>
      </c>
      <c r="I196" s="14"/>
      <c r="J196" s="14">
        <v>5.77</v>
      </c>
      <c r="K196" s="14">
        <v>6.75</v>
      </c>
      <c r="L196" s="14">
        <v>8.34</v>
      </c>
      <c r="M196" s="54"/>
      <c r="N196" s="14">
        <v>57.744124478000003</v>
      </c>
      <c r="O196" s="31">
        <v>12.166173090000001</v>
      </c>
      <c r="P196" s="31" t="s">
        <v>13</v>
      </c>
      <c r="Q196" s="17" t="s">
        <v>16</v>
      </c>
      <c r="R196" s="38" t="s">
        <v>707</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514</v>
      </c>
      <c r="D197" s="16" t="s">
        <v>498</v>
      </c>
      <c r="E197" s="16">
        <v>6</v>
      </c>
      <c r="F197" s="15">
        <v>0.45</v>
      </c>
      <c r="G197" s="15">
        <v>0.14000000000000001</v>
      </c>
      <c r="H197" s="15">
        <v>-0.15</v>
      </c>
      <c r="I197" s="14"/>
      <c r="J197" s="15">
        <v>1.39</v>
      </c>
      <c r="K197" s="15">
        <v>1.99</v>
      </c>
      <c r="L197" s="15">
        <v>2.97</v>
      </c>
      <c r="M197" s="54"/>
      <c r="N197" s="15">
        <v>66.096241376999998</v>
      </c>
      <c r="O197" s="15">
        <v>2.3448344090999997</v>
      </c>
      <c r="P197" s="15" t="s">
        <v>13</v>
      </c>
      <c r="Q197" s="16" t="s">
        <v>16</v>
      </c>
      <c r="R197" s="37" t="s">
        <v>708</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480</v>
      </c>
      <c r="D198" s="17" t="s">
        <v>269</v>
      </c>
      <c r="E198" s="17">
        <v>4</v>
      </c>
      <c r="F198" s="14">
        <v>35.51</v>
      </c>
      <c r="G198" s="14">
        <v>32.11</v>
      </c>
      <c r="H198" s="14">
        <v>28.71</v>
      </c>
      <c r="I198" s="14"/>
      <c r="J198" s="14">
        <v>43.15</v>
      </c>
      <c r="K198" s="14">
        <v>49.94</v>
      </c>
      <c r="L198" s="14">
        <v>60.93</v>
      </c>
      <c r="M198" s="54"/>
      <c r="N198" s="14">
        <v>58.830084073999998</v>
      </c>
      <c r="O198" s="31">
        <v>180.79400914000001</v>
      </c>
      <c r="P198" s="31" t="s">
        <v>13</v>
      </c>
      <c r="Q198" s="17" t="s">
        <v>16</v>
      </c>
      <c r="R198" s="38" t="s">
        <v>709</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346</v>
      </c>
      <c r="D199" s="16" t="s">
        <v>270</v>
      </c>
      <c r="E199" s="16">
        <v>0</v>
      </c>
      <c r="F199" s="15">
        <v>8.17</v>
      </c>
      <c r="G199" s="15">
        <v>7.26</v>
      </c>
      <c r="H199" s="15">
        <v>6.36</v>
      </c>
      <c r="I199" s="14"/>
      <c r="J199" s="15">
        <v>8.41</v>
      </c>
      <c r="K199" s="15">
        <v>10.210000000000001</v>
      </c>
      <c r="L199" s="15">
        <v>13.14</v>
      </c>
      <c r="M199" s="54"/>
      <c r="N199" s="15">
        <v>36.379900769000002</v>
      </c>
      <c r="O199" s="15">
        <v>9.4680672273000006</v>
      </c>
      <c r="P199" s="15" t="s">
        <v>13</v>
      </c>
      <c r="Q199" s="16" t="s">
        <v>13</v>
      </c>
      <c r="R199" s="37" t="s">
        <v>710</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473</v>
      </c>
      <c r="D200" s="17" t="s">
        <v>271</v>
      </c>
      <c r="E200" s="17">
        <v>4</v>
      </c>
      <c r="F200" s="14">
        <v>13.65</v>
      </c>
      <c r="G200" s="14">
        <v>12.08</v>
      </c>
      <c r="H200" s="14">
        <v>10.52</v>
      </c>
      <c r="I200" s="14"/>
      <c r="J200" s="14">
        <v>17.21</v>
      </c>
      <c r="K200" s="14">
        <v>20.329999999999998</v>
      </c>
      <c r="L200" s="14">
        <v>25.39</v>
      </c>
      <c r="M200" s="54"/>
      <c r="N200" s="14">
        <v>49.408769585000002</v>
      </c>
      <c r="O200" s="31">
        <v>131.75259836000001</v>
      </c>
      <c r="P200" s="31" t="s">
        <v>13</v>
      </c>
      <c r="Q200" s="17" t="s">
        <v>16</v>
      </c>
      <c r="R200" s="38" t="s">
        <v>711</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272</v>
      </c>
      <c r="D201" s="16" t="s">
        <v>273</v>
      </c>
      <c r="E201" s="16">
        <v>3</v>
      </c>
      <c r="F201" s="15">
        <v>29.09</v>
      </c>
      <c r="G201" s="15">
        <v>26.43</v>
      </c>
      <c r="H201" s="15">
        <v>23.77</v>
      </c>
      <c r="I201" s="14"/>
      <c r="J201" s="15">
        <v>29.63</v>
      </c>
      <c r="K201" s="15">
        <v>34.94</v>
      </c>
      <c r="L201" s="15">
        <v>43.55</v>
      </c>
      <c r="M201" s="54"/>
      <c r="N201" s="15">
        <v>44.755412753999998</v>
      </c>
      <c r="O201" s="15">
        <v>368.18222441</v>
      </c>
      <c r="P201" s="15" t="s">
        <v>16</v>
      </c>
      <c r="Q201" s="16" t="s">
        <v>13</v>
      </c>
      <c r="R201" s="37" t="s">
        <v>712</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274</v>
      </c>
      <c r="D202" s="17" t="s">
        <v>275</v>
      </c>
      <c r="E202" s="17">
        <v>1</v>
      </c>
      <c r="F202" s="14">
        <v>7.13</v>
      </c>
      <c r="G202" s="14">
        <v>6.48</v>
      </c>
      <c r="H202" s="14">
        <v>5.83</v>
      </c>
      <c r="I202" s="14"/>
      <c r="J202" s="14">
        <v>7.23</v>
      </c>
      <c r="K202" s="14">
        <v>8.52</v>
      </c>
      <c r="L202" s="14">
        <v>10.61</v>
      </c>
      <c r="M202" s="54"/>
      <c r="N202" s="14">
        <v>46.889703314000002</v>
      </c>
      <c r="O202" s="31">
        <v>6.6543524999999999</v>
      </c>
      <c r="P202" s="31" t="s">
        <v>13</v>
      </c>
      <c r="Q202" s="17" t="s">
        <v>13</v>
      </c>
      <c r="R202" s="38" t="s">
        <v>713</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274</v>
      </c>
      <c r="D203" s="16" t="s">
        <v>276</v>
      </c>
      <c r="E203" s="16">
        <v>0</v>
      </c>
      <c r="F203" s="15">
        <v>36.96</v>
      </c>
      <c r="G203" s="15">
        <v>33.49</v>
      </c>
      <c r="H203" s="15">
        <v>30.02</v>
      </c>
      <c r="I203" s="14"/>
      <c r="J203" s="15">
        <v>37.409999999999997</v>
      </c>
      <c r="K203" s="15">
        <v>44.34</v>
      </c>
      <c r="L203" s="15">
        <v>55.56</v>
      </c>
      <c r="M203" s="54"/>
      <c r="N203" s="15">
        <v>49.058364097000002</v>
      </c>
      <c r="O203" s="15">
        <v>43.266147044999997</v>
      </c>
      <c r="P203" s="15" t="s">
        <v>13</v>
      </c>
      <c r="Q203" s="16" t="s">
        <v>13</v>
      </c>
      <c r="R203" s="37" t="s">
        <v>714</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277</v>
      </c>
      <c r="D204" s="17" t="s">
        <v>481</v>
      </c>
      <c r="E204" s="17">
        <v>4</v>
      </c>
      <c r="F204" s="14">
        <v>13.01</v>
      </c>
      <c r="G204" s="14">
        <v>11.77</v>
      </c>
      <c r="H204" s="14">
        <v>10.53</v>
      </c>
      <c r="I204" s="14"/>
      <c r="J204" s="14">
        <v>16.239999999999998</v>
      </c>
      <c r="K204" s="14">
        <v>18.71</v>
      </c>
      <c r="L204" s="14">
        <v>22.71</v>
      </c>
      <c r="M204" s="54"/>
      <c r="N204" s="14">
        <v>54.297223500000001</v>
      </c>
      <c r="O204" s="31">
        <v>1.9887554090999999</v>
      </c>
      <c r="P204" s="31" t="s">
        <v>13</v>
      </c>
      <c r="Q204" s="17" t="s">
        <v>16</v>
      </c>
      <c r="R204" s="38" t="s">
        <v>715</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277</v>
      </c>
      <c r="D205" s="16" t="s">
        <v>371</v>
      </c>
      <c r="E205" s="16">
        <v>0</v>
      </c>
      <c r="F205" s="15">
        <v>13.6</v>
      </c>
      <c r="G205" s="15">
        <v>12.65</v>
      </c>
      <c r="H205" s="15">
        <v>11.7</v>
      </c>
      <c r="I205" s="14"/>
      <c r="J205" s="15">
        <v>13.83</v>
      </c>
      <c r="K205" s="15">
        <v>15.72</v>
      </c>
      <c r="L205" s="15">
        <v>18.79</v>
      </c>
      <c r="M205" s="54"/>
      <c r="N205" s="15">
        <v>41.471994033000001</v>
      </c>
      <c r="O205" s="15">
        <v>2.4737389544999999</v>
      </c>
      <c r="P205" s="15" t="s">
        <v>13</v>
      </c>
      <c r="Q205" s="16" t="s">
        <v>13</v>
      </c>
      <c r="R205" s="37" t="s">
        <v>716</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277</v>
      </c>
      <c r="D206" s="17" t="s">
        <v>278</v>
      </c>
      <c r="E206" s="17">
        <v>1</v>
      </c>
      <c r="F206" s="14">
        <v>26.41</v>
      </c>
      <c r="G206" s="14">
        <v>24.38</v>
      </c>
      <c r="H206" s="14">
        <v>22.36</v>
      </c>
      <c r="I206" s="14"/>
      <c r="J206" s="14">
        <v>26.96</v>
      </c>
      <c r="K206" s="14">
        <v>31</v>
      </c>
      <c r="L206" s="14">
        <v>37.54</v>
      </c>
      <c r="M206" s="54"/>
      <c r="N206" s="14">
        <v>46.991397743999997</v>
      </c>
      <c r="O206" s="31">
        <v>84.374927772999996</v>
      </c>
      <c r="P206" s="31" t="s">
        <v>13</v>
      </c>
      <c r="Q206" s="17" t="s">
        <v>13</v>
      </c>
      <c r="R206" s="38" t="s">
        <v>717</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279</v>
      </c>
      <c r="D207" s="16" t="s">
        <v>280</v>
      </c>
      <c r="E207" s="16">
        <v>4</v>
      </c>
      <c r="F207" s="15">
        <v>15.38</v>
      </c>
      <c r="G207" s="15">
        <v>13.15</v>
      </c>
      <c r="H207" s="15">
        <v>10.93</v>
      </c>
      <c r="I207" s="14"/>
      <c r="J207" s="15">
        <v>21.39</v>
      </c>
      <c r="K207" s="15">
        <v>25.83</v>
      </c>
      <c r="L207" s="15">
        <v>33.020000000000003</v>
      </c>
      <c r="M207" s="54"/>
      <c r="N207" s="15">
        <v>45.629643135999999</v>
      </c>
      <c r="O207" s="15">
        <v>21.414746909000002</v>
      </c>
      <c r="P207" s="15" t="s">
        <v>13</v>
      </c>
      <c r="Q207" s="16" t="s">
        <v>16</v>
      </c>
      <c r="R207" s="37" t="s">
        <v>718</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393</v>
      </c>
      <c r="D208" s="17" t="s">
        <v>394</v>
      </c>
      <c r="E208" s="17">
        <v>3</v>
      </c>
      <c r="F208" s="14">
        <v>4.5</v>
      </c>
      <c r="G208" s="14">
        <v>4.17</v>
      </c>
      <c r="H208" s="14">
        <v>3.85</v>
      </c>
      <c r="I208" s="14"/>
      <c r="J208" s="14">
        <v>4.59</v>
      </c>
      <c r="K208" s="14">
        <v>5.23</v>
      </c>
      <c r="L208" s="14">
        <v>6.28</v>
      </c>
      <c r="M208" s="54"/>
      <c r="N208" s="14">
        <v>42.503705588999999</v>
      </c>
      <c r="O208" s="31">
        <v>2.1447020000000001</v>
      </c>
      <c r="P208" s="31" t="s">
        <v>13</v>
      </c>
      <c r="Q208" s="17" t="s">
        <v>13</v>
      </c>
      <c r="R208" s="38" t="s">
        <v>719</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423</v>
      </c>
      <c r="D209" s="16" t="s">
        <v>424</v>
      </c>
      <c r="E209" s="16">
        <v>6</v>
      </c>
      <c r="F209" s="15">
        <v>3660</v>
      </c>
      <c r="G209" s="15">
        <v>2406.4299999999998</v>
      </c>
      <c r="H209" s="15">
        <v>1152.8699999999999</v>
      </c>
      <c r="I209" s="14"/>
      <c r="J209" s="15">
        <v>4108</v>
      </c>
      <c r="K209" s="15">
        <v>6615.12</v>
      </c>
      <c r="L209" s="15">
        <v>10671.96</v>
      </c>
      <c r="M209" s="54"/>
      <c r="N209" s="15">
        <v>39.910655828000003</v>
      </c>
      <c r="O209" s="15">
        <v>3.2526846604999999</v>
      </c>
      <c r="P209" s="15" t="s">
        <v>16</v>
      </c>
      <c r="Q209" s="16" t="s">
        <v>13</v>
      </c>
      <c r="R209" s="37" t="s">
        <v>720</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281</v>
      </c>
      <c r="D210" s="17" t="s">
        <v>282</v>
      </c>
      <c r="E210" s="17">
        <v>10</v>
      </c>
      <c r="F210" s="14">
        <v>11.61</v>
      </c>
      <c r="G210" s="14">
        <v>10.17</v>
      </c>
      <c r="H210" s="14">
        <v>8.74</v>
      </c>
      <c r="I210" s="14"/>
      <c r="J210" s="14">
        <v>14.14</v>
      </c>
      <c r="K210" s="14">
        <v>17</v>
      </c>
      <c r="L210" s="14">
        <v>21.62</v>
      </c>
      <c r="M210" s="54"/>
      <c r="N210" s="14">
        <v>54.675219308999999</v>
      </c>
      <c r="O210" s="31">
        <v>8.2808735000000002</v>
      </c>
      <c r="P210" s="31" t="s">
        <v>16</v>
      </c>
      <c r="Q210" s="17" t="s">
        <v>16</v>
      </c>
      <c r="R210" s="38" t="s">
        <v>721</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515</v>
      </c>
      <c r="D211" s="16" t="s">
        <v>516</v>
      </c>
      <c r="E211" s="16">
        <v>1</v>
      </c>
      <c r="F211" s="15">
        <v>10.35</v>
      </c>
      <c r="G211" s="15">
        <v>8.5399999999999991</v>
      </c>
      <c r="H211" s="15">
        <v>6.73</v>
      </c>
      <c r="I211" s="14"/>
      <c r="J211" s="15">
        <v>10.82</v>
      </c>
      <c r="K211" s="15">
        <v>14.43</v>
      </c>
      <c r="L211" s="15">
        <v>20.28</v>
      </c>
      <c r="M211" s="54"/>
      <c r="N211" s="15">
        <v>45.403967403000003</v>
      </c>
      <c r="O211" s="15">
        <v>1.022621599</v>
      </c>
      <c r="P211" s="15" t="s">
        <v>13</v>
      </c>
      <c r="Q211" s="16" t="s">
        <v>13</v>
      </c>
      <c r="R211" s="37" t="s">
        <v>722</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283</v>
      </c>
      <c r="D212" s="17" t="s">
        <v>284</v>
      </c>
      <c r="E212" s="17">
        <v>4</v>
      </c>
      <c r="F212" s="14">
        <v>5</v>
      </c>
      <c r="G212" s="14">
        <v>4.13</v>
      </c>
      <c r="H212" s="14">
        <v>3.26</v>
      </c>
      <c r="I212" s="14"/>
      <c r="J212" s="14">
        <v>7.3</v>
      </c>
      <c r="K212" s="14">
        <v>9.0299999999999994</v>
      </c>
      <c r="L212" s="14">
        <v>11.84</v>
      </c>
      <c r="M212" s="54"/>
      <c r="N212" s="14">
        <v>48.296755564999998</v>
      </c>
      <c r="O212" s="31">
        <v>67.707883455000001</v>
      </c>
      <c r="P212" s="31" t="s">
        <v>13</v>
      </c>
      <c r="Q212" s="17" t="s">
        <v>16</v>
      </c>
      <c r="R212" s="38" t="s">
        <v>723</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285</v>
      </c>
      <c r="D213" s="16" t="s">
        <v>286</v>
      </c>
      <c r="E213" s="16">
        <v>0</v>
      </c>
      <c r="F213" s="15">
        <v>7.53</v>
      </c>
      <c r="G213" s="15">
        <v>5.86</v>
      </c>
      <c r="H213" s="15">
        <v>4.1900000000000004</v>
      </c>
      <c r="I213" s="14"/>
      <c r="J213" s="15">
        <v>7.84</v>
      </c>
      <c r="K213" s="15">
        <v>11.17</v>
      </c>
      <c r="L213" s="15">
        <v>16.57</v>
      </c>
      <c r="M213" s="54"/>
      <c r="N213" s="15">
        <v>40.048916671999997</v>
      </c>
      <c r="O213" s="15">
        <v>17.544585591000001</v>
      </c>
      <c r="P213" s="15" t="s">
        <v>13</v>
      </c>
      <c r="Q213" s="16" t="s">
        <v>13</v>
      </c>
      <c r="R213" s="37" t="s">
        <v>724</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386</v>
      </c>
      <c r="D214" s="17" t="s">
        <v>287</v>
      </c>
      <c r="E214" s="17">
        <v>4</v>
      </c>
      <c r="F214" s="14">
        <v>13.45</v>
      </c>
      <c r="G214" s="14">
        <v>11.31</v>
      </c>
      <c r="H214" s="14">
        <v>9.18</v>
      </c>
      <c r="I214" s="14"/>
      <c r="J214" s="14">
        <v>19.48</v>
      </c>
      <c r="K214" s="14">
        <v>23.74</v>
      </c>
      <c r="L214" s="14">
        <v>30.64</v>
      </c>
      <c r="M214" s="54"/>
      <c r="N214" s="14">
        <v>48.930606713000003</v>
      </c>
      <c r="O214" s="31">
        <v>46.591786909</v>
      </c>
      <c r="P214" s="31" t="s">
        <v>13</v>
      </c>
      <c r="Q214" s="17" t="s">
        <v>16</v>
      </c>
      <c r="R214" s="38" t="s">
        <v>725</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288</v>
      </c>
      <c r="D215" s="16" t="s">
        <v>289</v>
      </c>
      <c r="E215" s="16">
        <v>4</v>
      </c>
      <c r="F215" s="15">
        <v>20.3</v>
      </c>
      <c r="G215" s="15">
        <v>18.78</v>
      </c>
      <c r="H215" s="15">
        <v>17.27</v>
      </c>
      <c r="I215" s="14"/>
      <c r="J215" s="15">
        <v>21.45</v>
      </c>
      <c r="K215" s="15">
        <v>24.47</v>
      </c>
      <c r="L215" s="15">
        <v>29.36</v>
      </c>
      <c r="M215" s="54"/>
      <c r="N215" s="15">
        <v>52.844860275000002</v>
      </c>
      <c r="O215" s="15">
        <v>91.167913772999995</v>
      </c>
      <c r="P215" s="15" t="s">
        <v>13</v>
      </c>
      <c r="Q215" s="16" t="s">
        <v>16</v>
      </c>
      <c r="R215" s="37" t="s">
        <v>726</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487</v>
      </c>
      <c r="D216" s="17" t="s">
        <v>488</v>
      </c>
      <c r="E216" s="17">
        <v>0</v>
      </c>
      <c r="F216" s="14">
        <v>41.83</v>
      </c>
      <c r="G216" s="14">
        <v>31.42</v>
      </c>
      <c r="H216" s="14">
        <v>21.01</v>
      </c>
      <c r="I216" s="14"/>
      <c r="J216" s="14">
        <v>45.4</v>
      </c>
      <c r="K216" s="14">
        <v>66.209999999999994</v>
      </c>
      <c r="L216" s="14">
        <v>99.89</v>
      </c>
      <c r="M216" s="54"/>
      <c r="N216" s="14">
        <v>24.869541810000001</v>
      </c>
      <c r="O216" s="31">
        <v>75.344453529999996</v>
      </c>
      <c r="P216" s="31" t="s">
        <v>13</v>
      </c>
      <c r="Q216" s="17" t="s">
        <v>13</v>
      </c>
      <c r="R216" s="38" t="s">
        <v>727</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425</v>
      </c>
      <c r="D217" s="16" t="s">
        <v>387</v>
      </c>
      <c r="E217" s="16">
        <v>4</v>
      </c>
      <c r="F217" s="15">
        <v>55.83</v>
      </c>
      <c r="G217" s="15">
        <v>49.12</v>
      </c>
      <c r="H217" s="15">
        <v>42.42</v>
      </c>
      <c r="I217" s="14"/>
      <c r="J217" s="15">
        <v>69.260000000000005</v>
      </c>
      <c r="K217" s="15">
        <v>82.66</v>
      </c>
      <c r="L217" s="15">
        <v>104.35</v>
      </c>
      <c r="M217" s="54"/>
      <c r="N217" s="15">
        <v>53.809991332000003</v>
      </c>
      <c r="O217" s="15">
        <v>6.4406695841000001</v>
      </c>
      <c r="P217" s="15" t="s">
        <v>13</v>
      </c>
      <c r="Q217" s="16" t="s">
        <v>16</v>
      </c>
      <c r="R217" s="37" t="s">
        <v>728</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359</v>
      </c>
      <c r="D218" s="17" t="s">
        <v>290</v>
      </c>
      <c r="E218" s="17">
        <v>2</v>
      </c>
      <c r="F218" s="14">
        <v>6.6</v>
      </c>
      <c r="G218" s="14">
        <v>4.21</v>
      </c>
      <c r="H218" s="14">
        <v>1.82</v>
      </c>
      <c r="I218" s="14"/>
      <c r="J218" s="14">
        <v>7</v>
      </c>
      <c r="K218" s="14">
        <v>11.77</v>
      </c>
      <c r="L218" s="14">
        <v>19.489999999999998</v>
      </c>
      <c r="M218" s="54"/>
      <c r="N218" s="14">
        <v>41.636497792</v>
      </c>
      <c r="O218" s="31">
        <v>24.172987890000002</v>
      </c>
      <c r="P218" s="31" t="s">
        <v>13</v>
      </c>
      <c r="Q218" s="17" t="s">
        <v>13</v>
      </c>
      <c r="R218" s="38" t="s">
        <v>729</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291</v>
      </c>
      <c r="D219" s="16" t="s">
        <v>292</v>
      </c>
      <c r="E219" s="16">
        <v>7</v>
      </c>
      <c r="F219" s="15">
        <v>41.4</v>
      </c>
      <c r="G219" s="15">
        <v>36.78</v>
      </c>
      <c r="H219" s="15">
        <v>32.17</v>
      </c>
      <c r="I219" s="14"/>
      <c r="J219" s="15">
        <v>54.09</v>
      </c>
      <c r="K219" s="15">
        <v>63.31</v>
      </c>
      <c r="L219" s="15">
        <v>78.23</v>
      </c>
      <c r="M219" s="54"/>
      <c r="N219" s="15">
        <v>61.334244746000003</v>
      </c>
      <c r="O219" s="15">
        <v>242.09689381999999</v>
      </c>
      <c r="P219" s="15" t="s">
        <v>13</v>
      </c>
      <c r="Q219" s="16" t="s">
        <v>16</v>
      </c>
      <c r="R219" s="37" t="s">
        <v>730</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731</v>
      </c>
      <c r="D220" s="17" t="s">
        <v>732</v>
      </c>
      <c r="E220" s="17">
        <v>2</v>
      </c>
      <c r="F220" s="14">
        <v>4.08</v>
      </c>
      <c r="G220" s="14">
        <v>3.67</v>
      </c>
      <c r="H220" s="14">
        <v>3.27</v>
      </c>
      <c r="I220" s="14"/>
      <c r="J220" s="14">
        <v>4.1900000000000004</v>
      </c>
      <c r="K220" s="14">
        <v>4.99</v>
      </c>
      <c r="L220" s="14">
        <v>6.29</v>
      </c>
      <c r="M220" s="54"/>
      <c r="N220" s="14">
        <v>52.352637831999999</v>
      </c>
      <c r="O220" s="31">
        <v>1.8128307726999999</v>
      </c>
      <c r="P220" s="31" t="s">
        <v>13</v>
      </c>
      <c r="Q220" s="17" t="s">
        <v>13</v>
      </c>
      <c r="R220" s="38" t="s">
        <v>733</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293</v>
      </c>
      <c r="D221" s="16" t="s">
        <v>294</v>
      </c>
      <c r="E221" s="16">
        <v>7</v>
      </c>
      <c r="F221" s="15">
        <v>13.77</v>
      </c>
      <c r="G221" s="15">
        <v>13.08</v>
      </c>
      <c r="H221" s="15">
        <v>12.39</v>
      </c>
      <c r="I221" s="14"/>
      <c r="J221" s="15">
        <v>14.95</v>
      </c>
      <c r="K221" s="15">
        <v>16.32</v>
      </c>
      <c r="L221" s="15">
        <v>18.53</v>
      </c>
      <c r="M221" s="54"/>
      <c r="N221" s="15">
        <v>56.954706019</v>
      </c>
      <c r="O221" s="15">
        <v>1.8821704545</v>
      </c>
      <c r="P221" s="15" t="s">
        <v>16</v>
      </c>
      <c r="Q221" s="16" t="s">
        <v>16</v>
      </c>
      <c r="R221" s="37" t="s">
        <v>734</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293</v>
      </c>
      <c r="D222" s="17" t="s">
        <v>295</v>
      </c>
      <c r="E222" s="17">
        <v>7</v>
      </c>
      <c r="F222" s="14">
        <v>40.89</v>
      </c>
      <c r="G222" s="14">
        <v>38.85</v>
      </c>
      <c r="H222" s="14">
        <v>36.82</v>
      </c>
      <c r="I222" s="14"/>
      <c r="J222" s="14">
        <v>44.49</v>
      </c>
      <c r="K222" s="14">
        <v>48.55</v>
      </c>
      <c r="L222" s="14">
        <v>55.13</v>
      </c>
      <c r="M222" s="54"/>
      <c r="N222" s="14">
        <v>55.208030643000001</v>
      </c>
      <c r="O222" s="31">
        <v>66.287633182000008</v>
      </c>
      <c r="P222" s="31" t="s">
        <v>16</v>
      </c>
      <c r="Q222" s="17" t="s">
        <v>16</v>
      </c>
      <c r="R222" s="38" t="s">
        <v>735</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296</v>
      </c>
      <c r="D223" s="16" t="s">
        <v>297</v>
      </c>
      <c r="E223" s="16">
        <v>3</v>
      </c>
      <c r="F223" s="15">
        <v>248.04</v>
      </c>
      <c r="G223" s="15">
        <v>216.5</v>
      </c>
      <c r="H223" s="15">
        <v>184.96</v>
      </c>
      <c r="I223" s="14"/>
      <c r="J223" s="15">
        <v>258.74</v>
      </c>
      <c r="K223" s="15">
        <v>321.81</v>
      </c>
      <c r="L223" s="15">
        <v>423.88</v>
      </c>
      <c r="M223" s="54"/>
      <c r="N223" s="15">
        <v>26.660445063000001</v>
      </c>
      <c r="O223" s="15">
        <v>29.812194525999999</v>
      </c>
      <c r="P223" s="15" t="s">
        <v>16</v>
      </c>
      <c r="Q223" s="16" t="s">
        <v>13</v>
      </c>
      <c r="R223" s="37" t="s">
        <v>736</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298</v>
      </c>
      <c r="D224" s="17" t="s">
        <v>299</v>
      </c>
      <c r="E224" s="17">
        <v>7</v>
      </c>
      <c r="F224" s="14">
        <v>30.45</v>
      </c>
      <c r="G224" s="14">
        <v>27.8</v>
      </c>
      <c r="H224" s="14">
        <v>25.16</v>
      </c>
      <c r="I224" s="14"/>
      <c r="J224" s="14">
        <v>35.5</v>
      </c>
      <c r="K224" s="14">
        <v>40.78</v>
      </c>
      <c r="L224" s="14">
        <v>49.33</v>
      </c>
      <c r="M224" s="54"/>
      <c r="N224" s="14">
        <v>64.880261485000005</v>
      </c>
      <c r="O224" s="31">
        <v>5.7571872273000002</v>
      </c>
      <c r="P224" s="31" t="s">
        <v>13</v>
      </c>
      <c r="Q224" s="17" t="s">
        <v>16</v>
      </c>
      <c r="R224" s="38" t="s">
        <v>737</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300</v>
      </c>
      <c r="D225" s="16" t="s">
        <v>301</v>
      </c>
      <c r="E225" s="16">
        <v>9</v>
      </c>
      <c r="F225" s="15">
        <v>35.36</v>
      </c>
      <c r="G225" s="15">
        <v>32.549999999999997</v>
      </c>
      <c r="H225" s="15">
        <v>29.74</v>
      </c>
      <c r="I225" s="14"/>
      <c r="J225" s="15">
        <v>41.22</v>
      </c>
      <c r="K225" s="15">
        <v>46.83</v>
      </c>
      <c r="L225" s="15">
        <v>55.92</v>
      </c>
      <c r="M225" s="54"/>
      <c r="N225" s="15">
        <v>62.400222974000002</v>
      </c>
      <c r="O225" s="15">
        <v>162.776006</v>
      </c>
      <c r="P225" s="15" t="s">
        <v>16</v>
      </c>
      <c r="Q225" s="16" t="s">
        <v>16</v>
      </c>
      <c r="R225" s="37" t="s">
        <v>738</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302</v>
      </c>
      <c r="D226" s="17" t="s">
        <v>303</v>
      </c>
      <c r="E226" s="17">
        <v>3</v>
      </c>
      <c r="F226" s="14">
        <v>31.46</v>
      </c>
      <c r="G226" s="14">
        <v>28.15</v>
      </c>
      <c r="H226" s="14">
        <v>24.84</v>
      </c>
      <c r="I226" s="14"/>
      <c r="J226" s="14">
        <v>32.409999999999997</v>
      </c>
      <c r="K226" s="14">
        <v>39.020000000000003</v>
      </c>
      <c r="L226" s="14">
        <v>49.72</v>
      </c>
      <c r="M226" s="54"/>
      <c r="N226" s="14">
        <v>29.978725637</v>
      </c>
      <c r="O226" s="31">
        <v>83.623130181999997</v>
      </c>
      <c r="P226" s="31" t="s">
        <v>16</v>
      </c>
      <c r="Q226" s="17" t="s">
        <v>13</v>
      </c>
      <c r="R226" s="38" t="s">
        <v>739</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304</v>
      </c>
      <c r="D227" s="16" t="s">
        <v>305</v>
      </c>
      <c r="E227" s="16">
        <v>0</v>
      </c>
      <c r="F227" s="15">
        <v>60.49</v>
      </c>
      <c r="G227" s="15">
        <v>55.26</v>
      </c>
      <c r="H227" s="15">
        <v>50.03</v>
      </c>
      <c r="I227" s="14"/>
      <c r="J227" s="15">
        <v>61.56</v>
      </c>
      <c r="K227" s="15">
        <v>72.010000000000005</v>
      </c>
      <c r="L227" s="15">
        <v>88.93</v>
      </c>
      <c r="M227" s="54"/>
      <c r="N227" s="15">
        <v>37.055135362000001</v>
      </c>
      <c r="O227" s="15">
        <v>57.889113780999999</v>
      </c>
      <c r="P227" s="15" t="s">
        <v>13</v>
      </c>
      <c r="Q227" s="16" t="s">
        <v>13</v>
      </c>
      <c r="R227" s="37" t="s">
        <v>740</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426</v>
      </c>
      <c r="D228" s="17" t="s">
        <v>427</v>
      </c>
      <c r="E228" s="17">
        <v>4</v>
      </c>
      <c r="F228" s="14">
        <v>180</v>
      </c>
      <c r="G228" s="14">
        <v>162.02000000000001</v>
      </c>
      <c r="H228" s="14">
        <v>144.04</v>
      </c>
      <c r="I228" s="14"/>
      <c r="J228" s="14">
        <v>185.2</v>
      </c>
      <c r="K228" s="14">
        <v>221.15</v>
      </c>
      <c r="L228" s="14">
        <v>279.33</v>
      </c>
      <c r="M228" s="54"/>
      <c r="N228" s="14">
        <v>49.348451461000003</v>
      </c>
      <c r="O228" s="31">
        <v>6.7613055881999999</v>
      </c>
      <c r="P228" s="31" t="s">
        <v>16</v>
      </c>
      <c r="Q228" s="17" t="s">
        <v>13</v>
      </c>
      <c r="R228" s="38" t="s">
        <v>741</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306</v>
      </c>
      <c r="D229" s="16" t="s">
        <v>307</v>
      </c>
      <c r="E229" s="16">
        <v>6</v>
      </c>
      <c r="F229" s="15">
        <v>22.33</v>
      </c>
      <c r="G229" s="15">
        <v>20.12</v>
      </c>
      <c r="H229" s="15">
        <v>17.91</v>
      </c>
      <c r="I229" s="14"/>
      <c r="J229" s="15">
        <v>28.05</v>
      </c>
      <c r="K229" s="15">
        <v>32.46</v>
      </c>
      <c r="L229" s="15">
        <v>39.61</v>
      </c>
      <c r="M229" s="54"/>
      <c r="N229" s="15">
        <v>52.715193734000003</v>
      </c>
      <c r="O229" s="15">
        <v>120.71394844999999</v>
      </c>
      <c r="P229" s="15" t="s">
        <v>13</v>
      </c>
      <c r="Q229" s="16" t="s">
        <v>16</v>
      </c>
      <c r="R229" s="37" t="s">
        <v>742</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308</v>
      </c>
      <c r="D230" s="17" t="s">
        <v>309</v>
      </c>
      <c r="E230" s="17">
        <v>4</v>
      </c>
      <c r="F230" s="14">
        <v>29.13</v>
      </c>
      <c r="G230" s="14">
        <v>25.99</v>
      </c>
      <c r="H230" s="14">
        <v>22.86</v>
      </c>
      <c r="I230" s="14"/>
      <c r="J230" s="14">
        <v>36.94</v>
      </c>
      <c r="K230" s="14">
        <v>43.2</v>
      </c>
      <c r="L230" s="14">
        <v>53.35</v>
      </c>
      <c r="M230" s="54"/>
      <c r="N230" s="14">
        <v>49.497470028000002</v>
      </c>
      <c r="O230" s="31">
        <v>107.00889913</v>
      </c>
      <c r="P230" s="31" t="s">
        <v>13</v>
      </c>
      <c r="Q230" s="17" t="s">
        <v>16</v>
      </c>
      <c r="R230" s="38" t="s">
        <v>743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310</v>
      </c>
      <c r="D231" s="16" t="s">
        <v>311</v>
      </c>
      <c r="E231" s="16">
        <v>0</v>
      </c>
      <c r="F231" s="15">
        <v>14.23</v>
      </c>
      <c r="G231" s="15">
        <v>13.42</v>
      </c>
      <c r="H231" s="15">
        <v>12.61</v>
      </c>
      <c r="I231" s="14"/>
      <c r="J231" s="15">
        <v>14.63</v>
      </c>
      <c r="K231" s="15">
        <v>16.239999999999998</v>
      </c>
      <c r="L231" s="15">
        <v>18.86</v>
      </c>
      <c r="M231" s="54"/>
      <c r="N231" s="15">
        <v>32.963742525000001</v>
      </c>
      <c r="O231" s="15">
        <v>6.5244324091000001</v>
      </c>
      <c r="P231" s="15" t="s">
        <v>13</v>
      </c>
      <c r="Q231" s="16" t="s">
        <v>13</v>
      </c>
      <c r="R231" s="37" t="s">
        <v>744</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312</v>
      </c>
      <c r="D232" s="17" t="s">
        <v>313</v>
      </c>
      <c r="E232" s="17">
        <v>10</v>
      </c>
      <c r="F232" s="14">
        <v>15.97</v>
      </c>
      <c r="G232" s="14">
        <v>14.14</v>
      </c>
      <c r="H232" s="14">
        <v>12.31</v>
      </c>
      <c r="I232" s="14"/>
      <c r="J232" s="14">
        <v>16.5</v>
      </c>
      <c r="K232" s="14">
        <v>20.149999999999999</v>
      </c>
      <c r="L232" s="14">
        <v>26.06</v>
      </c>
      <c r="M232" s="54"/>
      <c r="N232" s="14">
        <v>69.989113971999998</v>
      </c>
      <c r="O232" s="31">
        <v>11.68051</v>
      </c>
      <c r="P232" s="31" t="s">
        <v>16</v>
      </c>
      <c r="Q232" s="17" t="s">
        <v>16</v>
      </c>
      <c r="R232" s="38" t="s">
        <v>745</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314</v>
      </c>
      <c r="D233" s="16" t="s">
        <v>315</v>
      </c>
      <c r="E233" s="16">
        <v>10</v>
      </c>
      <c r="F233" s="15">
        <v>31.57</v>
      </c>
      <c r="G233" s="15">
        <v>28.88</v>
      </c>
      <c r="H233" s="15">
        <v>26.19</v>
      </c>
      <c r="I233" s="14"/>
      <c r="J233" s="15">
        <v>32.200000000000003</v>
      </c>
      <c r="K233" s="15">
        <v>37.57</v>
      </c>
      <c r="L233" s="15">
        <v>46.26</v>
      </c>
      <c r="M233" s="54"/>
      <c r="N233" s="15">
        <v>82.618189392999994</v>
      </c>
      <c r="O233" s="15">
        <v>281.48614581999999</v>
      </c>
      <c r="P233" s="15" t="s">
        <v>16</v>
      </c>
      <c r="Q233" s="16" t="s">
        <v>16</v>
      </c>
      <c r="R233" s="37" t="s">
        <v>746</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316</v>
      </c>
      <c r="D234" s="17" t="s">
        <v>317</v>
      </c>
      <c r="E234" s="17">
        <v>3</v>
      </c>
      <c r="F234" s="14">
        <v>5.59</v>
      </c>
      <c r="G234" s="14">
        <v>4.83</v>
      </c>
      <c r="H234" s="14">
        <v>4.08</v>
      </c>
      <c r="I234" s="14"/>
      <c r="J234" s="14">
        <v>5.7</v>
      </c>
      <c r="K234" s="14">
        <v>7.2</v>
      </c>
      <c r="L234" s="14">
        <v>9.6300000000000008</v>
      </c>
      <c r="M234" s="54"/>
      <c r="N234" s="14">
        <v>34.520659313000003</v>
      </c>
      <c r="O234" s="31">
        <v>4.7554203182000006</v>
      </c>
      <c r="P234" s="31" t="s">
        <v>16</v>
      </c>
      <c r="Q234" s="17" t="s">
        <v>13</v>
      </c>
      <c r="R234" s="38" t="s">
        <v>747</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318</v>
      </c>
      <c r="D235" s="16" t="s">
        <v>319</v>
      </c>
      <c r="E235" s="16">
        <v>6</v>
      </c>
      <c r="F235" s="15">
        <v>61.4</v>
      </c>
      <c r="G235" s="15">
        <v>58.25</v>
      </c>
      <c r="H235" s="15">
        <v>55.1</v>
      </c>
      <c r="I235" s="14"/>
      <c r="J235" s="15">
        <v>67.23</v>
      </c>
      <c r="K235" s="15">
        <v>73.52</v>
      </c>
      <c r="L235" s="15">
        <v>83.71</v>
      </c>
      <c r="M235" s="54"/>
      <c r="N235" s="15">
        <v>57.314459325000001</v>
      </c>
      <c r="O235" s="15">
        <v>6.4690351363999996</v>
      </c>
      <c r="P235" s="15" t="s">
        <v>13</v>
      </c>
      <c r="Q235" s="16" t="s">
        <v>16</v>
      </c>
      <c r="R235" s="37" t="s">
        <v>748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320</v>
      </c>
      <c r="D236" s="17" t="s">
        <v>345</v>
      </c>
      <c r="E236" s="17">
        <v>5</v>
      </c>
      <c r="F236" s="14">
        <v>6.98</v>
      </c>
      <c r="G236" s="14">
        <v>5.48</v>
      </c>
      <c r="H236" s="14">
        <v>3.99</v>
      </c>
      <c r="I236" s="14"/>
      <c r="J236" s="14">
        <v>7.41</v>
      </c>
      <c r="K236" s="14">
        <v>10.39</v>
      </c>
      <c r="L236" s="14">
        <v>15.22</v>
      </c>
      <c r="M236" s="54"/>
      <c r="N236" s="14">
        <v>37.604278385000001</v>
      </c>
      <c r="O236" s="31">
        <v>3.1242676818000001</v>
      </c>
      <c r="P236" s="31" t="s">
        <v>16</v>
      </c>
      <c r="Q236" s="17" t="s">
        <v>13</v>
      </c>
      <c r="R236" s="38" t="s">
        <v>749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320</v>
      </c>
      <c r="D237" s="16" t="s">
        <v>321</v>
      </c>
      <c r="E237" s="16">
        <v>5</v>
      </c>
      <c r="F237" s="15">
        <v>7.73</v>
      </c>
      <c r="G237" s="15">
        <v>5.84</v>
      </c>
      <c r="H237" s="15">
        <v>3.96</v>
      </c>
      <c r="I237" s="14"/>
      <c r="J237" s="15">
        <v>8.27</v>
      </c>
      <c r="K237" s="15">
        <v>12.03</v>
      </c>
      <c r="L237" s="15">
        <v>18.13</v>
      </c>
      <c r="M237" s="54"/>
      <c r="N237" s="15">
        <v>39.460927091000002</v>
      </c>
      <c r="O237" s="15">
        <v>95.147368727</v>
      </c>
      <c r="P237" s="15" t="s">
        <v>16</v>
      </c>
      <c r="Q237" s="16" t="s">
        <v>13</v>
      </c>
      <c r="R237" s="37" t="s">
        <v>750</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322</v>
      </c>
      <c r="D238" s="17" t="s">
        <v>323</v>
      </c>
      <c r="E238" s="17">
        <v>0</v>
      </c>
      <c r="F238" s="14">
        <v>72.099999999999994</v>
      </c>
      <c r="G238" s="14">
        <v>66.59</v>
      </c>
      <c r="H238" s="14">
        <v>61.08</v>
      </c>
      <c r="I238" s="14"/>
      <c r="J238" s="14">
        <v>73.12</v>
      </c>
      <c r="K238" s="14">
        <v>84.13</v>
      </c>
      <c r="L238" s="14">
        <v>101.95</v>
      </c>
      <c r="M238" s="54"/>
      <c r="N238" s="14">
        <v>33.456489765000001</v>
      </c>
      <c r="O238" s="31">
        <v>1324.0170920999999</v>
      </c>
      <c r="P238" s="31" t="s">
        <v>13</v>
      </c>
      <c r="Q238" s="17" t="s">
        <v>13</v>
      </c>
      <c r="R238" s="38" t="s">
        <v>751</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324</v>
      </c>
      <c r="D239" s="16" t="s">
        <v>325</v>
      </c>
      <c r="E239" s="16">
        <v>4</v>
      </c>
      <c r="F239" s="15">
        <v>17.78</v>
      </c>
      <c r="G239" s="15">
        <v>16.41</v>
      </c>
      <c r="H239" s="15">
        <v>15.04</v>
      </c>
      <c r="I239" s="14"/>
      <c r="J239" s="15">
        <v>20.94</v>
      </c>
      <c r="K239" s="15">
        <v>23.67</v>
      </c>
      <c r="L239" s="15">
        <v>28.09</v>
      </c>
      <c r="M239" s="54"/>
      <c r="N239" s="15">
        <v>52.943573549</v>
      </c>
      <c r="O239" s="15">
        <v>3.6850193181999997</v>
      </c>
      <c r="P239" s="15" t="s">
        <v>13</v>
      </c>
      <c r="Q239" s="16" t="s">
        <v>16</v>
      </c>
      <c r="R239" s="37" t="s">
        <v>752</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326</v>
      </c>
      <c r="D240" s="17" t="s">
        <v>327</v>
      </c>
      <c r="E240" s="17">
        <v>7</v>
      </c>
      <c r="F240" s="14">
        <v>3.17</v>
      </c>
      <c r="G240" s="14">
        <v>2.56</v>
      </c>
      <c r="H240" s="14">
        <v>1.95</v>
      </c>
      <c r="I240" s="14"/>
      <c r="J240" s="14">
        <v>4.6399999999999997</v>
      </c>
      <c r="K240" s="14">
        <v>5.85</v>
      </c>
      <c r="L240" s="14">
        <v>7.81</v>
      </c>
      <c r="M240" s="54"/>
      <c r="N240" s="14">
        <v>68.604862502000003</v>
      </c>
      <c r="O240" s="31">
        <v>31.899930090999998</v>
      </c>
      <c r="P240" s="31" t="s">
        <v>13</v>
      </c>
      <c r="Q240" s="17" t="s">
        <v>16</v>
      </c>
      <c r="R240" s="38" t="s">
        <v>753</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328</v>
      </c>
      <c r="D241" s="16" t="s">
        <v>329</v>
      </c>
      <c r="E241" s="16">
        <v>10</v>
      </c>
      <c r="F241" s="15">
        <v>34.08</v>
      </c>
      <c r="G241" s="15">
        <v>31.62</v>
      </c>
      <c r="H241" s="15">
        <v>29.17</v>
      </c>
      <c r="I241" s="14"/>
      <c r="J241" s="15">
        <v>35.08</v>
      </c>
      <c r="K241" s="15">
        <v>39.979999999999997</v>
      </c>
      <c r="L241" s="15">
        <v>47.92</v>
      </c>
      <c r="M241" s="54"/>
      <c r="N241" s="15">
        <v>86.620646610999998</v>
      </c>
      <c r="O241" s="15">
        <v>254.78574355000001</v>
      </c>
      <c r="P241" s="15" t="s">
        <v>16</v>
      </c>
      <c r="Q241" s="16" t="s">
        <v>16</v>
      </c>
      <c r="R241" s="37" t="s">
        <v>754</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330</v>
      </c>
      <c r="D242" s="17" t="s">
        <v>331</v>
      </c>
      <c r="E242" s="17">
        <v>0</v>
      </c>
      <c r="F242" s="14">
        <v>12.26</v>
      </c>
      <c r="G242" s="14">
        <v>11.15</v>
      </c>
      <c r="H242" s="14">
        <v>10.050000000000001</v>
      </c>
      <c r="I242" s="14"/>
      <c r="J242" s="14">
        <v>12.59</v>
      </c>
      <c r="K242" s="14">
        <v>14.79</v>
      </c>
      <c r="L242" s="14">
        <v>18.350000000000001</v>
      </c>
      <c r="M242" s="54"/>
      <c r="N242" s="14">
        <v>29.389109729000001</v>
      </c>
      <c r="O242" s="31">
        <v>6.1518893636000005</v>
      </c>
      <c r="P242" s="31" t="s">
        <v>13</v>
      </c>
      <c r="Q242" s="17" t="s">
        <v>13</v>
      </c>
      <c r="R242" s="38" t="s">
        <v>755</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332</v>
      </c>
      <c r="D243" s="16" t="s">
        <v>333</v>
      </c>
      <c r="E243" s="16">
        <v>1</v>
      </c>
      <c r="F243" s="15">
        <v>22.39</v>
      </c>
      <c r="G243" s="15">
        <v>19.68</v>
      </c>
      <c r="H243" s="15">
        <v>16.98</v>
      </c>
      <c r="I243" s="14"/>
      <c r="J243" s="15">
        <v>23.42</v>
      </c>
      <c r="K243" s="15">
        <v>28.82</v>
      </c>
      <c r="L243" s="15">
        <v>37.57</v>
      </c>
      <c r="M243" s="54"/>
      <c r="N243" s="15">
        <v>44.844209999</v>
      </c>
      <c r="O243" s="15">
        <v>60.532701455000002</v>
      </c>
      <c r="P243" s="15" t="s">
        <v>13</v>
      </c>
      <c r="Q243" s="16" t="s">
        <v>13</v>
      </c>
      <c r="R243" s="37" t="s">
        <v>756</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334</v>
      </c>
      <c r="D244" s="17" t="s">
        <v>335</v>
      </c>
      <c r="E244" s="17">
        <v>4</v>
      </c>
      <c r="F244" s="14">
        <v>14.28</v>
      </c>
      <c r="G244" s="14">
        <v>12.94</v>
      </c>
      <c r="H244" s="14">
        <v>11.6</v>
      </c>
      <c r="I244" s="14"/>
      <c r="J244" s="14">
        <v>17.87</v>
      </c>
      <c r="K244" s="14">
        <v>20.54</v>
      </c>
      <c r="L244" s="14">
        <v>24.87</v>
      </c>
      <c r="M244" s="54"/>
      <c r="N244" s="14">
        <v>52.447878965000001</v>
      </c>
      <c r="O244" s="31">
        <v>15.121789726999999</v>
      </c>
      <c r="P244" s="31" t="s">
        <v>13</v>
      </c>
      <c r="Q244" s="17" t="s">
        <v>16</v>
      </c>
      <c r="R244" s="38" t="s">
        <v>757</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758</v>
      </c>
      <c r="D245" s="16" t="s">
        <v>759</v>
      </c>
      <c r="E245" s="16">
        <v>7</v>
      </c>
      <c r="F245" s="15">
        <v>36.32</v>
      </c>
      <c r="G245" s="15">
        <v>33.9</v>
      </c>
      <c r="H245" s="15">
        <v>31.49</v>
      </c>
      <c r="I245" s="14"/>
      <c r="J245" s="15">
        <v>42.63</v>
      </c>
      <c r="K245" s="15">
        <v>47.45</v>
      </c>
      <c r="L245" s="15">
        <v>55.25</v>
      </c>
      <c r="M245" s="54"/>
      <c r="N245" s="15">
        <v>52.003111216999997</v>
      </c>
      <c r="O245" s="15">
        <v>1.0403828014000001</v>
      </c>
      <c r="P245" s="15" t="s">
        <v>13</v>
      </c>
      <c r="Q245" s="16" t="s">
        <v>16</v>
      </c>
      <c r="R245" s="37" t="s">
        <v>760</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336</v>
      </c>
      <c r="D246" s="17" t="s">
        <v>337</v>
      </c>
      <c r="E246" s="17">
        <v>3</v>
      </c>
      <c r="F246" s="14">
        <v>43.15</v>
      </c>
      <c r="G246" s="14">
        <v>39.43</v>
      </c>
      <c r="H246" s="14">
        <v>35.72</v>
      </c>
      <c r="I246" s="14"/>
      <c r="J246" s="14">
        <v>44.02</v>
      </c>
      <c r="K246" s="14">
        <v>51.44</v>
      </c>
      <c r="L246" s="14">
        <v>63.47</v>
      </c>
      <c r="M246" s="54"/>
      <c r="N246" s="14">
        <v>34.029923289000003</v>
      </c>
      <c r="O246" s="31">
        <v>307.05097699999999</v>
      </c>
      <c r="P246" s="31" t="s">
        <v>13</v>
      </c>
      <c r="Q246" s="17" t="s">
        <v>13</v>
      </c>
      <c r="R246" s="38" t="s">
        <v>761</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428</v>
      </c>
      <c r="D247" s="16" t="s">
        <v>429</v>
      </c>
      <c r="E247" s="16">
        <v>6</v>
      </c>
      <c r="F247" s="15">
        <v>2210</v>
      </c>
      <c r="G247" s="15">
        <v>1343.18</v>
      </c>
      <c r="H247" s="15">
        <v>476.37</v>
      </c>
      <c r="I247" s="14"/>
      <c r="J247" s="15">
        <v>2540</v>
      </c>
      <c r="K247" s="15">
        <v>4273.62</v>
      </c>
      <c r="L247" s="15">
        <v>7078.85</v>
      </c>
      <c r="M247" s="54"/>
      <c r="N247" s="15">
        <v>34.635904834999998</v>
      </c>
      <c r="O247" s="15">
        <v>5.0123518073</v>
      </c>
      <c r="P247" s="15" t="s">
        <v>16</v>
      </c>
      <c r="Q247" s="16" t="s">
        <v>13</v>
      </c>
      <c r="R247" s="37" t="s">
        <v>762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338</v>
      </c>
      <c r="D248" s="17" t="s">
        <v>339</v>
      </c>
      <c r="E248" s="17">
        <v>7</v>
      </c>
      <c r="F248" s="14">
        <v>8.33</v>
      </c>
      <c r="G248" s="14">
        <v>7.7</v>
      </c>
      <c r="H248" s="14">
        <v>7.07</v>
      </c>
      <c r="I248" s="14"/>
      <c r="J248" s="14">
        <v>9.36</v>
      </c>
      <c r="K248" s="14">
        <v>10.61</v>
      </c>
      <c r="L248" s="14">
        <v>12.65</v>
      </c>
      <c r="M248" s="54"/>
      <c r="N248" s="14">
        <v>63.327831068999998</v>
      </c>
      <c r="O248" s="31">
        <v>2.3410946364000003</v>
      </c>
      <c r="P248" s="31" t="s">
        <v>16</v>
      </c>
      <c r="Q248" s="17" t="s">
        <v>16</v>
      </c>
      <c r="R248" s="38" t="s">
        <v>763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340</v>
      </c>
      <c r="D249" s="16" t="s">
        <v>341</v>
      </c>
      <c r="E249" s="16">
        <v>6</v>
      </c>
      <c r="F249" s="15" t="s">
        <v>29</v>
      </c>
      <c r="G249" s="15" t="s">
        <v>29</v>
      </c>
      <c r="H249" s="15" t="s">
        <v>29</v>
      </c>
      <c r="I249" s="14"/>
      <c r="J249" s="15" t="s">
        <v>29</v>
      </c>
      <c r="K249" s="15" t="s">
        <v>29</v>
      </c>
      <c r="L249" s="15" t="s">
        <v>29</v>
      </c>
      <c r="M249" s="54"/>
      <c r="N249" s="15" t="s">
        <v>29</v>
      </c>
      <c r="O249" s="15" t="s">
        <v>29</v>
      </c>
      <c r="P249" s="15" t="s">
        <v>29</v>
      </c>
      <c r="Q249" s="16" t="s">
        <v>29</v>
      </c>
      <c r="R249" s="37" t="s">
        <v>30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342</v>
      </c>
      <c r="D250" s="17" t="s">
        <v>343</v>
      </c>
      <c r="E250" s="17">
        <v>1</v>
      </c>
      <c r="F250" s="14">
        <v>8.5299999999999994</v>
      </c>
      <c r="G250" s="14">
        <v>7.04</v>
      </c>
      <c r="H250" s="14">
        <v>5.55</v>
      </c>
      <c r="I250" s="14"/>
      <c r="J250" s="14">
        <v>8.8699999999999992</v>
      </c>
      <c r="K250" s="14">
        <v>11.84</v>
      </c>
      <c r="L250" s="14">
        <v>16.66</v>
      </c>
      <c r="M250" s="54"/>
      <c r="N250" s="14">
        <v>44.507354798000001</v>
      </c>
      <c r="O250" s="31">
        <v>25.517946682000002</v>
      </c>
      <c r="P250" s="31" t="s">
        <v>13</v>
      </c>
      <c r="Q250" s="17" t="s">
        <v>13</v>
      </c>
      <c r="R250" s="38" t="s">
        <v>764</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430</v>
      </c>
      <c r="D251" s="16" t="s">
        <v>431</v>
      </c>
      <c r="E251" s="16">
        <v>6</v>
      </c>
      <c r="F251" s="15">
        <v>38.520000000000003</v>
      </c>
      <c r="G251" s="15">
        <v>34.97</v>
      </c>
      <c r="H251" s="15">
        <v>31.43</v>
      </c>
      <c r="I251" s="14"/>
      <c r="J251" s="15">
        <v>47.77</v>
      </c>
      <c r="K251" s="15">
        <v>54.85</v>
      </c>
      <c r="L251" s="15">
        <v>66.31</v>
      </c>
      <c r="M251" s="54"/>
      <c r="N251" s="15">
        <v>54.940464210999998</v>
      </c>
      <c r="O251" s="15">
        <v>2.5989411527000001</v>
      </c>
      <c r="P251" s="15" t="s">
        <v>13</v>
      </c>
      <c r="Q251" s="16" t="s">
        <v>16</v>
      </c>
      <c r="R251" s="37" t="s">
        <v>765</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482</v>
      </c>
      <c r="D252" s="17" t="s">
        <v>483</v>
      </c>
      <c r="E252" s="17">
        <v>3</v>
      </c>
      <c r="F252" s="14">
        <v>94.35</v>
      </c>
      <c r="G252" s="14">
        <v>88.94</v>
      </c>
      <c r="H252" s="14">
        <v>83.53</v>
      </c>
      <c r="I252" s="14"/>
      <c r="J252" s="14">
        <v>95.72</v>
      </c>
      <c r="K252" s="14">
        <v>106.53</v>
      </c>
      <c r="L252" s="14">
        <v>124.02</v>
      </c>
      <c r="M252" s="54"/>
      <c r="N252" s="14">
        <v>28.748746796999999</v>
      </c>
      <c r="O252" s="31">
        <v>1.7880732313999999</v>
      </c>
      <c r="P252" s="31" t="s">
        <v>16</v>
      </c>
      <c r="Q252" s="17" t="s">
        <v>13</v>
      </c>
      <c r="R252" s="38" t="s">
        <v>766</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432</v>
      </c>
      <c r="D253" s="16" t="s">
        <v>433</v>
      </c>
      <c r="E253" s="16">
        <v>4</v>
      </c>
      <c r="F253" s="15">
        <v>72.31</v>
      </c>
      <c r="G253" s="15">
        <v>64.73</v>
      </c>
      <c r="H253" s="15">
        <v>57.16</v>
      </c>
      <c r="I253" s="14"/>
      <c r="J253" s="15">
        <v>92.35</v>
      </c>
      <c r="K253" s="15">
        <v>107.49</v>
      </c>
      <c r="L253" s="15">
        <v>131.99</v>
      </c>
      <c r="M253" s="54"/>
      <c r="N253" s="15">
        <v>51.311677803999999</v>
      </c>
      <c r="O253" s="15">
        <v>8.4284394076999991</v>
      </c>
      <c r="P253" s="15" t="s">
        <v>13</v>
      </c>
      <c r="Q253" s="16" t="s">
        <v>16</v>
      </c>
      <c r="R253" s="37" t="s">
        <v>767</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434</v>
      </c>
      <c r="D254" s="17" t="s">
        <v>435</v>
      </c>
      <c r="E254" s="17">
        <v>4</v>
      </c>
      <c r="F254" s="14">
        <v>26.7</v>
      </c>
      <c r="G254" s="14">
        <v>22.76</v>
      </c>
      <c r="H254" s="14">
        <v>18.82</v>
      </c>
      <c r="I254" s="14"/>
      <c r="J254" s="14">
        <v>35.56</v>
      </c>
      <c r="K254" s="14">
        <v>43.43</v>
      </c>
      <c r="L254" s="14">
        <v>56.17</v>
      </c>
      <c r="M254" s="54"/>
      <c r="N254" s="14">
        <v>60.359075558000001</v>
      </c>
      <c r="O254" s="31">
        <v>6.0609279327000003</v>
      </c>
      <c r="P254" s="31" t="s">
        <v>13</v>
      </c>
      <c r="Q254" s="17" t="s">
        <v>16</v>
      </c>
      <c r="R254" s="38" t="s">
        <v>768</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436</v>
      </c>
      <c r="D255" s="16" t="s">
        <v>437</v>
      </c>
      <c r="E255" s="16">
        <v>7</v>
      </c>
      <c r="F255" s="15">
        <v>41.5</v>
      </c>
      <c r="G255" s="15">
        <v>37.11</v>
      </c>
      <c r="H255" s="15">
        <v>32.72</v>
      </c>
      <c r="I255" s="14"/>
      <c r="J255" s="15">
        <v>53</v>
      </c>
      <c r="K255" s="15">
        <v>61.77</v>
      </c>
      <c r="L255" s="15">
        <v>75.97</v>
      </c>
      <c r="M255" s="54"/>
      <c r="N255" s="15">
        <v>54.353345470000001</v>
      </c>
      <c r="O255" s="15">
        <v>13.455752173999999</v>
      </c>
      <c r="P255" s="15" t="s">
        <v>13</v>
      </c>
      <c r="Q255" s="16" t="s">
        <v>16</v>
      </c>
      <c r="R255" s="37" t="s">
        <v>769</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438</v>
      </c>
      <c r="D256" s="17" t="s">
        <v>439</v>
      </c>
      <c r="E256" s="17">
        <v>3</v>
      </c>
      <c r="F256" s="14">
        <v>33.96</v>
      </c>
      <c r="G256" s="14">
        <v>27.67</v>
      </c>
      <c r="H256" s="14">
        <v>21.38</v>
      </c>
      <c r="I256" s="14"/>
      <c r="J256" s="14">
        <v>35.700000000000003</v>
      </c>
      <c r="K256" s="14">
        <v>48.27</v>
      </c>
      <c r="L256" s="14">
        <v>68.61</v>
      </c>
      <c r="M256" s="54"/>
      <c r="N256" s="14">
        <v>32.328605623999998</v>
      </c>
      <c r="O256" s="31">
        <v>7.1102732822999997</v>
      </c>
      <c r="P256" s="31" t="s">
        <v>16</v>
      </c>
      <c r="Q256" s="17" t="s">
        <v>13</v>
      </c>
      <c r="R256" s="38" t="s">
        <v>770</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440</v>
      </c>
      <c r="D257" s="16" t="s">
        <v>441</v>
      </c>
      <c r="E257" s="16">
        <v>3</v>
      </c>
      <c r="F257" s="15">
        <v>142.69999999999999</v>
      </c>
      <c r="G257" s="15">
        <v>135.97999999999999</v>
      </c>
      <c r="H257" s="15">
        <v>129.27000000000001</v>
      </c>
      <c r="I257" s="14"/>
      <c r="J257" s="15">
        <v>143.94</v>
      </c>
      <c r="K257" s="15">
        <v>157.36000000000001</v>
      </c>
      <c r="L257" s="15">
        <v>179.08</v>
      </c>
      <c r="M257" s="54"/>
      <c r="N257" s="15">
        <v>34.789641093999997</v>
      </c>
      <c r="O257" s="15">
        <v>5.9468875955000007</v>
      </c>
      <c r="P257" s="15" t="s">
        <v>16</v>
      </c>
      <c r="Q257" s="16" t="s">
        <v>13</v>
      </c>
      <c r="R257" s="37" t="s">
        <v>771</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442</v>
      </c>
      <c r="D258" s="17" t="s">
        <v>443</v>
      </c>
      <c r="E258" s="17">
        <v>7</v>
      </c>
      <c r="F258" s="14">
        <v>170.26</v>
      </c>
      <c r="G258" s="14">
        <v>160.63999999999999</v>
      </c>
      <c r="H258" s="14">
        <v>151.02000000000001</v>
      </c>
      <c r="I258" s="14"/>
      <c r="J258" s="14">
        <v>195.73</v>
      </c>
      <c r="K258" s="14">
        <v>214.96</v>
      </c>
      <c r="L258" s="14">
        <v>246.08</v>
      </c>
      <c r="M258" s="54"/>
      <c r="N258" s="14">
        <v>50.107837140000001</v>
      </c>
      <c r="O258" s="31">
        <v>434.09386966000005</v>
      </c>
      <c r="P258" s="31" t="s">
        <v>16</v>
      </c>
      <c r="Q258" s="17" t="s">
        <v>16</v>
      </c>
      <c r="R258" s="38" t="s">
        <v>772</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517</v>
      </c>
      <c r="D259" s="16" t="s">
        <v>518</v>
      </c>
      <c r="E259" s="16">
        <v>3</v>
      </c>
      <c r="F259" s="15">
        <v>55.05</v>
      </c>
      <c r="G259" s="15">
        <v>49.86</v>
      </c>
      <c r="H259" s="15">
        <v>44.67</v>
      </c>
      <c r="I259" s="14"/>
      <c r="J259" s="15">
        <v>56.15</v>
      </c>
      <c r="K259" s="15">
        <v>66.52</v>
      </c>
      <c r="L259" s="15">
        <v>83.32</v>
      </c>
      <c r="M259" s="54"/>
      <c r="N259" s="15">
        <v>31.567818905999999</v>
      </c>
      <c r="O259" s="15">
        <v>1.1346370776999999</v>
      </c>
      <c r="P259" s="15" t="s">
        <v>16</v>
      </c>
      <c r="Q259" s="16" t="s">
        <v>13</v>
      </c>
      <c r="R259" s="37" t="s">
        <v>773</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484</v>
      </c>
      <c r="D260" s="17" t="s">
        <v>485</v>
      </c>
      <c r="E260" s="17">
        <v>5</v>
      </c>
      <c r="F260" s="14">
        <v>99.02</v>
      </c>
      <c r="G260" s="14">
        <v>77.25</v>
      </c>
      <c r="H260" s="14">
        <v>55.48</v>
      </c>
      <c r="I260" s="14"/>
      <c r="J260" s="14">
        <v>108.05</v>
      </c>
      <c r="K260" s="14">
        <v>151.58000000000001</v>
      </c>
      <c r="L260" s="14">
        <v>222.02</v>
      </c>
      <c r="M260" s="54"/>
      <c r="N260" s="14">
        <v>32.545850571000003</v>
      </c>
      <c r="O260" s="31">
        <v>2.9653380214</v>
      </c>
      <c r="P260" s="31" t="s">
        <v>16</v>
      </c>
      <c r="Q260" s="17" t="s">
        <v>13</v>
      </c>
      <c r="R260" s="38" t="s">
        <v>774</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444</v>
      </c>
      <c r="D261" s="16" t="s">
        <v>445</v>
      </c>
      <c r="E261" s="16">
        <v>3</v>
      </c>
      <c r="F261" s="15">
        <v>429.09</v>
      </c>
      <c r="G261" s="15">
        <v>408.05</v>
      </c>
      <c r="H261" s="15">
        <v>387.01</v>
      </c>
      <c r="I261" s="14"/>
      <c r="J261" s="15">
        <v>433.03</v>
      </c>
      <c r="K261" s="15">
        <v>475.1</v>
      </c>
      <c r="L261" s="15">
        <v>543.19000000000005</v>
      </c>
      <c r="M261" s="54"/>
      <c r="N261" s="15">
        <v>37.196236935000002</v>
      </c>
      <c r="O261" s="15">
        <v>51.330042188</v>
      </c>
      <c r="P261" s="15" t="s">
        <v>16</v>
      </c>
      <c r="Q261" s="16" t="s">
        <v>13</v>
      </c>
      <c r="R261" s="37" t="s">
        <v>775</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446</v>
      </c>
      <c r="D262" s="17" t="s">
        <v>447</v>
      </c>
      <c r="E262" s="17">
        <v>2</v>
      </c>
      <c r="F262" s="14">
        <v>84.92</v>
      </c>
      <c r="G262" s="14">
        <v>70.099999999999994</v>
      </c>
      <c r="H262" s="14">
        <v>55.29</v>
      </c>
      <c r="I262" s="14"/>
      <c r="J262" s="14">
        <v>86.7</v>
      </c>
      <c r="K262" s="14">
        <v>116.32</v>
      </c>
      <c r="L262" s="14">
        <v>164.25</v>
      </c>
      <c r="M262" s="54"/>
      <c r="N262" s="14">
        <v>30.673038857000002</v>
      </c>
      <c r="O262" s="31">
        <v>4.2145095018000003</v>
      </c>
      <c r="P262" s="31" t="s">
        <v>13</v>
      </c>
      <c r="Q262" s="17" t="s">
        <v>13</v>
      </c>
      <c r="R262" s="38" t="s">
        <v>776</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448</v>
      </c>
      <c r="D263" s="16" t="s">
        <v>449</v>
      </c>
      <c r="E263" s="16">
        <v>1</v>
      </c>
      <c r="F263" s="15">
        <v>107.22</v>
      </c>
      <c r="G263" s="15">
        <v>100.21</v>
      </c>
      <c r="H263" s="15">
        <v>93.21</v>
      </c>
      <c r="I263" s="14"/>
      <c r="J263" s="15">
        <v>108.47</v>
      </c>
      <c r="K263" s="15">
        <v>122.47</v>
      </c>
      <c r="L263" s="15">
        <v>145.13</v>
      </c>
      <c r="M263" s="54"/>
      <c r="N263" s="15">
        <v>45.789043970999998</v>
      </c>
      <c r="O263" s="15">
        <v>202.31498334</v>
      </c>
      <c r="P263" s="15" t="s">
        <v>13</v>
      </c>
      <c r="Q263" s="16" t="s">
        <v>13</v>
      </c>
      <c r="R263" s="37" t="s">
        <v>777</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450</v>
      </c>
      <c r="D264" s="17" t="s">
        <v>451</v>
      </c>
      <c r="E264" s="17">
        <v>9</v>
      </c>
      <c r="F264" s="14">
        <v>178.63</v>
      </c>
      <c r="G264" s="14">
        <v>168.59</v>
      </c>
      <c r="H264" s="14">
        <v>158.55000000000001</v>
      </c>
      <c r="I264" s="14"/>
      <c r="J264" s="14">
        <v>205.42</v>
      </c>
      <c r="K264" s="14">
        <v>225.49</v>
      </c>
      <c r="L264" s="14">
        <v>257.97000000000003</v>
      </c>
      <c r="M264" s="54"/>
      <c r="N264" s="14">
        <v>50.032616959000002</v>
      </c>
      <c r="O264" s="31">
        <v>72.380287934000009</v>
      </c>
      <c r="P264" s="31" t="s">
        <v>16</v>
      </c>
      <c r="Q264" s="17" t="s">
        <v>16</v>
      </c>
      <c r="R264" s="38" t="s">
        <v>778</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452</v>
      </c>
      <c r="D265" s="16" t="s">
        <v>453</v>
      </c>
      <c r="E265" s="16">
        <v>7</v>
      </c>
      <c r="F265" s="15">
        <v>126.82</v>
      </c>
      <c r="G265" s="15">
        <v>119.85</v>
      </c>
      <c r="H265" s="15">
        <v>112.89</v>
      </c>
      <c r="I265" s="14"/>
      <c r="J265" s="15">
        <v>142.37</v>
      </c>
      <c r="K265" s="15">
        <v>156.29</v>
      </c>
      <c r="L265" s="15">
        <v>178.82</v>
      </c>
      <c r="M265" s="54"/>
      <c r="N265" s="15">
        <v>53.883605662999997</v>
      </c>
      <c r="O265" s="15">
        <v>18.898844873999998</v>
      </c>
      <c r="P265" s="15" t="s">
        <v>16</v>
      </c>
      <c r="Q265" s="16" t="s">
        <v>16</v>
      </c>
      <c r="R265" s="37" t="s">
        <v>779</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780</v>
      </c>
      <c r="D266" s="17" t="s">
        <v>781</v>
      </c>
      <c r="E266" s="17">
        <v>0</v>
      </c>
      <c r="F266" s="14">
        <v>55.9</v>
      </c>
      <c r="G266" s="14">
        <v>52.23</v>
      </c>
      <c r="H266" s="14">
        <v>48.57</v>
      </c>
      <c r="I266" s="14"/>
      <c r="J266" s="14">
        <v>56.58</v>
      </c>
      <c r="K266" s="14">
        <v>63.9</v>
      </c>
      <c r="L266" s="14">
        <v>75.760000000000005</v>
      </c>
      <c r="M266" s="54"/>
      <c r="N266" s="14">
        <v>44.301623182</v>
      </c>
      <c r="O266" s="31">
        <v>1.3282015609</v>
      </c>
      <c r="P266" s="31" t="s">
        <v>13</v>
      </c>
      <c r="Q266" s="17" t="s">
        <v>13</v>
      </c>
      <c r="R266" s="38" t="s">
        <v>782</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454</v>
      </c>
      <c r="D267" s="16" t="s">
        <v>455</v>
      </c>
      <c r="E267" s="16">
        <v>7</v>
      </c>
      <c r="F267" s="15">
        <v>72.03</v>
      </c>
      <c r="G267" s="15">
        <v>67.599999999999994</v>
      </c>
      <c r="H267" s="15">
        <v>63.18</v>
      </c>
      <c r="I267" s="14"/>
      <c r="J267" s="15">
        <v>73.88</v>
      </c>
      <c r="K267" s="15">
        <v>82.72</v>
      </c>
      <c r="L267" s="15">
        <v>97.04</v>
      </c>
      <c r="M267" s="54"/>
      <c r="N267" s="15">
        <v>47.456521926000001</v>
      </c>
      <c r="O267" s="15">
        <v>23.926352954000002</v>
      </c>
      <c r="P267" s="15" t="s">
        <v>16</v>
      </c>
      <c r="Q267" s="16" t="s">
        <v>16</v>
      </c>
      <c r="R267" s="37" t="s">
        <v>783</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456</v>
      </c>
      <c r="D268" s="17" t="s">
        <v>457</v>
      </c>
      <c r="E268" s="17">
        <v>3</v>
      </c>
      <c r="F268" s="14">
        <v>52.2</v>
      </c>
      <c r="G268" s="14">
        <v>49.6</v>
      </c>
      <c r="H268" s="14">
        <v>47</v>
      </c>
      <c r="I268" s="14"/>
      <c r="J268" s="14">
        <v>52.64</v>
      </c>
      <c r="K268" s="14">
        <v>57.83</v>
      </c>
      <c r="L268" s="14">
        <v>66.239999999999995</v>
      </c>
      <c r="M268" s="54"/>
      <c r="N268" s="14">
        <v>42.131517983000002</v>
      </c>
      <c r="O268" s="31">
        <v>8.4174211614000001</v>
      </c>
      <c r="P268" s="31" t="s">
        <v>16</v>
      </c>
      <c r="Q268" s="17" t="s">
        <v>13</v>
      </c>
      <c r="R268" s="38" t="s">
        <v>784</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458</v>
      </c>
      <c r="D269" s="16" t="s">
        <v>459</v>
      </c>
      <c r="E269" s="16">
        <v>4</v>
      </c>
      <c r="F269" s="15">
        <v>112.31</v>
      </c>
      <c r="G269" s="15">
        <v>102.24</v>
      </c>
      <c r="H269" s="15">
        <v>92.18</v>
      </c>
      <c r="I269" s="14"/>
      <c r="J269" s="15">
        <v>115.3</v>
      </c>
      <c r="K269" s="15">
        <v>135.41999999999999</v>
      </c>
      <c r="L269" s="15">
        <v>167.98</v>
      </c>
      <c r="M269" s="54"/>
      <c r="N269" s="15">
        <v>40.469660056000002</v>
      </c>
      <c r="O269" s="15">
        <v>9.4647971713000008</v>
      </c>
      <c r="P269" s="15" t="s">
        <v>16</v>
      </c>
      <c r="Q269" s="16" t="s">
        <v>13</v>
      </c>
      <c r="R269" s="37" t="s">
        <v>785</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786</v>
      </c>
      <c r="D270" s="17" t="s">
        <v>787</v>
      </c>
      <c r="E270" s="17">
        <v>4</v>
      </c>
      <c r="F270" s="14">
        <v>81.55</v>
      </c>
      <c r="G270" s="14">
        <v>73.67</v>
      </c>
      <c r="H270" s="14">
        <v>65.790000000000006</v>
      </c>
      <c r="I270" s="14"/>
      <c r="J270" s="14">
        <v>103</v>
      </c>
      <c r="K270" s="14">
        <v>118.75</v>
      </c>
      <c r="L270" s="14">
        <v>144.25</v>
      </c>
      <c r="M270" s="54"/>
      <c r="N270" s="14">
        <v>48.532970163000002</v>
      </c>
      <c r="O270" s="31">
        <v>1.7038940341</v>
      </c>
      <c r="P270" s="31" t="s">
        <v>13</v>
      </c>
      <c r="Q270" s="17" t="s">
        <v>16</v>
      </c>
      <c r="R270" s="38" t="s">
        <v>788</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460</v>
      </c>
      <c r="D271" s="16" t="s">
        <v>461</v>
      </c>
      <c r="E271" s="16">
        <v>3</v>
      </c>
      <c r="F271" s="15">
        <v>16.260000000000002</v>
      </c>
      <c r="G271" s="15">
        <v>15.44</v>
      </c>
      <c r="H271" s="15">
        <v>14.62</v>
      </c>
      <c r="I271" s="14"/>
      <c r="J271" s="15">
        <v>16.52</v>
      </c>
      <c r="K271" s="15">
        <v>18.149999999999999</v>
      </c>
      <c r="L271" s="15">
        <v>20.79</v>
      </c>
      <c r="M271" s="54"/>
      <c r="N271" s="15">
        <v>36.294611688000003</v>
      </c>
      <c r="O271" s="15">
        <v>13.241091404999999</v>
      </c>
      <c r="P271" s="15" t="s">
        <v>16</v>
      </c>
      <c r="Q271" s="16" t="s">
        <v>13</v>
      </c>
      <c r="R271" s="37" t="s">
        <v>519</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499</v>
      </c>
      <c r="D272" s="17" t="s">
        <v>500</v>
      </c>
      <c r="E272" s="17">
        <v>2</v>
      </c>
      <c r="F272" s="14">
        <v>47.16</v>
      </c>
      <c r="G272" s="14">
        <v>45.68</v>
      </c>
      <c r="H272" s="14">
        <v>44.21</v>
      </c>
      <c r="I272" s="14"/>
      <c r="J272" s="14">
        <v>47.4</v>
      </c>
      <c r="K272" s="14">
        <v>50.34</v>
      </c>
      <c r="L272" s="14">
        <v>55.1</v>
      </c>
      <c r="M272" s="54"/>
      <c r="N272" s="14">
        <v>49.778495589999999</v>
      </c>
      <c r="O272" s="31">
        <v>3.5133438854999999</v>
      </c>
      <c r="P272" s="31" t="s">
        <v>13</v>
      </c>
      <c r="Q272" s="17" t="s">
        <v>13</v>
      </c>
      <c r="R272" s="38" t="s">
        <v>789</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462</v>
      </c>
      <c r="D273" s="16" t="s">
        <v>463</v>
      </c>
      <c r="E273" s="16">
        <v>7</v>
      </c>
      <c r="F273" s="15" t="s">
        <v>29</v>
      </c>
      <c r="G273" s="15" t="s">
        <v>29</v>
      </c>
      <c r="H273" s="15" t="s">
        <v>29</v>
      </c>
      <c r="I273" s="14"/>
      <c r="J273" s="15" t="s">
        <v>29</v>
      </c>
      <c r="K273" s="15" t="s">
        <v>29</v>
      </c>
      <c r="L273" s="15" t="s">
        <v>29</v>
      </c>
      <c r="M273" s="54"/>
      <c r="N273" s="15" t="s">
        <v>29</v>
      </c>
      <c r="O273" s="15" t="s">
        <v>29</v>
      </c>
      <c r="P273" s="15" t="s">
        <v>29</v>
      </c>
      <c r="Q273" s="16" t="s">
        <v>29</v>
      </c>
      <c r="R273" s="37" t="s">
        <v>30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464</v>
      </c>
      <c r="D274" s="17" t="s">
        <v>465</v>
      </c>
      <c r="E274" s="17">
        <v>6</v>
      </c>
      <c r="F274" s="14">
        <v>17.78</v>
      </c>
      <c r="G274" s="14">
        <v>16.760000000000002</v>
      </c>
      <c r="H274" s="14">
        <v>15.74</v>
      </c>
      <c r="I274" s="14"/>
      <c r="J274" s="14">
        <v>20.48</v>
      </c>
      <c r="K274" s="14">
        <v>22.51</v>
      </c>
      <c r="L274" s="14">
        <v>25.8</v>
      </c>
      <c r="M274" s="54"/>
      <c r="N274" s="14">
        <v>49.225359462999997</v>
      </c>
      <c r="O274" s="31">
        <v>12.711744131</v>
      </c>
      <c r="P274" s="31" t="s">
        <v>16</v>
      </c>
      <c r="Q274" s="17" t="s">
        <v>16</v>
      </c>
      <c r="R274" s="38" t="s">
        <v>790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466</v>
      </c>
      <c r="D275" s="16" t="s">
        <v>467</v>
      </c>
      <c r="E275" s="16">
        <v>3</v>
      </c>
      <c r="F275" s="15">
        <v>20.149999999999999</v>
      </c>
      <c r="G275" s="15">
        <v>18.510000000000002</v>
      </c>
      <c r="H275" s="15">
        <v>16.87</v>
      </c>
      <c r="I275" s="14"/>
      <c r="J275" s="15">
        <v>20.57</v>
      </c>
      <c r="K275" s="15">
        <v>23.84</v>
      </c>
      <c r="L275" s="15">
        <v>29.14</v>
      </c>
      <c r="M275" s="54"/>
      <c r="N275" s="15">
        <v>28.859580476000001</v>
      </c>
      <c r="O275" s="15">
        <v>19.139241550999998</v>
      </c>
      <c r="P275" s="15" t="s">
        <v>16</v>
      </c>
      <c r="Q275" s="16" t="s">
        <v>13</v>
      </c>
      <c r="R275" s="37" t="s">
        <v>791</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468</v>
      </c>
      <c r="D276" s="17" t="s">
        <v>469</v>
      </c>
      <c r="E276" s="17">
        <v>2</v>
      </c>
      <c r="F276" s="14">
        <v>21.05</v>
      </c>
      <c r="G276" s="14">
        <v>19.010000000000002</v>
      </c>
      <c r="H276" s="14">
        <v>16.97</v>
      </c>
      <c r="I276" s="14"/>
      <c r="J276" s="14">
        <v>21.35</v>
      </c>
      <c r="K276" s="14">
        <v>25.42</v>
      </c>
      <c r="L276" s="14">
        <v>32.01</v>
      </c>
      <c r="M276" s="54"/>
      <c r="N276" s="14">
        <v>37.018330093000003</v>
      </c>
      <c r="O276" s="31">
        <v>43.158229378999998</v>
      </c>
      <c r="P276" s="31" t="s">
        <v>13</v>
      </c>
      <c r="Q276" s="17" t="s">
        <v>13</v>
      </c>
      <c r="R276" s="38" t="s">
        <v>792</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520</v>
      </c>
      <c r="D277" s="16" t="s">
        <v>521</v>
      </c>
      <c r="E277" s="16">
        <v>2</v>
      </c>
      <c r="F277" s="15">
        <v>46.51</v>
      </c>
      <c r="G277" s="15">
        <v>42.41</v>
      </c>
      <c r="H277" s="15">
        <v>38.32</v>
      </c>
      <c r="I277" s="14"/>
      <c r="J277" s="15">
        <v>49.38</v>
      </c>
      <c r="K277" s="15">
        <v>57.56</v>
      </c>
      <c r="L277" s="15">
        <v>70.8</v>
      </c>
      <c r="M277" s="54"/>
      <c r="N277" s="15">
        <v>41.234818437000001</v>
      </c>
      <c r="O277" s="15">
        <v>21.684727583000001</v>
      </c>
      <c r="P277" s="15" t="s">
        <v>13</v>
      </c>
      <c r="Q277" s="16" t="s">
        <v>13</v>
      </c>
      <c r="R277" s="37" t="s">
        <v>793</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501</v>
      </c>
      <c r="D278" s="17" t="s">
        <v>502</v>
      </c>
      <c r="E278" s="17">
        <v>4</v>
      </c>
      <c r="F278" s="14">
        <v>56.37</v>
      </c>
      <c r="G278" s="14">
        <v>52.39</v>
      </c>
      <c r="H278" s="14">
        <v>48.42</v>
      </c>
      <c r="I278" s="14"/>
      <c r="J278" s="14">
        <v>59.59</v>
      </c>
      <c r="K278" s="14">
        <v>67.53</v>
      </c>
      <c r="L278" s="14">
        <v>80.38</v>
      </c>
      <c r="M278" s="54"/>
      <c r="N278" s="14">
        <v>46.852228166000003</v>
      </c>
      <c r="O278" s="31">
        <v>11.318126757</v>
      </c>
      <c r="P278" s="31" t="s">
        <v>13</v>
      </c>
      <c r="Q278" s="17" t="s">
        <v>16</v>
      </c>
      <c r="R278" s="38" t="s">
        <v>794</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503</v>
      </c>
      <c r="D279" s="16" t="s">
        <v>504</v>
      </c>
      <c r="E279" s="16">
        <v>1</v>
      </c>
      <c r="F279" s="15">
        <v>119.87</v>
      </c>
      <c r="G279" s="15">
        <v>101.35</v>
      </c>
      <c r="H279" s="15">
        <v>82.83</v>
      </c>
      <c r="I279" s="14"/>
      <c r="J279" s="15">
        <v>122.27</v>
      </c>
      <c r="K279" s="15">
        <v>159.30000000000001</v>
      </c>
      <c r="L279" s="15">
        <v>219.23</v>
      </c>
      <c r="M279" s="54"/>
      <c r="N279" s="15">
        <v>32.195506510000001</v>
      </c>
      <c r="O279" s="15">
        <v>1.5956243272999999</v>
      </c>
      <c r="P279" s="15" t="s">
        <v>13</v>
      </c>
      <c r="Q279" s="16" t="s">
        <v>13</v>
      </c>
      <c r="R279" s="37" t="s">
        <v>795</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388</v>
      </c>
      <c r="E5" s="59" t="s">
        <v>397</v>
      </c>
    </row>
    <row r="6" spans="4:6" x14ac:dyDescent="0.25">
      <c r="F6" t="s">
        <v>375</v>
      </c>
    </row>
    <row r="7" spans="4:6" ht="123.75" customHeight="1" x14ac:dyDescent="0.25">
      <c r="D7" s="56" t="s">
        <v>389</v>
      </c>
      <c r="E7" s="58" t="str">
        <f>_xlfn.XLOOKUP($E5,Tendencias!$D$17:$D$352,Tendencias!$R$17:$R$352)</f>
        <v>KLBN4 apesar de estar em tendência de baixa no longo prazo pela média de 200 dias, no curto prazo está com sinal de recuperação favorecendo repiques de alta. Acima dos 3,53 pode seguir repique altista na direção resistências nos 3,65 ou 3,85. Caso perca os 3,47 teria sinal de baixa projetando de 3,33 a 3,26.</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2026-07-19T23:31:30Z</cp:lastPrinted>
  <dcterms:created xsi:type="dcterms:W3CDTF">2020-05-21T15:06:06Z</dcterms:created>
  <dcterms:modified xsi:type="dcterms:W3CDTF">2026-07-19T23:33:50Z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