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88A810FE-5CF4-4AE6-8DFB-FC059C3A7068}" xr6:coauthVersionLast="47" xr6:coauthVersionMax="47" xr10:uidLastSave="{3BC607A4-7D4B-46B8-AAE8-23492588B521}"/>
  <bookViews>
    <workbookView xWindow="780" yWindow="330" windowWidth="22935" windowHeight="15870"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<sst xmlns="http://schemas.openxmlformats.org/spreadsheetml/2006/main" count="1387" uniqueCount="799">
  <si>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</si>
  <si>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</si>
  <si>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</si>
  <si>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</si>
  <si>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</si>
  <si>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</si>
  <si>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</si>
  <si>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</si>
  <si>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</si>
  <si>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</si>
  <si>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</si>
  <si>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</si>
  <si>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</si>
  <si>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</si>
  <si>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</si>
  <si>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</si>
  <si>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</si>
  <si>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</si>
  <si>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</si>
  <si>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</si>
  <si>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</si>
  <si>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</si>
  <si>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</si>
  <si>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</si>
  <si>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</si>
  <si>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</si>
  <si>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</si>
  <si>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</si>
  <si>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</si>
  <si>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</si>
  <si>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</si>
  <si>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</si>
  <si>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</si>
  <si>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</si>
  <si>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</si>
  <si>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</si>
  <si>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</si>
  <si>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</si>
  <si>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</si>
  <si>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</si>
  <si>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</si>
  <si>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</si>
  <si>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</si>
  <si>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</si>
  <si>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</si>
  <si>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</si>
  <si>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</si>
  <si>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</si>
  <si>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</si>
  <si>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</si>
  <si>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</si>
  <si>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</si>
  <si>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</si>
  <si>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</si>
  <si>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</si>
  <si>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</si>
  <si>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</si>
  <si>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</si>
  <si>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</si>
  <si>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</si>
  <si>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</si>
  <si>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</si>
  <si>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</si>
  <si>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</si>
  <si>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</si>
  <si>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</si>
  <si>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</si>
  <si>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</si>
  <si>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</si>
  <si>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</si>
  <si>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</si>
  <si>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</si>
  <si>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</si>
  <si>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</si>
  <si>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</si>
  <si>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</si>
  <si>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</si>
  <si>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</si>
  <si>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</si>
  <si>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</si>
  <si>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</si>
  <si>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</si>
  <si>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</si>
  <si>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</si>
  <si>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</si>
  <si>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</si>
  <si>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</si>
  <si>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</si>
  <si>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</si>
  <si>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</si>
  <si>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</si>
  <si>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</si>
  <si>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</si>
  <si>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</si>
  <si>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</si>
  <si>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</si>
  <si>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</si>
  <si>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</si>
  <si>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</si>
  <si>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</si>
  <si>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</si>
  <si>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</si>
  <si>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</si>
  <si>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</si>
  <si>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</si>
  <si>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</si>
  <si>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</si>
  <si>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</si>
  <si>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</si>
  <si>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</si>
  <si>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</si>
  <si>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</si>
  <si>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</si>
  <si>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</si>
  <si>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</si>
  <si>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</si>
  <si>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</si>
  <si>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</si>
  <si>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</si>
  <si>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</si>
  <si>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</si>
  <si>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</si>
  <si>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</si>
  <si>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</si>
  <si>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</si>
  <si>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</si>
  <si>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</si>
  <si>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</si>
  <si>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</si>
  <si>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</si>
  <si>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</si>
  <si>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</si>
  <si>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</si>
  <si>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</si>
  <si>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</si>
  <si>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</si>
  <si>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</si>
  <si>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</si>
  <si>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</si>
  <si>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</si>
  <si>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</si>
  <si>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</si>
  <si>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</si>
  <si>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</si>
  <si>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</si>
  <si>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</si>
  <si>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</si>
  <si>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</si>
  <si>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</si>
  <si>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</si>
  <si>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</si>
  <si>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</si>
  <si>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</si>
  <si>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</si>
  <si>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</si>
  <si>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</si>
  <si>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</si>
  <si>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</si>
  <si>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</si>
  <si>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</si>
  <si>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</si>
  <si>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</si>
  <si>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</si>
  <si>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</si>
  <si>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</si>
  <si>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</si>
  <si>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</si>
  <si>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</si>
  <si>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</si>
  <si>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</si>
  <si>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</si>
  <si>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</si>
  <si>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</si>
  <si>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</si>
  <si>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</si>
  <si>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</si>
  <si>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</si>
  <si>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</si>
  <si>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</si>
  <si>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</si>
  <si>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</si>
  <si>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</si>
  <si>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</si>
  <si>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</si>
  <si>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</si>
  <si>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</si>
  <si>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</si>
  <si>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</si>
  <si>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</si>
  <si>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</si>
  <si>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</si>
  <si>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</si>
  <si>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</si>
  <si>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</si>
  <si>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</si>
  <si>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</si>
  <si>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</si>
  <si>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</si>
  <si>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</si>
  <si>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</si>
  <si>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</si>
  <si>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</si>
  <si>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</si>
  <si>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</si>
  <si>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</si>
  <si>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</si>
  <si>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</si>
  <si>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</si>
  <si>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</si>
  <si>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</si>
  <si>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</si>
  <si>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</si>
  <si>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</si>
  <si>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</si>
  <si>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</si>
  <si>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</si>
  <si>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</si>
  <si>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</si>
  <si>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</si>
  <si>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</si>
  <si>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</si>
  <si>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</si>
  <si>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</si>
  <si>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</si>
  <si>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</si>
  <si>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</si>
  <si>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</si>
  <si>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</si>
  <si>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</si>
  <si>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</si>
  <si>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</si>
  <si>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</si>
  <si>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</si>
  <si>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</si>
  <si>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</si>
  <si>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</si>
  <si>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</si>
  <si>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</si>
  <si>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</si>
  <si>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</si>
  <si>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</si>
  <si>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</si>
  <si>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</si>
  <si>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</si>
  <si>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</si>
  <si>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</si>
  <si>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</si>
  <si>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</si>
  <si>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</si>
  <si>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</si>
  <si>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</si>
  <si>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</si>
  <si>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</si>
  <si>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</si>
  <si>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</si>
  <si>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</si>
  <si>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</si>
  <si>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</si>
  <si>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</si>
  <si>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</si>
  <si>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</si>
  <si>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</si>
  <si>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</si>
  <si>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</si>
  <si>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</si>
  <si>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</si>
  <si>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</si>
  <si>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</si>
  <si>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</si>
  <si>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</si>
  <si>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</si>
  <si>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</si>
  <si>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</si>
  <si>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</si>
  <si>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</si>
  <si>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</si>
  <si>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</si>
  <si>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</si>
  <si>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</si>
  <si>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</si>
  <si>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</si>
  <si>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</si>
  <si>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</si>
  <si>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</si>
  <si>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</si>
  <si>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</si>
  <si>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</si>
  <si>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</si>
  <si>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</si>
  <si>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</si>
  <si>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</si>
  <si>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</si>
  <si>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</si>
  <si>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</si>
  <si>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</si>
  <si>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</si>
  <si>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</si>
  <si>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</si>
  <si>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</si>
  <si>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</si>
  <si>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</si>
  <si>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</si>
  <si>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</si>
  <si>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</si>
  <si>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</si>
  <si>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</si>
  <si>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</si>
  <si>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</si>
  <si>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</si>
  <si>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</si>
  <si>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</si>
  <si>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</si>
  <si>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</si>
  <si>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</si>
  <si>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</si>
  <si>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</si>
  <si>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</si>
  <si>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</si>
  <si>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</si>
  <si>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</si>
  <si>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</si>
  <si>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</si>
  <si>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</si>
  <si>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</si>
  <si>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</si>
  <si>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</si>
  <si>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</si>
  <si>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</si>
  <si>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</si>
  <si>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</si>
  <si>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</si>
  <si>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</si>
  <si>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</si>
  <si>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</si>
  <si>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</si>
  <si>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</si>
  <si>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</si>
  <si>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</si>
  <si>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</si>
  <si>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</si>
  <si>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</si>
  <si>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</si>
  <si>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</si>
  <si>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</si>
  <si>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Petrorio</t>
  </si>
  <si>
    <t>USIM3</t>
  </si>
  <si>
    <t>Riachuelo</t>
  </si>
  <si>
    <t>Positivo Tec</t>
  </si>
  <si>
    <t>Nota media</t>
  </si>
  <si>
    <t>Bradsaude</t>
  </si>
  <si>
    <t>SAUD3</t>
  </si>
  <si>
    <t>Pine</t>
  </si>
  <si>
    <t>Advanced Micro Devices Inc</t>
  </si>
  <si>
    <t>Alphabet Inc</t>
  </si>
  <si>
    <t>Hapvida</t>
  </si>
  <si>
    <t>HAPV3</t>
  </si>
  <si>
    <t>Jallesmachad</t>
  </si>
  <si>
    <t>Jpmorgan Chase &amp; Co</t>
  </si>
  <si>
    <t>Micron Technology, Inc</t>
  </si>
  <si>
    <t>Strategy Inc</t>
  </si>
  <si>
    <t>Petzcobasi</t>
  </si>
  <si>
    <t>NotaBDR</t>
  </si>
  <si>
    <t>Porto Seguro</t>
  </si>
  <si>
    <t>Qualicorp</t>
  </si>
  <si>
    <t>Planoeplano</t>
  </si>
  <si>
    <t>Compass Gas</t>
  </si>
  <si>
    <t>PASS3</t>
  </si>
  <si>
    <t>Azul</t>
  </si>
  <si>
    <t>AZUL3</t>
  </si>
  <si>
    <t>Mercantil</t>
  </si>
  <si>
    <t>BMEB4</t>
  </si>
  <si>
    <t>ativo</t>
  </si>
  <si>
    <t>SANB4</t>
  </si>
  <si>
    <t>BDRs</t>
  </si>
  <si>
    <t>MM21</t>
  </si>
  <si>
    <t>MM200</t>
  </si>
  <si>
    <t>Nota</t>
  </si>
  <si>
    <t>Allied</t>
  </si>
  <si>
    <t>ALLD3</t>
  </si>
  <si>
    <t>Asml Holding Nv</t>
  </si>
  <si>
    <t>ASML34</t>
  </si>
  <si>
    <t>Berkshire Hathaway Inc</t>
  </si>
  <si>
    <t>BERK34</t>
  </si>
  <si>
    <t>Oracle Corp</t>
  </si>
  <si>
    <t>ORCL34</t>
  </si>
  <si>
    <t>Palantir Technologies Inc</t>
  </si>
  <si>
    <t>P2LT34</t>
  </si>
  <si>
    <t>SLC Agricola</t>
  </si>
  <si>
    <t>STOC34</t>
  </si>
  <si>
    <t>ATIVO</t>
  </si>
  <si>
    <t>Análise</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</si>
  <si>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</si>
  <si>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Gafisa</t>
  </si>
  <si>
    <t>GFSA3</t>
  </si>
  <si>
    <t>Schulz</t>
  </si>
  <si>
    <t>SHUL4</t>
  </si>
  <si>
    <t xml:space="preserve">Gilberto Pereira Coelho Jr. (CNPI-T 5854) </t>
  </si>
  <si>
    <t>Analista Técnico</t>
  </si>
  <si>
    <t>klbn4</t>
  </si>
  <si>
    <t>Blau</t>
  </si>
  <si>
    <t>BLAU3</t>
  </si>
  <si>
    <t>Helbor</t>
  </si>
  <si>
    <t>HBOR3</t>
  </si>
  <si>
    <t>Multilaser</t>
  </si>
  <si>
    <t>MLAS3</t>
  </si>
  <si>
    <t>Randon Part</t>
  </si>
  <si>
    <t>Armac</t>
  </si>
  <si>
    <t>ARML3</t>
  </si>
  <si>
    <t>Eucatex</t>
  </si>
  <si>
    <t>EUCA4</t>
  </si>
  <si>
    <t>Alibaba Group Holding Ltd</t>
  </si>
  <si>
    <t>BABA34</t>
  </si>
  <si>
    <t>Applied Materials Inc</t>
  </si>
  <si>
    <t>A1MT34</t>
  </si>
  <si>
    <t>Azevedo</t>
  </si>
  <si>
    <t>AZEV4</t>
  </si>
  <si>
    <t>Brasilagro</t>
  </si>
  <si>
    <t>AGRO3</t>
  </si>
  <si>
    <t>Broadcom Inc</t>
  </si>
  <si>
    <t>AVGO34</t>
  </si>
  <si>
    <t>Eli Lilly And Company</t>
  </si>
  <si>
    <t>LILY34</t>
  </si>
  <si>
    <t>Mitre Realty</t>
  </si>
  <si>
    <t>MTRE3</t>
  </si>
  <si>
    <t>Netflix, Inc</t>
  </si>
  <si>
    <t>NFLX34</t>
  </si>
  <si>
    <t>Seagate Technology Holdings Plc</t>
  </si>
  <si>
    <t>S1TX34</t>
  </si>
  <si>
    <t>Stoneco Ltd.</t>
  </si>
  <si>
    <t>The Goldman Sachs Group, Inc</t>
  </si>
  <si>
    <t>GSGI34</t>
  </si>
  <si>
    <t>Western Digital Corp</t>
  </si>
  <si>
    <t>W1DC34</t>
  </si>
  <si>
    <t>BB Etf Ibov</t>
  </si>
  <si>
    <t>BBOV11</t>
  </si>
  <si>
    <t>Etf BV Coin</t>
  </si>
  <si>
    <t>COIN11</t>
  </si>
  <si>
    <t>Hashdex Btcn</t>
  </si>
  <si>
    <t>BITH11</t>
  </si>
  <si>
    <t>Hashdex Eth</t>
  </si>
  <si>
    <t>ETHE11</t>
  </si>
  <si>
    <t>Hashdex Nci</t>
  </si>
  <si>
    <t>HASH11</t>
  </si>
  <si>
    <t>Investo Chip</t>
  </si>
  <si>
    <t>CHIP11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</si>
  <si>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</si>
  <si>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</si>
  <si>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</si>
  <si>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</si>
  <si>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</si>
  <si>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</si>
  <si>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</si>
  <si>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</si>
  <si>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</si>
  <si>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</si>
  <si>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</si>
  <si>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</si>
  <si>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</si>
  <si>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</si>
  <si>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</si>
  <si>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</si>
  <si>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</si>
  <si>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</si>
  <si>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</si>
  <si>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</si>
  <si>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Trd Spx Usd Ci</t>
  </si>
  <si>
    <t>SPXU11</t>
  </si>
  <si>
    <t>Trend Europa</t>
  </si>
  <si>
    <t>EURP11</t>
  </si>
  <si>
    <t>Trend Ibovx</t>
  </si>
  <si>
    <t>BOVX11</t>
  </si>
  <si>
    <t>Trend Nasdaq</t>
  </si>
  <si>
    <t>NASD11</t>
  </si>
  <si>
    <t>Trend Ouro</t>
  </si>
  <si>
    <t>GOLD11</t>
  </si>
  <si>
    <t>Dell Inc</t>
  </si>
  <si>
    <t>D1EL34</t>
  </si>
  <si>
    <t>RENT4</t>
  </si>
  <si>
    <t>Rumo S.A.</t>
  </si>
  <si>
    <t>Coca Cola Co</t>
  </si>
  <si>
    <t>COCA34</t>
  </si>
  <si>
    <t>Coinbase Global, Inc</t>
  </si>
  <si>
    <t>C2OI34</t>
  </si>
  <si>
    <t>Marvell Technology Group Ltd</t>
  </si>
  <si>
    <t>M2RV34</t>
  </si>
  <si>
    <t>Rede D Or</t>
  </si>
  <si>
    <t>SANB3</t>
  </si>
  <si>
    <t>Fundo Buena Vista II Fundo de Índice</t>
  </si>
  <si>
    <t>QQQI11</t>
  </si>
  <si>
    <t>iShares MSCI South Korea Capped ETF</t>
  </si>
  <si>
    <t>BEWY39</t>
  </si>
  <si>
    <t>Priner</t>
  </si>
  <si>
    <t>Space Exploration Technologies Corp</t>
  </si>
  <si>
    <t>SPCX34</t>
  </si>
  <si>
    <t>Qualcomm Inc</t>
  </si>
  <si>
    <t>QCOM34</t>
  </si>
  <si>
    <t>Quero-Quero</t>
  </si>
  <si>
    <t>Hbr Realty</t>
  </si>
  <si>
    <t>HBRE3</t>
  </si>
  <si>
    <t>ITSA3</t>
  </si>
  <si>
    <t>Melnick</t>
  </si>
  <si>
    <t>MELK3</t>
  </si>
  <si>
    <t>Paranapanema</t>
  </si>
  <si>
    <t>PMAM3</t>
  </si>
  <si>
    <t>Raizen</t>
  </si>
  <si>
    <t>RCSL4</t>
  </si>
  <si>
    <t>Visa Inc</t>
  </si>
  <si>
    <t>VISA34</t>
  </si>
  <si>
    <t>Global X Copper Miners</t>
  </si>
  <si>
    <t>BCPX39</t>
  </si>
  <si>
    <t>iShares Semiconductor ETF</t>
  </si>
  <si>
    <t>BSOX39</t>
  </si>
  <si>
    <t>Trend Dolar</t>
  </si>
  <si>
    <t>DOLX11</t>
  </si>
  <si>
    <t>Trend SP Brl</t>
  </si>
  <si>
    <t>SPXH11</t>
  </si>
  <si>
    <t>Vaneck Gold Miners ETF</t>
  </si>
  <si>
    <t>GDXB39</t>
  </si>
  <si>
    <t>TTEN3 apesar de estar em tendência de baixa no longo prazo pela média de 200 dias, no curto prazo está com sinal de recuperação favorecendo repiques de alta. Acima dos 15,35 pode seguir repique altista na direção resistências nos 15,8 ou 17,06. Caso perca os 15,13 teria sinal de baixa projetando de 13,75 a 13,11.</t>
  </si>
  <si>
    <t>ABCB4 está em tendência de alta pelas médias de 21 e 200 dias, mas começa a dar sinal de possível realização. Abaixo dos 23,61 poderia realizar na direção dos suportes 22,53 ou 21,75. Caso supere os 23,9 retomaria sinal de alta com projeções nos 25,05 ou 26,6.</t>
  </si>
  <si>
    <t>A1MD34 apesar de estar em tendência de alta no longo prazo pela média de 200 dias, no curto prazo está em realização. Abaixo dos 314,3 pode seguir em baixa no curto prazo mirando suportes em 294,7 ou 275,1. Teria sinal de retomada altista fechando acima dos 330,67 mirando resistências em 377,73 ou 416,92.</t>
  </si>
  <si>
    <t>BABA34 está em tendência de baixa pela média de 200 dias, a parece ter completado movimento de repique de alta de curto prazo e pode estar retomando o movimento baixista. Abaixo dos 20,97 pode seguir em queda na direção dos suportes 16,99 ou 15,46. Teria sinal de repique altista fechando acima dos 21,94 mirando resistências em 24,99 ou 29,94. O IFR sobrecomprado alerta realizações se perder 20,97.</t>
  </si>
  <si>
    <t>ALLD3 está em clara tendência de baixa pelas médias de 21 e 200 dias e segue em movimento de baixa. Abaixo dos 4,46 pode buscar suportes 4,29 ou 4,12. Teria sinal de repique altista fechando acima dos 4,54 mirando resistências em 5 ou 5,33. O IFR sobrevendido alerta para recuperações se superar 4,54</t>
  </si>
  <si>
    <t>ALOS3 está em tendência de alta pelas médias de 21 e 200 dias, mas começa a dar sinal de possível realização. Abaixo dos 27,68 poderia realizar na direção dos suportes 26,15 ou 25,32. Caso supere os 28,12 retomaria sinal de alta com projeções nos 28,82 ou 30,47.</t>
  </si>
  <si>
    <t>ALPA4 apesar de estar em tendência de alta no longo prazo pela média de 200 dias, no curto prazo está em realização. Abaixo dos 11,87 pode seguir em baixa no curto prazo mirando suportes em 11,29 ou 10,62. Teria sinal de retomada altista fechando acima dos 12,13 mirando resistências em 13,45 ou 14,78.</t>
  </si>
  <si>
    <t>GOGL34 apesar de estar em tendência de alta no longo prazo pela média de 200 dias, no curto prazo está em realização. Abaixo dos 149,8 pode seguir em baixa no curto prazo mirando suportes em 144,18 ou 139,33. Teria sinal de retomada altista fechando acima dos 159,86 mirando resistências em 169,55 ou 185,23.</t>
  </si>
  <si>
    <t>ALUP11 está em tendência de alta pelas médias de 21 e 200 dias, mas começa a dar sinal de possível realização. Abaixo dos 33,34 poderia realizar na direção dos suportes 30,95 ou 29,92. Caso supere os 34,27 retomaria sinal de alta com projeções nos 36,32 ou 39,64.</t>
  </si>
  <si>
    <t>AMZO34 está em tendência de alta pelas médias de 21 e 200 dias, mas começa a dar sinal de possível realização. Abaixo dos 63,32 poderia realizar na direção dos suportes 58,49 ou 56,26. Caso supere os 65,68 retomaria sinal de alta com projeções nos 70,12 ou 77,31.</t>
  </si>
  <si>
    <t>ABEV3 está em tendência de alta no longo prazo, teve uma correção no curto prazo, mas pode estar retomando sinal de altas. Acima dos 15,71 pode buscar 16,85 ou 17,77. Abaixo dos 15,35 retomaria sinal de realização mirando suportes em 14,88 ou 14,42.</t>
  </si>
  <si>
    <t>AMER3 está em tendência de baixa pelas médias de 21 e 200 dias, mas começa a dar sinais de repiques de alta. Acima dos 3,83 teria sinal de repique altista mirando resistências nos 4,56 ou 5,29. Já uma perda dos 3,37 traria de volta o sinal de baixa projetando de 3 a 2,63.</t>
  </si>
  <si>
    <t>ANIM3 está em tendência de baixa pelas médias de 21 e 200 dias, mas começa a dar sinais de repiques de alta. Acima dos 2,15 teria sinal de repique altista mirando resistências nos 3 ou 3,66. Já uma perda dos 1,92 traria de volta o sinal de baixa projetando de 1,58 a 1,25.</t>
  </si>
  <si>
    <t>AAPL34 está em tendência de alta pelas médias de 21 e 200 dias e vai mantendo sinal de força altista. Acima dos 85,31 pode buscar projeções nos 94,23 ou 108,67. Teria sinal de realização na perda dos 83,39 mirando os 70,87 ou 66,4. O padrão de volume favorece a alta. O IFR sobrecomprado alerta realizações se perder 83,39.</t>
  </si>
  <si>
    <t>A1MT34 apesar de estar em tendência de alta no longo prazo pela média de 200 dias, no curto prazo está em realização. Abaixo dos 271,57 pode seguir em baixa no curto prazo mirando suportes em 237,24 ou 202,91. Teria sinal de retomada altista fechando acima dos 301,59 mirando resistências em 382,67 ou 451,32.</t>
  </si>
  <si>
    <t>ARML3 está em tendência de baixa pela média de 200 dias, a parece ter completado movimento de repique de alta de curto prazo e pode estar retomando o movimento baixista. Abaixo dos 3,23 pode seguir em queda na direção dos suportes 2,71 ou 2,44. Teria sinal de repique altista fechando acima dos 3,56 mirando resistências em 4,08 ou 4,93.</t>
  </si>
  <si>
    <t>ASML34 está em tendência de alta no longo prazo, teve uma correção no curto prazo, mas pode estar retomando sinal de altas. Acima dos 171,5 pode buscar 190,5 ou 208,85. Abaixo dos 160,8 retomaria sinal de realização mirando suportes em 151,62 ou 142,44.</t>
  </si>
  <si>
    <t>ASAI3 está em tendência de baixa pela média de 200 dias, a parece ter completado movimento de repique de alta de curto prazo e pode estar retomando o movimento baixista. Abaixo dos 8,42 pode seguir em queda na direção dos suportes 7,59 ou 7,12. Teria sinal de repique altista fechando acima dos 8,71 mirando resistências em 9,08 ou 10.</t>
  </si>
  <si>
    <t>AURA33 está em clara tendência de baixa pelas médias de 21 e 200 dias e segue em movimento de baixa. Abaixo dos 84,88 pode buscar suportes 74,96 ou 65,05. Teria sinal de repique altista fechando acima dos 92 mirando resistências em 116,96 ou 136,78.</t>
  </si>
  <si>
    <t>AURE3 está em clara tendência de baixa pelas médias de 21 e 200 dias e segue em movimento de baixa. Abaixo dos 11,71 pode buscar suportes 11,16 ou 10,58. Teria sinal de repique altista fechando acima dos 12,01 mirando resistências em 13,03 ou 14,18.</t>
  </si>
  <si>
    <t>AXIA3 está em clara tendência de baixa pelas médias de 21 e 200 dias e segue em movimento de baixa. Abaixo dos 49,27 pode buscar suportes 47,2 ou 45,14. Teria sinal de repique altista fechando acima dos 50,72 mirando resistências em 55,94 ou 60,06.</t>
  </si>
  <si>
    <t>AXIA7 está em clara tendência de baixa pelas médias de 21 e 200 dias e segue em movimento de baixa. Abaixo dos 48,04 pode buscar suportes 45,98 ou 43,93. Teria sinal de repique altista fechando acima dos 49,26 mirando resistências em 54,68 ou 58,78.</t>
  </si>
  <si>
    <t>AZEV4 está em tendência de baixa pelas médias de 21 e 200 dias, mas começa a dar sinais de repiques de alta. Acima dos 1,27 teria sinal de repique altista mirando resistências nos 2,37 ou 3,12. Já uma perda dos 1,15 traria de volta o sinal de baixa projetando de 0,77 a 0,39.</t>
  </si>
  <si>
    <t>AZUL3 está em tendência de baixa pelas médias de 21 e 200 dias, mas começa a dar sinais de repiques de alta. Acima dos 22,34 teria sinal de repique altista mirando resistências nos 25,75 ou 28,68. Já uma perda dos 21 traria de volta o sinal de baixa projetando de 19,53 a 18,06.</t>
  </si>
  <si>
    <t>AZZA3 está em tendência de baixa pela média de 200 dias, a parece ter completado movimento de repique de alta de curto prazo e pode estar retomando o movimento baixista. Abaixo dos 18,3 pode seguir em queda na direção dos suportes 16,1 ou 14,82. Teria sinal de repique altista fechando acima dos 18,84 mirando resistências em 20,23 ou 22,78.</t>
  </si>
  <si>
    <t>B3SA3 está em tendência de alta pelas médias de 21 e 200 dias, mas começa a dar sinal de possível realização. Abaixo dos 15,24 poderia realizar na direção dos suportes 14 ou 13,42. Caso supere os 15,85 retomaria sinal de alta com projeções nos 16,99 ou 18,84.</t>
  </si>
  <si>
    <t>BMGB4 está em tendência de alta pelas médias de 21 e 200 dias, mas começa a dar sinal de possível realização. Abaixo dos 5,3 poderia realizar na direção dos suportes 5,15 ou 5,03. Caso supere os 5,38 retomaria sinal de alta com projeções nos 5,52 ou 5,74.</t>
  </si>
  <si>
    <t>BRSR6 está em tendência de baixa pela média de 200 dias, a parece ter completado movimento de repique de alta de curto prazo e pode estar retomando o movimento baixista. Abaixo dos 13,97 pode seguir em queda na direção dos suportes 13,15 ou 12,67. Teria sinal de repique altista fechando acima dos 14,35 mirando resistências em 14,69 ou 15,64.</t>
  </si>
  <si>
    <t>BBSE3 está em tendência de alta pelas médias de 21 e 200 dias e vai mantendo sinal de força altista. Acima dos 41,33 pode buscar projeções nos 43,8 ou 47,8. Teria sinal de realização na perda dos 40,53 mirando os 37,33 ou 36,09. O IFR sobrecomprado alerta realizações se perder 40,53.</t>
  </si>
  <si>
    <t>BMOB3 está em tendência de alta pelas médias de 21 e 200 dias, mas começa a dar sinal de possível realização. Abaixo dos 23,53 poderia realizar na direção dos suportes 22,62 ou 22,04. Caso supere os 24,47 retomaria sinal de alta com projeções nos 25,61 ou 27,46.</t>
  </si>
  <si>
    <t>BERK34 está em tendência de baixa pelas médias de 21 e 200 dias, mas começa a dar sinais de repiques de alta. Acima dos 126,01 teria sinal de repique altista mirando resistências nos 132,14 ou 137,38. Já uma perda dos 123,66 traria de volta o sinal de baixa projetando de 121,03 a 118,41.</t>
  </si>
  <si>
    <t>BLAU3 está em clara tendência de baixa pelas médias de 21 e 200 dias e segue em movimento de baixa. Abaixo dos 9,42 pode buscar suportes 9,04 ou 8,67. Teria sinal de repique altista fechando acima dos 9,84 mirando resistências em 10,63 ou 11,37.</t>
  </si>
  <si>
    <t>SOJA3 está em tendência de baixa pela média de 200 dias, a parece ter completado movimento de repique de alta de curto prazo e pode estar retomando o movimento baixista. Abaixo dos 5,98 pode seguir em queda na direção dos suportes 5,73 ou 5,56. Teria sinal de repique altista fechando acima dos 6,06 mirando resistências em 6,25 ou 6,57.</t>
  </si>
  <si>
    <t>BRBI11 está em tendência de baixa pela média de 200 dias, a parece ter completado movimento de repique de alta de curto prazo e pode estar retomando o movimento baixista. Abaixo dos 14,1 pode seguir em queda na direção dos suportes 13,64 ou 13,19. Teria sinal de repique altista fechando acima dos 15,12 mirando resistências em 15,57 ou 16,47.</t>
  </si>
  <si>
    <t>BBDC3 está em tendência de alta pelas médias de 21 e 200 dias, mas começa a dar sinal de possível realização. Abaixo dos 15,92 poderia realizar na direção dos suportes 14,84 ou 14,28. Caso supere os 16,24 retomaria sinal de alta com projeções nos 16,64 ou 17,75.</t>
  </si>
  <si>
    <t>BBDC4 está em tendência de alta pelas médias de 21 e 200 dias, mas começa a dar sinal de possível realização. Abaixo dos 18,19 poderia realizar na direção dos suportes 17,04 ou 16,43. Caso supere os 18,54 retomaria sinal de alta com projeções nos 19 ou 20,21.</t>
  </si>
  <si>
    <t>BRAP4 apesar de estar em tendência de alta no longo prazo pela média de 200 dias, no curto prazo está em realização. Abaixo dos 20,77 pode seguir em baixa no curto prazo mirando suportes em 20,07 ou 19,37. Teria sinal de retomada altista fechando acima dos 21,7 mirando resistências em 23,03 ou 24,42.</t>
  </si>
  <si>
    <t>SAUD3 está em tendência de alta pelas médias de 21 e 200 dias e vai mantendo sinal de força altista. Acima dos 15,58 pode buscar projeções nos 17,34 ou 20,2. Teria sinal de realização na perda dos 15,27 mirando os 12,72 ou 11,83. O IFR sobrecomprado alerta realizações se perder 15,27.</t>
  </si>
  <si>
    <t>BBAS3 apesar de estar em tendência de baixa no longo prazo pela média de 200 dias, no curto prazo está com sinal de recuperação favorecendo repiques de alta. Acima dos 20,82 pode seguir repique altista na direção resistências nos 21,75 ou 23,27. Caso perca os 20,45 teria sinal de baixa projetando de 19,3 a 18,83.</t>
  </si>
  <si>
    <t>AGRO3 apesar de estar em tendência de baixa no longo prazo pela média de 200 dias, no curto prazo está com sinal de recuperação favorecendo repiques de alta. Acima dos 19,41 pode seguir repique altista na direção resistências nos 20,36 ou 21,91. Caso perca os 18,99 teria sinal de baixa projetando de 17,86 a 17,38. O IFR sobrecomprado alerta realizações se perder 18,99.</t>
  </si>
  <si>
    <t>BRKM5 está em clara tendência de baixa pelas médias de 21 e 200 dias e segue em movimento de baixa. Abaixo dos 5,83 pode buscar suportes 5,01 ou 4,2. Teria sinal de repique altista fechando acima dos 6,43 mirando resistências em 8,46 ou 10,08.</t>
  </si>
  <si>
    <t>BRAV3 está em tendência de alta pelas médias de 21 e 200 dias, mas começa a dar sinal de possível realização. Abaixo dos 19,47 poderia realizar na direção dos suportes 17,45 ou 16,46. Caso supere os 20,64 retomaria sinal de alta com projeções nos 22,61 ou 25,8.</t>
  </si>
  <si>
    <t>AVGO34 apesar de estar em tendência de alta no longo prazo pela média de 200 dias, no curto prazo está em realização. Abaixo dos 26,51 pode seguir em baixa no curto prazo mirando suportes em 24,74 ou 22,97. Teria sinal de retomada altista fechando acima dos 28,33 mirando resistências em 32,23 ou 35,76.</t>
  </si>
  <si>
    <t>BPAC11 está em tendência de alta pelas médias de 21 e 200 dias, mas começa a dar sinal de possível realização. Abaixo dos 56,06 poderia realizar na direção dos suportes 50,2 ou 47,44. Caso supere os 57,1 retomaria sinal de alta com projeções nos 59,1 ou 64,6.</t>
  </si>
  <si>
    <t>CXSE3 está em tendência de alta pelas médias de 21 e 200 dias e vai mantendo sinal de força altista. Acima dos 22,48 pode buscar projeções nos 24,65 ou 28,17. Teria sinal de realização na perda dos 22,04 mirando os 18,96 ou 17,87. O IFR sobrecomprado alerta realizações se perder 22,04.</t>
  </si>
  <si>
    <t>CAML3 está em clara tendência de baixa pelas médias de 21 e 200 dias e segue em movimento de baixa. Abaixo dos 4,1 pode buscar suportes 3,67 ou 3,24. Teria sinal de repique altista fechando acima dos 4,45 mirando resistências em 5,48 ou 6,33. O IFR sobrevendido alerta para recuperações se superar 4,45</t>
  </si>
  <si>
    <t>BHIA3 está em clara tendência de baixa pelas médias de 21 e 200 dias e segue em movimento de baixa. Abaixo dos 1,06 pode buscar suportes 0,99 ou 0,92. Teria sinal de repique altista fechando acima dos 1,1 mirando resistências em 1,21 ou 1,34.</t>
  </si>
  <si>
    <t>CBAV3 está em tendência de alta pelas médias de 21 e 200 dias, mas começa a dar sinal de possível realização. Abaixo dos 10,82 poderia realizar na direção dos suportes 10,69 ou 10,63. Caso supere os 10,87 retomaria sinal de alta com projeções nos 10,98 ou 11,16.</t>
  </si>
  <si>
    <t>CEAB3 está em clara tendência de baixa pelas médias de 21 e 200 dias e segue em movimento de baixa. Abaixo dos 9,54 pode buscar suportes 9,01 ou 8,48. Teria sinal de repique altista fechando acima dos 10,31 mirando resistências em 11,24 ou 12,29.</t>
  </si>
  <si>
    <t>CMIG3</t>
  </si>
  <si>
    <t>CMIG3 está em tendência de alta pelas médias de 21 e 200 dias e vai mantendo sinal de força altista. Acima dos 16,67 pode buscar projeções nos 17,83 ou 19,71. Teria sinal de realização na perda dos 16,3 mirando os 14,79 ou 14,2. O padrão de volume favorece a alta.</t>
  </si>
  <si>
    <t>CMIG4 está em tendência de alta pelas médias de 21 e 200 dias, mas começa a dar sinal de possível realização. Abaixo dos 10,98 poderia realizar na direção dos suportes 10,42 ou 10,12. Caso supere os 11,15 retomaria sinal de alta com projeções nos 11,39 ou 11,98.</t>
  </si>
  <si>
    <t>COCA34 está em tendência de alta pelas médias de 21 e 200 dias e vai mantendo sinal de força altista. Acima dos 73,4 pode buscar projeções nos 76,95 ou 82,7. Teria sinal de realização na perda dos 70,56 mirando os 67,65 ou 65,87. O padrão de volume favorece a alta.</t>
  </si>
  <si>
    <t>COGN3 está em tendência de baixa pelas médias de 21 e 200 dias, mas começa a dar sinais de repiques de alta. Acima dos 2,28 teria sinal de repique altista mirando resistências nos 2,44 ou 2,62. Já uma perda dos 2,23 traria de volta o sinal de baixa projetando de 2,14 a 2,04.</t>
  </si>
  <si>
    <t>C2OI34 está em tendência de baixa pela média de 200 dias, a parece ter completado movimento de repique de alta de curto prazo e pode estar retomando o movimento baixista. Abaixo dos 32,57 pode seguir em queda na direção dos suportes 28,85 ou 26,53. Teria sinal de repique altista fechando acima dos 33,81 mirando resistências em 36,35 ou 40,98.</t>
  </si>
  <si>
    <t>CSMG3 está em tendência de alta pelas médias de 21 e 200 dias, mas começa a dar sinal de possível realização. Abaixo dos 63,24 poderia realizar na direção dos suportes 56,02 ou 52,37. Caso supere os 65,39 retomaria sinal de alta com projeções nos 67,82 ou 75,11.</t>
  </si>
  <si>
    <t>CPLE3 apesar de estar em tendência de alta no longo prazo pela média de 200 dias, no curto prazo está em realização. Abaixo dos 14,19 pode seguir em baixa no curto prazo mirando suportes em 13,77 ou 13,36. Teria sinal de retomada altista fechando acima dos 14,73 mirando resistências em 15,53 ou 16,35.</t>
  </si>
  <si>
    <t>CSAN3 está em tendência de baixa pela média de 200 dias, a parece ter completado movimento de repique de alta de curto prazo e pode estar retomando o movimento baixista. Abaixo dos 3,85 pode seguir em queda na direção dos suportes 3,38 ou 3,15. Teria sinal de repique altista fechando acima dos 3,94 mirando resistências em 4,1 ou 4,54.</t>
  </si>
  <si>
    <t>CPFE3 está em tendência de alta pelas médias de 21 e 200 dias e vai mantendo sinal de força altista. Acima dos 47,88 pode buscar projeções nos 50,72 ou 55,33. Teria sinal de realização na perda dos 46,22 mirando os 43,27 ou 41,84. O padrão de volume favorece a alta.</t>
  </si>
  <si>
    <t>CMIN3 está em tendência de alta pelas médias de 21 e 200 dias e vai mantendo sinal de força altista. Acima dos 5,56 pode buscar projeções nos 6,47 ou 7,95. Teria sinal de realização na perda dos 5,16 mirando os 4,08 ou 3,62. O padrão de volume favorece a alta. O IFR sobrecomprado alerta realizações se perder 5,16.</t>
  </si>
  <si>
    <t>CURY3 está em clara tendência de baixa pelas médias de 21 e 200 dias e segue em movimento de baixa. Abaixo dos 30,8 pode buscar suportes 29,21 ou 27,63. Teria sinal de repique altista fechando acima dos 32,73 mirando resistências em 35,92 ou 39,08.</t>
  </si>
  <si>
    <t>CVCB3 apesar de estar em tendência de baixa no longo prazo pela média de 200 dias, no curto prazo está com sinal de recuperação favorecendo repiques de alta. Acima dos 1,39 pode seguir repique altista na direção resistências nos 1,47 ou 1,63. Caso perca os 1,32 teria sinal de baixa projetando de 1,2 a 1,11. O padrão de volume favorece a alta.</t>
  </si>
  <si>
    <t>CYRE3 está em clara tendência de baixa pelas médias de 21 e 200 dias e segue em movimento de baixa. Abaixo dos 21,79 pode buscar suportes 20,66 ou 19,72. Teria sinal de repique altista fechando acima dos 22,53 mirando resistências em 23,7 ou 25,57.</t>
  </si>
  <si>
    <t>CYRE4 está em clara tendência de baixa pelas médias de 21 e 200 dias e segue em movimento de baixa. Abaixo dos 20,55 pode buscar suportes 19 ou 18,06. Teria sinal de repique altista fechando acima dos 21,15 mirando resistências em 22,02 ou 23,88.</t>
  </si>
  <si>
    <t>Dasa</t>
  </si>
  <si>
    <t>DASA3</t>
  </si>
  <si>
    <t>DASA3 apesar de estar em tendência de baixa no longo prazo pela média de 200 dias, no curto prazo está com sinal de recuperação favorecendo repiques de alta. Acima dos 2,85 pode seguir repique altista na direção resistências nos 3,12 ou 3,56. Caso perca os 2,59 teria sinal de baixa projetando de 2,41 a 2,27.</t>
  </si>
  <si>
    <t>D1EL34 apesar de estar em tendência de alta no longo prazo pela média de 200 dias, no curto prazo está em realização. Abaixo dos 1966,02 pode seguir em baixa no curto prazo mirando suportes em 1846,72 ou 1727,42. Teria sinal de retomada altista fechando acima dos 2100 mirando resistências em 2352,09 ou 2590,68.</t>
  </si>
  <si>
    <t>DESK3 está em tendência de alta pelas médias de 21 e 200 dias e vai mantendo sinal de força altista. Acima dos 18,07 pode buscar projeções nos 18,63 ou 19,55. Teria sinal de realização na perda dos 17,72 mirando os 17,15 ou 16,86.</t>
  </si>
  <si>
    <t>DXCO3 está em tendência de alta pelas médias de 21 e 200 dias, mas começa a dar sinal de possível realização. Abaixo dos 5,12 poderia realizar na direção dos suportes 4,71 ou 4,54. Caso supere os 5,25 retomaria sinal de alta com projeções nos 5,58 ou 6,12.</t>
  </si>
  <si>
    <t>PNVL3 está em tendência de baixa pela média de 200 dias, a parece ter completado movimento de repique de alta de curto prazo e pode estar retomando o movimento baixista. Abaixo dos 10,82 pode seguir em queda na direção dos suportes 10,43 ou 10,08. Teria sinal de repique altista fechando acima dos 11,02 mirando resistências em 11,55 ou 12,24.</t>
  </si>
  <si>
    <t>DIRR3 está em clara tendência de baixa pelas médias de 21 e 200 dias e segue em movimento de baixa. Abaixo dos 12,32 pode buscar suportes 11,67 ou 11,02. Teria sinal de repique altista fechando acima dos 12,63 mirando resistências em 14,42 ou 15,71.</t>
  </si>
  <si>
    <t>ECOR3 está em clara tendência de baixa pelas médias de 21 e 200 dias e segue em movimento de baixa. Abaixo dos 7,17 pode buscar suportes 6,65 ou 6,27. Teria sinal de repique altista fechando acima dos 7,54 mirando resistências em 7,86 ou 8,6.</t>
  </si>
  <si>
    <t>LILY34 está em tendência de alta no longo prazo, teve uma correção no curto prazo, mas pode estar retomando sinal de altas. Acima dos 201,99 pode buscar 214,47 ou 231,44. Abaixo dos 194,63 retomaria sinal de realização mirando suportes em 187,01 ou 178,52.</t>
  </si>
  <si>
    <t>EMBJ3 está em clara tendência de baixa pelas médias de 21 e 200 dias e segue em movimento de baixa. Abaixo dos 81,06 pode buscar suportes 76,77 ou 73,67. Teria sinal de repique altista fechando acima dos 83,4 mirando resistências em 86,8 ou 92,99.</t>
  </si>
  <si>
    <t>ENGI11 está em tendência de alta pelas médias de 21 e 200 dias, mas começa a dar sinal de possível realização. Abaixo dos 49,78 poderia realizar na direção dos suportes 45,24 ou 43,05. Caso supere os 50,86 retomaria sinal de alta com projeções nos 52,3 ou 56,66.</t>
  </si>
  <si>
    <t>ENEV3 apesar de estar em tendência de alta no longo prazo pela média de 200 dias, no curto prazo está em realização. Abaixo dos 25,83 pode seguir em baixa no curto prazo mirando suportes em 23,85 ou 22,58. Teria sinal de retomada altista fechando acima dos 26,88 mirando resistências em 27,95 ou 30,48.</t>
  </si>
  <si>
    <t>EGIE3 está em clara tendência de baixa pelas médias de 21 e 200 dias e segue em movimento de baixa. Abaixo dos 30,15 pode buscar suportes 28,68 ou 27,22. Teria sinal de repique altista fechando acima dos 30,6 mirando resistências em 34,88 ou 37,8. O IFR sobrevendido alerta para recuperações se superar 30,6</t>
  </si>
  <si>
    <t>EQTL3 está em tendência de alta pelas médias de 21 e 200 dias, mas começa a dar sinal de possível realização. Abaixo dos 39,51 poderia realizar na direção dos suportes 36,39 ou 34,93. Caso supere os 40,29 retomaria sinal de alta com projeções nos 41,09 ou 43,99.</t>
  </si>
  <si>
    <t>EUCA4 apesar de estar em tendência de alta no longo prazo pela média de 200 dias, no curto prazo está em realização. Abaixo dos 22,41 pode seguir em baixa no curto prazo mirando suportes em 21,42 ou 20,44. Teria sinal de retomada altista fechando acima dos 23,55 mirando resistências em 25,59 ou 27,55.</t>
  </si>
  <si>
    <t>EVEN3 está em clara tendência de baixa pelas médias de 21 e 200 dias e segue em movimento de baixa. Abaixo dos 5,02 pode buscar suportes 4,77 ou 4,52. Teria sinal de repique altista fechando acima dos 5,41 mirando resistências em 5,82 ou 6,31.</t>
  </si>
  <si>
    <t>EZTC3 está em clara tendência de baixa pelas médias de 21 e 200 dias e segue em movimento de baixa. Abaixo dos 12,03 pode buscar suportes 11,49 ou 10,96. Teria sinal de repique altista fechando acima dos 12,3 mirando resistências em 13,75 ou 14,81.</t>
  </si>
  <si>
    <t>FESA4 está em clara tendência de baixa pelas médias de 21 e 200 dias e segue em movimento de baixa. Abaixo dos 5,82 pode buscar suportes 5,69 ou 5,53. Teria sinal de repique altista fechando acima dos 5,93 mirando resistências em 6,18 ou 6,48.</t>
  </si>
  <si>
    <t>FLRY3 está em tendência de alta pelas médias de 21 e 200 dias, mas começa a dar sinal de possível realização. Abaixo dos 16,31 poderia realizar na direção dos suportes 14,71 ou 14,11. Caso supere os 16,65 retomaria sinal de alta com projeções nos 17,84 ou 19,78.</t>
  </si>
  <si>
    <t>FRAS3 está em tendência de baixa pela média de 200 dias, a parece ter completado movimento de repique de alta de curto prazo e pode estar retomando o movimento baixista. Abaixo dos 20,58 pode seguir em queda na direção dos suportes 19,11 ou 18,29. Teria sinal de repique altista fechando acima dos 20,95 mirando resistências em 21,75 ou 23,38.</t>
  </si>
  <si>
    <t>Freeport-Mcmoran Inc</t>
  </si>
  <si>
    <t>FCXO34</t>
  </si>
  <si>
    <t>FCXO34 apesar de estar em tendência de alta no longo prazo pela média de 200 dias, no curto prazo está em realização. Abaixo dos 96,42 pode seguir em baixa no curto prazo mirando suportes em 89,28 ou 82,15. Teria sinal de retomada altista fechando acima dos 101,99 mirando resistências em 119,5 ou 133,76.</t>
  </si>
  <si>
    <t>GFSA3 está em clara tendência de baixa pelas médias de 21 e 200 dias e segue em movimento de baixa. Abaixo dos 0,44 pode buscar suportes 0,1 ou -0,22. Teria sinal de repique altista fechando acima dos 0,49 mirando resistências em 1,52 ou 2,18. O IFR sobrevendido alerta para recuperações se superar 0,49</t>
  </si>
  <si>
    <t>GGBR4 está em tendência de alta pelas médias de 21 e 200 dias, mas começa a dar sinal de possível realização. Abaixo dos 23,8 poderia realizar na direção dos suportes 20,49 ou 19,27. Caso supere os 24,42 retomaria sinal de alta com projeções nos 26,84 ou 30,77. O IFR sobrecomprado alerta realizações se perder 23,8.</t>
  </si>
  <si>
    <t>GOAU4 está em tendência de alta pelas médias de 21 e 200 dias, mas começa a dar sinal de possível realização. Abaixo dos 10,33 poderia realizar na direção dos suportes 9,04 ou 8,56. Caso supere os 10,57 retomaria sinal de alta com projeções nos 11,51 ou 13,04. O IFR sobrecomprado alerta realizações se perder 10,33.</t>
  </si>
  <si>
    <t>GGPS3 está em tendência de baixa pela média de 200 dias, a parece ter completado movimento de repique de alta de curto prazo e pode estar retomando o movimento baixista. Abaixo dos 12,36 pode seguir em queda na direção dos suportes 11,12 ou 10,45. Teria sinal de repique altista fechando acima dos 12,86 mirando resistências em 13,28 ou 14,61.</t>
  </si>
  <si>
    <t>GRND3 está em tendência de baixa pela média de 200 dias, a parece ter completado movimento de repique de alta de curto prazo e pode estar retomando o movimento baixista. Abaixo dos 3,81 pode seguir em queda na direção dos suportes 3,68 ou 3,58. Teria sinal de repique altista fechando acima dos 3,89 mirando resistências em 3,99 ou 4,18.</t>
  </si>
  <si>
    <t>GMAT3 está em tendência de baixa pela média de 200 dias, a parece ter completado movimento de repique de alta de curto prazo e pode estar retomando o movimento baixista. Abaixo dos 3,89 pode seguir em queda na direção dos suportes 3,43 ou 3,23. Teria sinal de repique altista fechando acima dos 4,07 mirando resistências em 4,46 ou 5,1.</t>
  </si>
  <si>
    <t>SBFG3 está em tendência de baixa pelas médias de 21 e 200 dias, mas começa a dar sinais de repiques de alta. Acima dos 10,04 teria sinal de repique altista mirando resistências nos 10,87 ou 11,74. Já uma perda dos 9,45 traria de volta o sinal de baixa projetando de 9,01 a 8,57.</t>
  </si>
  <si>
    <t>HBRE3 está em clara tendência de baixa pelas médias de 21 e 200 dias e segue em movimento de baixa. Abaixo dos 2,16 pode buscar suportes 1,96 ou 1,68. Teria sinal de repique altista fechando acima dos 2,28 mirando resistências em 2,84 ou 3,38.</t>
  </si>
  <si>
    <t>HBOR3 está em clara tendência de baixa pelas médias de 21 e 200 dias e segue em movimento de baixa. Abaixo dos 2,05 pode buscar suportes 1,65 ou 1,41. Teria sinal de repique altista fechando acima dos 2,12 mirando resistências em 2,41 ou 2,87.</t>
  </si>
  <si>
    <t>HBSA3 está em clara tendência de baixa pelas médias de 21 e 200 dias e segue em movimento de baixa. Abaixo dos 3,32 pode buscar suportes 3,19 ou 3,07. Teria sinal de repique altista fechando acima dos 3,45 mirando resistências em 3,72 ou 3,96.</t>
  </si>
  <si>
    <t>HYPE3 apesar de estar em tendência de baixa no longo prazo pela média de 200 dias, no curto prazo está com sinal de recuperação favorecendo repiques de alta. Acima dos 21,6 pode seguir repique altista na direção resistências nos 22,81 ou 24,78. Caso perca os 20,78 teria sinal de baixa projetando de 19,63 a 19,02.</t>
  </si>
  <si>
    <t>IGTI11 está em tendência de baixa pela média de 200 dias, a parece ter completado movimento de repique de alta de curto prazo e pode estar retomando o movimento baixista. Abaixo dos 25,63 pode seguir em queda na direção dos suportes 23,2 ou 22,14. Teria sinal de repique altista fechando acima dos 26,63 mirando resistências em 28,74 ou 32,17.</t>
  </si>
  <si>
    <t>ITLC34 apesar de estar em tendência de alta no longo prazo pela média de 200 dias, no curto prazo está em realização. Abaixo dos 81,28 pode seguir em baixa no curto prazo mirando suportes em 68,5 ou 55,73. Teria sinal de retomada altista fechando acima dos 86,31 mirando resistências em 122,62 ou 148,16. O IFR sobrevendido alerta para recuperações se superar 86,31</t>
  </si>
  <si>
    <t>INTB3 está em tendência de alta pelas médias de 21 e 200 dias e vai mantendo sinal de força altista. Acima dos 13,69 pode buscar projeções nos 14,16 ou 15,14. Teria sinal de realização na perda dos 13,28 mirando os 12,57 ou 12,07.</t>
  </si>
  <si>
    <t>INBR32 está em clara tendência de baixa pelas médias de 21 e 200 dias e segue em movimento de baixa. Abaixo dos 26,76 pode buscar suportes 25,69 ou 24,62. Teria sinal de repique altista fechando acima dos 28,42 mirando resistências em 30,22 ou 32,35.</t>
  </si>
  <si>
    <t>MYPK3 apesar de estar em tendência de baixa no longo prazo pela média de 200 dias, no curto prazo está com sinal de recuperação favorecendo repiques de alta. Acima dos 9,46 pode seguir repique altista na direção resistências nos 9,89 ou 10,59. Caso perca os 9,06 teria sinal de baixa projetando de 8,76 a 8,54.</t>
  </si>
  <si>
    <t>RANI3 apesar de estar em tendência de baixa no longo prazo pela média de 200 dias, no curto prazo está com sinal de recuperação favorecendo repiques de alta. Acima dos 8,11 pode seguir repique altista na direção resistências nos 8,45 ou 9,01. Caso perca os 7,95 teria sinal de baixa projetando de 7,55 a 7,37. O padrão de volume favorece a alta.</t>
  </si>
  <si>
    <t>IRBR3 está em tendência de alta pelas médias de 21 e 200 dias e vai mantendo sinal de força altista. Acima dos 58,02 pode buscar projeções nos 62,41 ou 69,52. Teria sinal de realização na perda dos 56,19 mirando os 50,91 ou 48,71. O padrão de volume favorece a alta. O IFR sobrecomprado alerta realizações se perder 56,19.</t>
  </si>
  <si>
    <t>ISAE4 está em tendência de alta no longo prazo, teve uma correção no curto prazo, mas pode estar retomando sinal de altas. Acima dos 28 pode buscar 30,29 ou 32,31. Abaixo dos 27,02 retomaria sinal de realização mirando suportes em 26 ou 24,99.</t>
  </si>
  <si>
    <t>ITSA3 está em tendência de alta pelas médias de 21 e 200 dias, mas começa a dar sinal de possível realização. Abaixo dos 13,79 poderia realizar na direção dos suportes 12,85 ou 12,42. Caso supere os 14,24 retomaria sinal de alta com projeções nos 15,09 ou 16,48.</t>
  </si>
  <si>
    <t>ITSA4 está em tendência de alta pelas médias de 21 e 200 dias, mas começa a dar sinal de possível realização. Abaixo dos 13,7 poderia realizar na direção dos suportes 12,7 ou 12,23. Caso supere os 13,95 retomaria sinal de alta com projeções nos 14,22 ou 15,15.</t>
  </si>
  <si>
    <t>ITUB3 está em tendência de alta pelas médias de 21 e 200 dias, mas começa a dar sinal de possível realização. Abaixo dos 44,81 poderia realizar na direção dos suportes 41,79 ou 40,22. Caso supere os 45,7 retomaria sinal de alta com projeções nos 46,84 ou 49,96.</t>
  </si>
  <si>
    <t>ITUB4 está em tendência de alta pelas médias de 21 e 200 dias, mas começa a dar sinal de possível realização. Abaixo dos 42,34 poderia realizar na direção dos suportes 39,74 ou 38,22. Caso supere os 43,23 retomaria sinal de alta com projeções nos 44,64 ou 47,66.</t>
  </si>
  <si>
    <t>JALL3 está em clara tendência de baixa pelas médias de 21 e 200 dias e segue em movimento de baixa. Abaixo dos 1,96 pode buscar suportes 1,86 ou 1,76. Teria sinal de repique altista fechando acima dos 2,06 mirando resistências em 2,27 ou 2,46.</t>
  </si>
  <si>
    <t>JBSS32 está em tendência de baixa pelas médias de 21 e 200 dias, mas começa a dar sinais de repiques de alta. Acima dos 62,84 teria sinal de repique altista mirando resistências nos 64,41 ou 67,59. Já uma perda dos 61 traria de volta o sinal de baixa projetando de 59,26 a 57,66.</t>
  </si>
  <si>
    <t>JHSF3 está em tendência de alta pelas médias de 21 e 200 dias e vai mantendo sinal de força altista. Acima dos 11,41 pode buscar projeções nos 12,14 ou 13,33. Teria sinal de realização na perda dos 10,67 mirando os 10,22 ou 9,85.</t>
  </si>
  <si>
    <t>JPMC34 está em tendência de alta pelas médias de 21 e 200 dias e vai mantendo sinal de força altista. Acima dos 178 pode buscar projeções nos 185,73 ou 198,24. Teria sinal de realização na perda dos 174 mirando os 165,49 ou 161,62. O padrão de volume favorece a alta.</t>
  </si>
  <si>
    <t>JSLG3 está em tendência de baixa pela média de 200 dias, a parece ter completado movimento de repique de alta de curto prazo e pode estar retomando o movimento baixista. Abaixo dos 5,57 pode seguir em queda na direção dos suportes 5,3 ou 5,09. Teria sinal de repique altista fechando acima dos 5,67 mirando resistências em 5,97 ou 6,38.</t>
  </si>
  <si>
    <t>KEPL3 está em clara tendência de baixa pelas médias de 21 e 200 dias e segue em movimento de baixa. Abaixo dos 6,27 pode buscar suportes 6,12 ou 5,97. Teria sinal de repique altista fechando acima dos 6,5 mirando resistências em 6,75 ou 7,04.</t>
  </si>
  <si>
    <t>KLBN3 apesar de estar em tendência de baixa no longo prazo pela média de 200 dias, no curto prazo está com sinal de recuperação favorecendo repiques de alta. Acima dos 3,55 pode seguir repique altista na direção resistências nos 3,69 ou 3,92. Caso perca os 3,49 teria sinal de baixa projetando de 3,32 a 3,24.</t>
  </si>
  <si>
    <t>KLBN4 apesar de estar em tendência de baixa no longo prazo pela média de 200 dias, no curto prazo está com sinal de recuperação favorecendo repiques de alta. Acima dos 3,53 pode seguir repique altista na direção resistências nos 3,65 ou 3,85. Caso perca os 3,46 teria sinal de baixa projetando de 3,33 a 3,26.</t>
  </si>
  <si>
    <t>KLBN11 está em tendência de baixa pela média de 200 dias, a parece ter completado movimento de repique de alta de curto prazo e pode estar retomando o movimento baixista. Abaixo dos 17,32 pode seguir em queda na direção dos suportes 16,6 ou 16,26. Teria sinal de repique altista fechando acima dos 17,7 mirando resistências em 18,37 ou 19,47.</t>
  </si>
  <si>
    <t>Lam Research Corp</t>
  </si>
  <si>
    <t>L1RC34</t>
  </si>
  <si>
    <t>L1RC34 apesar de estar em tendência de alta no longo prazo pela média de 200 dias, no curto prazo está em realização. Abaixo dos 36,6 pode seguir em baixa no curto prazo mirando suportes em 31,96 ou 27,33. Teria sinal de retomada altista fechando acima dos 39,04 mirando resistências em 51,59 ou 60,85.</t>
  </si>
  <si>
    <t>LAVV3 está em clara tendência de baixa pelas médias de 21 e 200 dias e segue em movimento de baixa. Abaixo dos 10,81 pode buscar suportes 10,35 ou 9,85. Teria sinal de repique altista fechando acima dos 11,09 mirando resistências em 11,94 ou 12,92.</t>
  </si>
  <si>
    <t>LIGT3 apesar de estar em tendência de baixa no longo prazo pela média de 200 dias, no curto prazo está com sinal de recuperação favorecendo repiques de alta. Acima dos 3,5 pode seguir repique altista na direção resistências nos 4,12 ou 5,13. Caso perca os 3,23 teria sinal de baixa projetando de 2,49 a 2,17. O padrão de volume favorece a alta.</t>
  </si>
  <si>
    <t>RENT3 está em clara tendência de baixa pelas médias de 21 e 200 dias e segue em movimento de baixa. Abaixo dos 37,71 pode buscar suportes 36,09 ou 34,47. Teria sinal de repique altista fechando acima dos 40,25 mirando resistências em 42,95 ou 46,18.</t>
  </si>
  <si>
    <t>RENT4 está em clara tendência de baixa pelas médias de 21 e 200 dias e segue em movimento de baixa. Abaixo dos 36,63 pode buscar suportes 35,19 ou 33,75. Teria sinal de repique altista fechando acima dos 39,05 mirando resistências em 41,29 ou 44,16.</t>
  </si>
  <si>
    <t>LOGG3 está em tendência de alta no longo prazo, teve uma correção no curto prazo, mas pode estar retomando sinal de altas. Acima dos 26,63 pode buscar 28,7 ou 30,46. Abaixo dos 25,84 retomaria sinal de realização mirando suportes em 24,95 ou 24,07.</t>
  </si>
  <si>
    <t>LREN3 está em clara tendência de baixa pelas médias de 21 e 200 dias e segue em movimento de baixa. Abaixo dos 13,45 pode buscar suportes 12,9 ou 12,35. Teria sinal de repique altista fechando acima dos 14,15 mirando resistências em 15,22 ou 16,31.</t>
  </si>
  <si>
    <t>LWSA3 apesar de estar em tendência de alta no longo prazo pela média de 200 dias, no curto prazo está em realização. Abaixo dos 3,93 pode seguir em baixa no curto prazo mirando suportes em 3,61 ou 3,42. Teria sinal de retomada altista fechando acima dos 4,01 mirando resistências em 4,21 ou 4,58.</t>
  </si>
  <si>
    <t>MDIA3 apesar de estar em tendência de baixa no longo prazo pela média de 200 dias, no curto prazo está com sinal de recuperação favorecendo repiques de alta. Acima dos 18,25 pode seguir repique altista na direção resistências nos 18,99 ou 20,2. Caso perca os 17,64 teria sinal de baixa projetando de 17,04 a 16,66.</t>
  </si>
  <si>
    <t>MGLU3 está em tendência de baixa pela média de 200 dias, a parece ter completado movimento de repique de alta de curto prazo e pode estar retomando o movimento baixista. Abaixo dos 4,89 pode seguir em queda na direção dos suportes 4,03 ou 3,63. Teria sinal de repique altista fechando acima dos 5,06 mirando resistências em 5,3 ou 6,08.</t>
  </si>
  <si>
    <t>POMO3 está em clara tendência de baixa pelas médias de 21 e 200 dias e segue em movimento de baixa. Abaixo dos 4,83 pode buscar suportes 4,51 ou 4,2. Teria sinal de repique altista fechando acima dos 5,03 mirando resistências em 5,84 ou 6,46. O IFR sobrevendido alerta para recuperações se superar 5,03</t>
  </si>
  <si>
    <t>POMO4 está em clara tendência de baixa pelas médias de 21 e 200 dias e segue em movimento de baixa. Abaixo dos 5,23 pode buscar suportes 4,96 ou 4,69. Teria sinal de repique altista fechando acima dos 5,44 mirando resistências em 6,09 ou 6,62. O IFR sobrevendido alerta para recuperações se superar 5,44</t>
  </si>
  <si>
    <t>MBRF3 está em clara tendência de baixa pelas médias de 21 e 200 dias e segue em movimento de baixa. Abaixo dos 15,04 pode buscar suportes 14 ou 12,96. Teria sinal de repique altista fechando acima dos 15,51 mirando resistências em 18,4 ou 20,47.</t>
  </si>
  <si>
    <t>M2RV34 apesar de estar em tendência de alta no longo prazo pela média de 200 dias, no curto prazo está em realização. Abaixo dos 95,18 pode seguir em baixa no curto prazo mirando suportes em 71,71 ou 48,25. Teria sinal de retomada altista fechando acima dos 102,95 mirando resistências em 171,11 ou 218,03. O IFR sobrevendido alerta para recuperações se superar 102,95</t>
  </si>
  <si>
    <t>Mastercard Inc</t>
  </si>
  <si>
    <t>MSCD34</t>
  </si>
  <si>
    <t>MSCD34 está em tendência de alta pelas médias de 21 e 200 dias e vai mantendo sinal de força altista. Acima dos 91,11 pode buscar projeções nos 98,37 ou 110,13. Teria sinal de realização na perda dos 85,77 mirando os 79,35 ou 75,71.</t>
  </si>
  <si>
    <t>CASH3 está em tendência de alta pelas médias de 21 e 200 dias, mas começa a dar sinal de possível realização. Abaixo dos 4,32 poderia realizar na direção dos suportes 3,85 ou 3,51. Caso supere os 4,63 retomaria sinal de alta com projeções nos 4,95 ou 5,62.</t>
  </si>
  <si>
    <t>MELK3 está em tendência de baixa pelas médias de 21 e 200 dias, mas começa a dar sinais de repiques de alta. Acima dos 3,06 teria sinal de repique altista mirando resistências nos 3,27 ou 3,44. Já uma perda dos 2,98 traria de volta o sinal de baixa projetando de 2,89 a 2,8.</t>
  </si>
  <si>
    <t>MELI34 apesar de estar em tendência de baixa no longo prazo pela média de 200 dias, no curto prazo está com sinal de recuperação favorecendo repiques de alta. Acima dos 80,92 pode seguir repique altista na direção resistências nos 89,13 ou 102,43. Caso perca os 78,22 teria sinal de baixa projetando de 67,62 a 63,51.</t>
  </si>
  <si>
    <t>BMEB4 está em clara tendência de baixa pelas médias de 21 e 200 dias e segue em movimento de baixa. Abaixo dos 58,2 pode buscar suportes 55,44 ou 50,36. Teria sinal de repique altista fechando acima dos 60,79 mirando resistências em 71,85 ou 81,99.</t>
  </si>
  <si>
    <t>M1TA34 está em tendência de alta pelas médias de 21 e 200 dias, mas começa a dar sinal de possível realização. Abaixo dos 120,19 poderia realizar na direção dos suportes 99,95 ou 92,36. Caso supere os 124,5 retomaria sinal de alta com projeções nos 139,67 ou 164,22.</t>
  </si>
  <si>
    <t>LEVE3 apesar de estar em tendência de alta no longo prazo pela média de 200 dias, no curto prazo está em realização. Abaixo dos 31,27 pode seguir em baixa no curto prazo mirando suportes em 30,55 ou 29,83. Teria sinal de retomada altista fechando acima dos 31,85 mirando resistências em 33,6 ou 35,03.</t>
  </si>
  <si>
    <t>MUTC34 apesar de estar em tendência de alta no longo prazo pela média de 200 dias, no curto prazo está em realização. Abaixo dos 716,13 pode seguir em baixa no curto prazo mirando suportes em 602,77 ou 489,42. Teria sinal de retomada altista fechando acima dos 754,72 mirando resistências em 1082,96 ou 1309,66.</t>
  </si>
  <si>
    <t>MSFT34 apesar de estar em tendência de baixa no longo prazo pela média de 200 dias, no curto prazo está com sinal de recuperação favorecendo repiques de alta. Acima dos 86,2 pode seguir repique altista na direção resistências nos 92,87 ou 103,67. Caso perca os 83,34 teria sinal de baixa projetando de 75,4 a 72,06.</t>
  </si>
  <si>
    <t>MILS3 está em tendência de alta pelas médias de 21 e 200 dias, mas começa a dar sinal de possível realização. Abaixo dos 15,36 poderia realizar na direção dos suportes 15,17 ou 15,02. Caso supere os 15,65 retomaria sinal de alta com projeções nos 15,94 ou 16,42.</t>
  </si>
  <si>
    <t>BEEF3 está em tendência de baixa pela média de 200 dias, a parece ter completado movimento de repique de alta de curto prazo e pode estar retomando o movimento baixista. Abaixo dos 3,65 pode seguir em queda na direção dos suportes 3,41 ou 3,27. Teria sinal de repique altista fechando acima dos 3,73 mirando resistências em 3,84 ou 4,1.</t>
  </si>
  <si>
    <t>MTRE3 está em clara tendência de baixa pelas médias de 21 e 200 dias e segue em movimento de baixa. Abaixo dos 2,99 pode buscar suportes 2,86 ou 2,74. Teria sinal de repique altista fechando acima dos 3,12 mirando resistências em 3,38 ou 3,62. O IFR sobrevendido alerta para recuperações se superar 3,12</t>
  </si>
  <si>
    <t>MOTV3 está em tendência de baixa pela média de 200 dias, a parece ter completado movimento de repique de alta de curto prazo e pode estar retomando o movimento baixista. Abaixo dos 14,73 pode seguir em queda na direção dos suportes 13,54 ou 13,02. Teria sinal de repique altista fechando acima dos 15,21 mirando resistências em 16,24 ou 17,91.</t>
  </si>
  <si>
    <t>MDNE3 está em clara tendência de baixa pelas médias de 21 e 200 dias e segue em movimento de baixa. Abaixo dos 24,96 pode buscar suportes 23,09 ou 21,23. Teria sinal de repique altista fechando acima dos 26,69 mirando resistências em 30,98 ou 34,7.</t>
  </si>
  <si>
    <t>MOVI3 está em tendência de baixa pelas médias de 21 e 200 dias, mas começa a dar sinais de repiques de alta. Acima dos 9,25 teria sinal de repique altista mirando resistências nos 10,14 ou 11,17. Já uma perda dos 8,47 traria de volta o sinal de baixa projetando de 7,95 a 7,43.</t>
  </si>
  <si>
    <t>MRVE3 está em clara tendência de baixa pelas médias de 21 e 200 dias e segue em movimento de baixa. Abaixo dos 4,63 pode buscar suportes 4,36 ou 4,09. Teria sinal de repique altista fechando acima dos 4,93 mirando resistências em 5,5 ou 6,03.</t>
  </si>
  <si>
    <t>MLAS3 está em tendência de alta pelas médias de 21 e 200 dias e vai mantendo sinal de força altista. Acima dos 1,77 pode buscar projeções nos 1,9 ou 2,12. Teria sinal de realização na perda dos 1,68 mirando os 1,55 ou 1,48.</t>
  </si>
  <si>
    <t>MULT3 está em tendência de baixa pela média de 200 dias, a parece ter completado movimento de repique de alta de curto prazo e pode estar retomando o movimento baixista. Abaixo dos 29,09 pode seguir em queda na direção dos suportes 27,65 ou 26,76. Teria sinal de repique altista fechando acima dos 29,7 mirando resistências em 30,5 ou 32,26.</t>
  </si>
  <si>
    <t>NATU3 está em tendência de baixa pela média de 200 dias, a parece ter completado movimento de repique de alta de curto prazo e pode estar retomando o movimento baixista. Abaixo dos 8,53 pode seguir em queda na direção dos suportes 7,36 ou 6,86. Teria sinal de repique altista fechando acima dos 8,97 mirando resistências em 9,96 ou 11,57.</t>
  </si>
  <si>
    <t>NFLX34 está em clara tendência de baixa pelas médias de 21 e 200 dias e segue em movimento de baixa. Abaixo dos 7,19 pode buscar suportes 6,88 ou 6,57. Teria sinal de repique altista fechando acima dos 7,6 mirando resistências em 8,18 ou 8,79.</t>
  </si>
  <si>
    <t>ROXO34 apesar de estar em tendência de baixa no longo prazo pela média de 200 dias, no curto prazo está com sinal de recuperação favorecendo repiques de alta. Acima dos 11,83 pode seguir repique altista na direção resistências nos 12,29 ou 13,31. Caso perca os 11,57 teria sinal de baixa projetando de 10,63 a 10,11. O padrão de volume favorece a alta.</t>
  </si>
  <si>
    <t>NVDC34 está em tendência de alta pelas médias de 21 e 200 dias, mas começa a dar sinal de possível realização. Abaixo dos 21,86 poderia realizar na direção dos suportes 20,49 ou 19,73. Caso supere os 22,92 retomaria sinal de alta com projeções nos 24,42 ou 26,85.</t>
  </si>
  <si>
    <t>OPCT3 está em tendência de alta pelas médias de 21 e 200 dias, mas começa a dar sinal de possível realização. Abaixo dos 10,97 poderia realizar na direção dos suportes 9,76 ou 9,23. Caso supere os 11,46 retomaria sinal de alta com projeções nos 12,51 ou 14,21.</t>
  </si>
  <si>
    <t>ONCO3 está em clara tendência de baixa pelas médias de 21 e 200 dias e segue em movimento de baixa. Abaixo dos 0,83 pode buscar suportes 0,63 ou 0,35. Teria sinal de repique altista fechando acima dos 0,95 mirando resistências em 1,52 ou 2,07.</t>
  </si>
  <si>
    <t>ORCL34 está em clara tendência de baixa pelas médias de 21 e 200 dias e segue em movimento de baixa. Abaixo dos 104,98 pode buscar suportes 87,43 ou 69,89. Teria sinal de repique altista fechando acima dos 113,2 mirando resistências em 161,75 ou 196,83. O IFR sobrevendido alerta para recuperações se superar 113,2</t>
  </si>
  <si>
    <t>ORVR3 apesar de estar em tendência de alta no longo prazo pela média de 200 dias, no curto prazo está em realização. Abaixo dos 73,02 pode seguir em baixa no curto prazo mirando suportes em 70,56 ou 68,11. Teria sinal de retomada altista fechando acima dos 75,26 mirando resistências em 80,95 ou 85,85.</t>
  </si>
  <si>
    <t>PCAR3 está em tendência de baixa pela média de 200 dias, a parece ter completado movimento de repique de alta de curto prazo e pode estar retomando o movimento baixista. Abaixo dos 2,55 pode seguir em queda na direção dos suportes 1,7 ou 1,34. Teria sinal de repique altista fechando acima dos 2,84 mirando resistências em 3,54 ou 4,68.</t>
  </si>
  <si>
    <t>PGMN3 está em clara tendência de baixa pelas médias de 21 e 200 dias e segue em movimento de baixa. Abaixo dos 3,46 pode buscar suportes 3,31 ou 3,17. Teria sinal de repique altista fechando acima dos 3,58 mirando resistências em 3,92 ou 4,2.</t>
  </si>
  <si>
    <t>P2LT34 apesar de estar em tendência de baixa no longo prazo pela média de 200 dias, no curto prazo está com sinal de recuperação favorecendo repiques de alta. Acima dos 238 pode seguir repique altista na direção resistências nos 271,37 ou 325,37. Caso perca os 219,01 teria sinal de baixa projetando de 184 a 167,31.</t>
  </si>
  <si>
    <t>PMAM3 apesar de estar em tendência de baixa no longo prazo pela média de 200 dias, no curto prazo está com sinal de recuperação favorecendo repiques de alta. Acima dos 0,4 pode seguir repique altista na direção resistências nos 0,51 ou 0,7. Caso perca os 0,21 teria sinal de baixa projetando de 0,15 a 0,09. O padrão de volume favorece a alta. O IFR sobrecomprado alerta realizações se perder 0,26.</t>
  </si>
  <si>
    <t>PETR3 está em tendência de alta pelas médias de 21 e 200 dias, mas começa a dar sinal de possível realização. Abaixo dos 44,54 poderia realizar na direção dos suportes 41,32 ou 39,76. Caso supere os 46,36 retomaria sinal de alta com projeções nos 49,47 ou 54,51.</t>
  </si>
  <si>
    <t>PETR4 está em tendência de alta pelas médias de 21 e 200 dias, mas começa a dar sinal de possível realização. Abaixo dos 39,89 poderia realizar na direção dos suportes 37,4 ou 36,19. Caso supere os 41,31 retomaria sinal de alta com projeções nos 43,72 ou 47,63.</t>
  </si>
  <si>
    <t>RECV3 está em tendência de baixa pela média de 200 dias, a parece ter completado movimento de repique de alta de curto prazo e pode estar retomando o movimento baixista. Abaixo dos 10,16 pode seguir em queda na direção dos suportes 9,39 ou 9,04. Teria sinal de repique altista fechando acima dos 10,5 mirando resistências em 11,18 ou 12,29.</t>
  </si>
  <si>
    <t>PRIO3 está em tendência de alta pelas médias de 21 e 200 dias, mas começa a dar sinal de possível realização. Abaixo dos 56,79 poderia realizar na direção dos suportes 51,36 ou 49,32. Caso supere os 57,95 retomaria sinal de alta com projeções nos 62,02 ou 68,61.</t>
  </si>
  <si>
    <t>AUAU3 está em clara tendência de baixa pelas médias de 21 e 200 dias e segue em movimento de baixa. Abaixo dos 3,09 pode buscar suportes 3,02 ou 2,95. Teria sinal de repique altista fechando acima dos 3,31 mirando resistências em 3,44 ou 3,66.</t>
  </si>
  <si>
    <t>PINE4 está em clara tendência de baixa pelas médias de 21 e 200 dias e segue em movimento de baixa. Abaixo dos 10,85 pode buscar suportes 9,97 ou 9,1. Teria sinal de repique altista fechando acima dos 11,76 mirando resistências em 13,68 ou 15,42. O IFR sobrevendido alerta para recuperações se superar 11,76</t>
  </si>
  <si>
    <t>PLPL3 está em clara tendência de baixa pelas médias de 21 e 200 dias e segue em movimento de baixa. Abaixo dos 7,52 pode buscar suportes 7,1 ou 6,69. Teria sinal de repique altista fechando acima dos 8,32 mirando resistências em 8,85 ou 9,67.</t>
  </si>
  <si>
    <t>PSSA3 está em tendência de alta pelas médias de 21 e 200 dias, mas começa a dar sinal de possível realização. Abaixo dos 54,47 poderia realizar na direção dos suportes 50,88 ou 49,47. Caso supere os 55,43 retomaria sinal de alta com projeções nos 58,24 ou 62,79.</t>
  </si>
  <si>
    <t>POSI3 está em clara tendência de baixa pelas médias de 21 e 200 dias e segue em movimento de baixa. Abaixo dos 3,85 pode buscar suportes 3,68 ou 3,51. Teria sinal de repique altista fechando acima dos 3,97 mirando resistências em 4,22 ou 4,55.</t>
  </si>
  <si>
    <t>PRNR3 está em tendência de alta pelas médias de 21 e 200 dias, mas começa a dar sinal de possível realização. Abaixo dos 18,66 poderia realizar na direção dos suportes 17,12 ou 16,41. Caso supere os 19,4 retomaria sinal de alta com projeções nos 20,8 ou 23,08.</t>
  </si>
  <si>
    <t>QCOM34 está em clara tendência de baixa pelas médias de 21 e 200 dias e segue em movimento de baixa. Abaixo dos 71,93 pode buscar suportes 62,17 ou 52,42. Teria sinal de repique altista fechando acima dos 74,32 mirando resistências em 103,49 ou 122,99.</t>
  </si>
  <si>
    <t>QUAL3 está em clara tendência de baixa pelas médias de 21 e 200 dias e segue em movimento de baixa. Abaixo dos 1,57 pode buscar suportes 1,45 ou 1,34. Teria sinal de repique altista fechando acima dos 1,72 mirando resistências em 1,93 ou 2,15.</t>
  </si>
  <si>
    <t>LJQQ3 está em tendência de baixa pelas médias de 21 e 200 dias, mas começa a dar sinais de repiques de alta. Acima dos 1,25 teria sinal de repique altista mirando resistências nos 1,44 ou 1,61. Já uma perda dos 1,16 traria de volta o sinal de baixa projetando de 1,07 a 0,98.</t>
  </si>
  <si>
    <t>RADL3 está em tendência de baixa pela média de 200 dias, a parece ter completado movimento de repique de alta de curto prazo e pode estar retomando o movimento baixista. Abaixo dos 18,4 pode seguir em queda na direção dos suportes 16,1 ou 15,2. Teria sinal de repique altista fechando acima dos 19 mirando resistências em 20,79 ou 23,69.</t>
  </si>
  <si>
    <t>RAIZ4 está em clara tendência de baixa pelas médias de 21 e 200 dias e segue em movimento de baixa. Abaixo dos 0,28 pode buscar suportes 0,22 ou 0,16. Teria sinal de repique altista fechando acima dos 0,3 mirando resistências em 0,46 ou 0,57. O IFR sobrevendido alerta para recuperações se superar 0,3</t>
  </si>
  <si>
    <t>RAPT4 está em tendência de baixa pela média de 200 dias, a parece ter completado movimento de repique de alta de curto prazo e pode estar retomando o movimento baixista. Abaixo dos 4,74 pode seguir em queda na direção dos suportes 4,18 ou 3,96. Teria sinal de repique altista fechando acima dos 4,87 mirando resistências em 5,29 ou 5,98.</t>
  </si>
  <si>
    <t>Recrusul</t>
  </si>
  <si>
    <t>RCSL4 está em tendência de baixa pelas médias de 21 e 200 dias, mas começa a dar sinais de repiques de alta. Acima dos 0,47 teria sinal de repique altista mirando resistências nos 0,71 ou 0,89. Já uma perda dos 0,44 traria de volta o sinal de baixa projetando de 0,41 a 0,31.</t>
  </si>
  <si>
    <t>RDOR3 está em tendência de baixa pela média de 200 dias, a parece ter completado movimento de repique de alta de curto prazo e pode estar retomando o movimento baixista. Abaixo dos 35,45 pode seguir em queda na direção dos suportes 32,48 ou 31,23. Teria sinal de repique altista fechando acima dos 36,5 mirando resistências em 38,98 ou 43.</t>
  </si>
  <si>
    <t>RIAA3 está em clara tendência de baixa pelas médias de 21 e 200 dias e segue em movimento de baixa. Abaixo dos 8,07 pode buscar suportes 7,66 ou 7,26. Teria sinal de repique altista fechando acima dos 8,5 mirando resistências em 9,38 ou 10,18.</t>
  </si>
  <si>
    <t>RAIL3 está em tendência de baixa pela média de 200 dias, a parece ter completado movimento de repique de alta de curto prazo e pode estar retomando o movimento baixista. Abaixo dos 13,83 pode seguir em queda na direção dos suportes 12,16 ou 11,46. Teria sinal de repique altista fechando acima dos 14,42 mirando resistências em 15,81 ou 18,07.</t>
  </si>
  <si>
    <t>SBSP3 apesar de estar em tendência de alta no longo prazo pela média de 200 dias, no curto prazo está em realização. Abaixo dos 29,24 pode seguir em baixa no curto prazo mirando suportes em 26,81 ou 25,45. Teria sinal de retomada altista fechando acima dos 30,15 mirando resistências em 31,18 ou 33,88.</t>
  </si>
  <si>
    <t>SAPR4 está em clara tendência de baixa pelas médias de 21 e 200 dias e segue em movimento de baixa. Abaixo dos 7,13 pode buscar suportes 6,95 ou 6,78. Teria sinal de repique altista fechando acima dos 7,28 mirando resistências em 7,47 ou 7,79.</t>
  </si>
  <si>
    <t>SAPR11 está em clara tendência de baixa pelas médias de 21 e 200 dias e segue em movimento de baixa. Abaixo dos 36,72 pode buscar suportes 35,77 ou 34,74. Teria sinal de repique altista fechando acima dos 37,67 mirando resistências em 39,08 ou 41,12.</t>
  </si>
  <si>
    <t>SANB3 está em tendência de baixa pela média de 200 dias, a parece ter completado movimento de repique de alta de curto prazo e pode estar retomando o movimento baixista. Abaixo dos 12,88 pode seguir em queda na direção dos suportes 12,24 ou 11,85. Teria sinal de repique altista fechando acima dos 13,5 mirando resistências em 14,27 ou 15,53.</t>
  </si>
  <si>
    <t>SANB4 está em clara tendência de baixa pelas médias de 21 e 200 dias e segue em movimento de baixa. Abaixo dos 13,26 pode buscar suportes 12,9 ou 12,55. Teria sinal de repique altista fechando acima dos 14 mirando resistências em 14,4 ou 15,1.</t>
  </si>
  <si>
    <t>SANB11 está em tendência de baixa pela média de 200 dias, a parece ter completado movimento de repique de alta de curto prazo e pode estar retomando o movimento baixista. Abaixo dos 26,38 pode seguir em queda na direção dos suportes 25,47 ou 24,72. Teria sinal de repique altista fechando acima dos 27,05 mirando resistências em 27,88 ou 29,36.</t>
  </si>
  <si>
    <t>SMTO3 apesar de estar em tendência de baixa no longo prazo pela média de 200 dias, no curto prazo está com sinal de recuperação favorecendo repiques de alta. Acima dos 15,86 pode seguir repique altista na direção resistências nos 16,85 ou 18,48. Caso perca os 15,46 teria sinal de baixa projetando de 14,2 a 13,38. O padrão de volume favorece a alta.</t>
  </si>
  <si>
    <t>SHUL4 está em clara tendência de baixa pelas médias de 21 e 200 dias e segue em movimento de baixa. Abaixo dos 4,43 pode buscar suportes 4,3 ou 4,18. Teria sinal de repique altista fechando acima dos 4,54 mirando resistências em 4,83 ou 5,07.</t>
  </si>
  <si>
    <t>S1TX34 apesar de estar em tendência de alta no longo prazo pela média de 200 dias, no curto prazo está em realização. Abaixo dos 3782,3 pode seguir em baixa no curto prazo mirando suportes em 3126,39 ou 2470,48. Teria sinal de retomada altista fechando acima dos 4060,85 mirando resistências em 5904,98 ou 7216,79.</t>
  </si>
  <si>
    <t>SEER3 está em tendência de alta pelas médias de 21 e 200 dias, mas começa a dar sinal de possível realização. Abaixo dos 11,73 poderia realizar na direção dos suportes 10,61 ou 10,04. Caso supere os 12,45 retomaria sinal de alta com projeções nos 13,58 ou 15,42.</t>
  </si>
  <si>
    <t>Servicenow, Inc</t>
  </si>
  <si>
    <t>N1OW34</t>
  </si>
  <si>
    <t>N1OW34 apesar de estar em tendência de baixa no longo prazo pela média de 200 dias, no curto prazo está com sinal de recuperação favorecendo repiques de alta. Acima dos 10,88 pode seguir repique altista na direção resistências nos 11,71 ou 13,21. Caso perca os 10,18 teria sinal de baixa projetando de 9,27 a 8,51. O padrão de volume favorece a alta.</t>
  </si>
  <si>
    <t>CSNA3 está em tendência de baixa pela média de 200 dias, a parece ter completado movimento de repique de alta de curto prazo e pode estar retomando o movimento baixista. Abaixo dos 5,1 pode seguir em queda na direção dos suportes 4,49 ou 4,12. Teria sinal de repique altista fechando acima dos 5,2 mirando resistências em 5,66 ou 6,38.</t>
  </si>
  <si>
    <t>SIMH3 está em clara tendência de baixa pelas médias de 21 e 200 dias e segue em movimento de baixa. Abaixo dos 7,3 pode buscar suportes 6,95 ou 6,6. Teria sinal de repique altista fechando acima dos 7,81 mirando resistências em 8,42 ou 9,11.</t>
  </si>
  <si>
    <t>SLCE3 apesar de estar em tendência de baixa no longo prazo pela média de 200 dias, no curto prazo está com sinal de recuperação favorecendo repiques de alta. Acima dos 13,71 pode seguir repique altista na direção resistências nos 14,25 ou 15,28. Caso perca os 13,44 teria sinal de baixa projetando de 12,58 a 12,06.</t>
  </si>
  <si>
    <t>SMFT3 está em tendência de baixa pela média de 200 dias, a parece ter completado movimento de repique de alta de curto prazo e pode estar retomando o movimento baixista. Abaixo dos 20,64 pode seguir em queda na direção dos suportes 18,5 ou 17,58. Teria sinal de repique altista fechando acima dos 21,45 mirando resistências em 23,27 ou 26,22.</t>
  </si>
  <si>
    <t>SPCX34 está em clara tendência de baixa pelas médias de 21 e 200 dias e segue em movimento de baixa. Abaixo dos 44,54 pode buscar suportes 38,11 ou 31,68. Teria sinal de repique altista fechando acima dos 46,8 mirando resistências em 65,34 ou 78,19. O IFR sobrevendido alerta para recuperações se superar 46,8</t>
  </si>
  <si>
    <t>STOC34 está em tendência de baixa pela média de 200 dias, a parece ter completado movimento de repique de alta de curto prazo e pode estar retomando o movimento baixista. Abaixo dos 56,59 pode seguir em queda na direção dos suportes 52,44 ou 50,47. Teria sinal de repique altista fechando acima dos 58,8 mirando resistências em 62,73 ou 69,09.</t>
  </si>
  <si>
    <t>M2ST34 está em clara tendência de baixa pelas médias de 21 e 200 dias e segue em movimento de baixa. Abaixo dos 6,82 pode buscar suportes 6,06 ou 5,2. Teria sinal de repique altista fechando acima dos 7,04 mirando resistências em 8,82 ou 10,52.</t>
  </si>
  <si>
    <t>SUZB3 apesar de estar em tendência de baixa no longo prazo pela média de 200 dias, no curto prazo está com sinal de recuperação favorecendo repiques de alta. Acima dos 42,18 pode seguir repique altista na direção resistências nos 44,37 ou 47,58. Caso perca os 41,38 teria sinal de baixa projetando de 39,17 a 37,56.</t>
  </si>
  <si>
    <t>TAEE4 está em tendência de alta pelas médias de 21 e 200 dias e vai mantendo sinal de força altista. Acima dos 13,81 pode buscar projeções nos 14,08 ou 14,75. Teria sinal de realização na perda dos 13,62 mirando os 12,99 ou 12,65. O padrão de volume favorece a alta.</t>
  </si>
  <si>
    <t>TAEE11 está em tendência de alta pelas médias de 21 e 200 dias e vai mantendo sinal de força altista. Acima dos 41,1 pode buscar projeções nos 42,09 ou 44,14. Teria sinal de realização na perda dos 40,46 mirando os 38,77 ou 37,74. O padrão de volume favorece a alta.</t>
  </si>
  <si>
    <t>TSMC34 apesar de estar em tendência de alta no longo prazo pela média de 200 dias, no curto prazo está em realização. Abaixo dos 257 pode seguir em baixa no curto prazo mirando suportes em 241,23 ou 225,46. Teria sinal de retomada altista fechando acima dos 265,6 mirando resistências em 308,03 ou 339,56.</t>
  </si>
  <si>
    <t>TGMA3 apesar de estar em tendência de baixa no longo prazo pela média de 200 dias, no curto prazo está com sinal de recuperação favorecendo repiques de alta. Acima dos 31,15 pode seguir repique altista na direção resistências nos 32,2 ou 33,9. Caso perca os 29,45 teria sinal de baixa projetando de 28,92 a 28,39. O padrão de volume favorece a alta.</t>
  </si>
  <si>
    <t>VIVT3 está em tendência de alta pelas médias de 21 e 200 dias, mas começa a dar sinal de possível realização. Abaixo dos 35,22 poderia realizar na direção dos suportes 32,13 ou 30,94. Caso supere os 35,95 retomaria sinal de alta com projeções nos 38,31 ou 42,13.</t>
  </si>
  <si>
    <t>TEND3 apesar de estar em tendência de alta no longo prazo pela média de 200 dias, no curto prazo está em realização. Abaixo dos 32,45 pode seguir em baixa no curto prazo mirando suportes em 30,75 ou 29,05. Teria sinal de retomada altista fechando acima dos 33,19 mirando resistências em 37,94 ou 41,33.</t>
  </si>
  <si>
    <t>TSLA34 está em clara tendência de baixa pelas médias de 21 e 200 dias e segue em movimento de baixa. Abaixo dos 59,58 pode buscar suportes 56,22 ou 52,87. Teria sinal de repique altista fechando acima dos 62,99 mirando resistências em 70,43 ou 77,13.</t>
  </si>
  <si>
    <t>GSGI34 está em tendência de alta pelas médias de 21 e 200 dias, mas começa a dar sinal de possível realização. Abaixo dos 185,01 poderia realizar na direção dos suportes 174,05 ou 167,24. Caso supere os 196,06 retomaria sinal de alta com projeções nos 209,66 ou 231,67.</t>
  </si>
  <si>
    <t>TIMS3 está em tendência de baixa pela média de 200 dias, a parece ter completado movimento de repique de alta de curto prazo e pode estar retomando o movimento baixista. Abaixo dos 22,22 pode seguir em queda na direção dos suportes 20,91 ou 20,21. Teria sinal de repique altista fechando acima dos 23,17 mirando resistências em 24,56 ou 26,82.</t>
  </si>
  <si>
    <t>TOTS3 está em tendência de baixa pela média de 200 dias, a parece ter completado movimento de repique de alta de curto prazo e pode estar retomando o movimento baixista. Abaixo dos 29,42 pode seguir em queda na direção dos suportes 26,8 ou 25,65. Teria sinal de repique altista fechando acima dos 30,49 mirando resistências em 32,77 ou 36,46.</t>
  </si>
  <si>
    <t>TFCO4 está em clara tendência de baixa pelas médias de 21 e 200 dias e segue em movimento de baixa. Abaixo dos 14,31 pode buscar suportes 13,9 ou 13,5. Teria sinal de repique altista fechando acima dos 14,91 mirando resistências em 15,62 ou 16,42.</t>
  </si>
  <si>
    <t>TUPY3 está em tendência de alta pelas médias de 21 e 200 dias e vai mantendo sinal de força altista. Acima dos 16,18 pode buscar projeções nos 17,92 ou 20,74. Teria sinal de realização na perda dos 15,76 mirando os 13,36 ou 12,48.</t>
  </si>
  <si>
    <t>UGPA3 está em tendência de alta pelas médias de 21 e 200 dias e vai mantendo sinal de força altista. Acima dos 32,05 pode buscar projeções nos 36,93 ou 44,84. Teria sinal de realização na perda dos 31,02 mirando os 24,14 ou 21,69. O padrão de volume favorece a alta. O IFR sobrecomprado alerta realizações se perder 31,02.</t>
  </si>
  <si>
    <t>FIQE3 apesar de estar em tendência de alta no longo prazo pela média de 200 dias, no curto prazo está em realização. Abaixo dos 5,52 pode seguir em baixa no curto prazo mirando suportes em 5,35 ou 5,18. Teria sinal de retomada altista fechando acima dos 5,74 mirando resistências em 6,07 ou 6,4.</t>
  </si>
  <si>
    <t>UNIP6 está em tendência de baixa pela média de 200 dias, a parece ter completado movimento de repique de alta de curto prazo e pode estar retomando o movimento baixista. Abaixo dos 61,06 pode seguir em queda na direção dos suportes 59,11 ou 57,9. Teria sinal de repique altista fechando acima dos 63 mirando resistências em 65,4 ou 69,29.</t>
  </si>
  <si>
    <t>USIM3 apesar de estar em tendência de alta no longo prazo pela média de 200 dias, no curto prazo está em realização. Abaixo dos 7,08 pode seguir em baixa no curto prazo mirando suportes em 6,58 ou 6,08. Teria sinal de retomada altista fechando acima dos 7,45 mirando resistências em 8,69 ou 9,68. O IFR sobrevendido alerta para recuperações se superar 7,45</t>
  </si>
  <si>
    <t>USIM5 apesar de estar em tendência de alta no longo prazo pela média de 200 dias, no curto prazo está em realização. Abaixo dos 7,86 pode seguir em baixa no curto prazo mirando suportes em 7,3 ou 6,75. Teria sinal de retomada altista fechando acima dos 8,27 mirando resistências em 9,64 ou 10,74. O IFR sobrevendido alerta para recuperações se superar 8,27</t>
  </si>
  <si>
    <t>VALE3 está em clara tendência de baixa pelas médias de 21 e 200 dias e segue em movimento de baixa. Abaixo dos 71,93 pode buscar suportes 68,94 ou 65,96. Teria sinal de repique altista fechando acima dos 74,08 mirando resistências em 81,58 ou 87,54.</t>
  </si>
  <si>
    <t>VLID3 está em tendência de baixa pela média de 200 dias, a parece ter completado movimento de repique de alta de curto prazo e pode estar retomando o movimento baixista. Abaixo dos 17,75 pode seguir em queda na direção dos suportes 17 ou 16,58. Teria sinal de repique altista fechando acima dos 18,35 mirando resistências em 19,18 ou 20,53.</t>
  </si>
  <si>
    <t>VAMO3 apesar de estar em tendência de baixa no longo prazo pela média de 200 dias, no curto prazo está com sinal de recuperação favorecendo repiques de alta. Acima dos 3,22 pode seguir repique altista na direção resistências nos 3,55 ou 4,09. Caso perca os 3,08 teria sinal de baixa projetando de 2,68 a 2,51. O padrão de volume favorece a alta.</t>
  </si>
  <si>
    <t>VBBR3 está em tendência de alta pelas médias de 21 e 200 dias e vai mantendo sinal de força altista. Acima dos 34,75 pode buscar projeções nos 39,02 ou 45,94. Teria sinal de realização na perda dos 33,51 mirando os 27,83 ou 25,69. O padrão de volume favorece a alta. O IFR sobrecomprado alerta realizações se perder 33,51.</t>
  </si>
  <si>
    <t>VISA34 está em tendência de alta pelas médias de 21 e 200 dias e vai mantendo sinal de força altista. Acima dos 94,34 pode buscar projeções nos 100,92 ou 111,57. Teria sinal de realização na perda dos 90,9 mirando os 83,69 ou 80,39. O padrão de volume favorece a alta.</t>
  </si>
  <si>
    <t>VTRU3 está em clara tendência de baixa pelas médias de 21 e 200 dias e segue em movimento de baixa. Abaixo dos 12,52 pode buscar suportes 12,11 ou 11,71. Teria sinal de repique altista fechando acima dos 12,83 mirando resistências em 13,83 ou 14,63.</t>
  </si>
  <si>
    <t>VIVA3 está em tendência de baixa pela média de 200 dias, a parece ter completado movimento de repique de alta de curto prazo e pode estar retomando o movimento baixista. Abaixo dos 23 pode seguir em queda na direção dos suportes 20,56 ou 19,51. Teria sinal de repique altista fechando acima dos 23,94 mirando resistências em 26,02 ou 29,4.</t>
  </si>
  <si>
    <t>Viveo</t>
  </si>
  <si>
    <t>VVEO3</t>
  </si>
  <si>
    <t>VVEO3 está em clara tendência de baixa pelas médias de 21 e 200 dias e segue em movimento de baixa. Abaixo dos 0,56 pode buscar suportes 0,33 ou 0,11. Teria sinal de repique altista fechando acima dos 0,59 mirando resistências em 1,28 ou 1,72. O IFR sobrevendido alerta para recuperações se superar 0,59</t>
  </si>
  <si>
    <t>VULC3 apesar de estar em tendência de baixa no longo prazo pela média de 200 dias, no curto prazo está com sinal de recuperação favorecendo repiques de alta. Acima dos 14,42 pode seguir repique altista na direção resistências nos 14,9 ou 15,74. Caso perca os 14,13 teria sinal de baixa projetando de 13,54 a 13,11.</t>
  </si>
  <si>
    <t>WEGE3 está em clara tendência de baixa pelas médias de 21 e 200 dias e segue em movimento de baixa. Abaixo dos 43,12 pode buscar suportes 41,8 ou 40,49. Teria sinal de repique altista fechando acima dos 44,35 mirando resistências em 47,37 ou 49,99.</t>
  </si>
  <si>
    <t>W1DC34 apesar de estar em tendência de alta no longo prazo pela média de 200 dias, no curto prazo está em realização. Abaixo dos 2318 pode seguir em baixa no curto prazo mirando suportes em 1761,18 ou 1204,36. Teria sinal de retomada altista fechando acima dos 2520 mirando resistências em 4120 ou 5233,63.</t>
  </si>
  <si>
    <t>WIZC3 está em tendência de alta pelas médias de 21 e 200 dias e vai mantendo sinal de força altista. Acima dos 8,59 pode buscar projeções nos 9,32 ou 10,51. Teria sinal de realização na perda dos 8,37 mirando os 7,4 ou 7,03.</t>
  </si>
  <si>
    <t>YDUQ3 apesar de estar em tendência de baixa no longo prazo pela média de 200 dias, no curto prazo está com sinal de recuperação favorecendo repiques de alta. Acima dos 8,84 pode seguir repique altista na direção resistências nos 9,19 ou 10,01. Caso perca os 8,51 teria sinal de baixa projetando de 7,85 a 7,43.</t>
  </si>
  <si>
    <t>BB Etf Dolar</t>
  </si>
  <si>
    <t>DOLA11</t>
  </si>
  <si>
    <t>DOLA11 está em tendência de baixa pelas médias de 21 e 200 dias, mas começa a dar sinais de repiques de alta. Acima dos 10,08 teria sinal de repique altista mirando resistências nos 10,29 ou 10,48. Já uma perda dos 9,97 traria de volta o sinal de baixa projetando de 9,87 a 9,77.</t>
  </si>
  <si>
    <t>BBOV11 está em tendência de alta pelas médias de 21 e 200 dias, mas começa a dar sinal de possível realização. Abaixo dos 91,15 poderia realizar na direção dos suportes 88 ou 86,3. Caso supere os 93,5 retomaria sinal de alta com projeções nos 96,89 ou 102,39.</t>
  </si>
  <si>
    <t>COIN11 está em tendência de baixa pela média de 200 dias, a parece ter completado movimento de repique de alta de curto prazo e pode estar retomando o movimento baixista. Abaixo dos 38,8 pode seguir em queda na direção dos suportes 36,31 ou 35,1. Teria sinal de repique altista fechando acima dos 39,42 mirando resistências em 40,2 ou 42,6.</t>
  </si>
  <si>
    <t>QQQI11 apesar de estar em tendência de alta no longo prazo pela média de 200 dias, no curto prazo está em realização. Abaixo dos 95,66 pode seguir em baixa no curto prazo mirando suportes em 94 ou 92,35. Teria sinal de retomada altista fechando acima dos 96,94 mirando resistências em 101,01 ou 104,31.</t>
  </si>
  <si>
    <t>BCPX39 está em clara tendência de baixa pelas médias de 21 e 200 dias e segue em movimento de baixa. Abaixo dos 36,63 pode buscar suportes 34,12 ou 31,62. Teria sinal de repique altista fechando acima dos 39,59 mirando resistências em 44,73 ou 49,73.</t>
  </si>
  <si>
    <t>BITH11 está em tendência de baixa pela média de 200 dias, a parece ter completado movimento de repique de alta de curto prazo e pode estar retomando o movimento baixista. Abaixo dos 73,45 pode seguir em queda na direção dos suportes 67,85 ou 65,33. Teria sinal de repique altista fechando acima dos 74,46 mirando resistências em 75,98 ou 81.</t>
  </si>
  <si>
    <t>ETHE11 está em tendência de baixa pela média de 200 dias, a parece ter completado movimento de repique de alta de curto prazo e pode estar retomando o movimento baixista. Abaixo dos 27,5 pode seguir em queda na direção dos suportes 22,82 ou 21,06. Teria sinal de repique altista fechando acima dos 27,88 mirando resistências em 28,5 ou 32,01.</t>
  </si>
  <si>
    <t>HASH11 está em tendência de baixa pela média de 200 dias, a parece ter completado movimento de repique de alta de curto prazo e pode estar retomando o movimento baixista. Abaixo dos 42,08 pode seguir em queda na direção dos suportes 38,8 ou 37,32. Teria sinal de repique altista fechando acima dos 43,58 mirando resistências em 46,53 ou 51,31.</t>
  </si>
  <si>
    <t>CHIP11 apesar de estar em tendência de alta no longo prazo pela média de 200 dias, no curto prazo está em realização. Abaixo dos 35,47 pode seguir em baixa no curto prazo mirando suportes em 32,93 ou 30,4. Teria sinal de retomada altista fechando acima dos 36,48 mirando resistências em 43,67 ou 48,73.</t>
  </si>
  <si>
    <t>WRLD11 apesar de estar em tendência de alta no longo prazo pela média de 200 dias, no curto prazo está em realização. Abaixo dos 143,5 pode seguir em baixa no curto prazo mirando suportes em 141,86 ou 140,23. Teria sinal de retomada altista fechando acima dos 145,08 mirando resistências em 148,78 ou 152,04.</t>
  </si>
  <si>
    <t>BOVA11 está em tendência de alta pelas médias de 21 e 200 dias, mas começa a dar sinal de possível realização. Abaixo dos 170,6 poderia realizar na direção dos suportes 164,61 ou 161,35. Caso supere os 172,41 retomaria sinal de alta com projeções nos 175,13 ou 181,63.</t>
  </si>
  <si>
    <t>iShares MSCI All Country Asia Ex Japan Index Fund</t>
  </si>
  <si>
    <t>BAAX39</t>
  </si>
  <si>
    <t>BAAX39 apesar de estar em tendência de alta no longo prazo pela média de 200 dias, no curto prazo está em realização. Abaixo dos 55,37 pode seguir em baixa no curto prazo mirando suportes em 52,32 ou 49,27. Teria sinal de retomada altista fechando acima dos 57,13 mirando resistências em 65,24 ou 71,33.</t>
  </si>
  <si>
    <t>BEWY39 apesar de estar em tendência de alta no longo prazo pela média de 200 dias, no curto prazo está em realização. Abaixo dos 103,47 pode seguir em baixa no curto prazo mirando suportes em 90,5 ou 77,53. Teria sinal de retomada altista fechando acima dos 106,64 mirando resistências em 145,44 ou 171,37.</t>
  </si>
  <si>
    <t>IVVB11 apesar de estar em tendência de alta no longo prazo pela média de 200 dias, no curto prazo está em realização. Abaixo dos 432,03 pode seguir em baixa no curto prazo mirando suportes em 425,94 ou 420,87. Teria sinal de retomada altista fechando acima dos 435,5 mirando resistências em 442,34 ou 452,47.</t>
  </si>
  <si>
    <t>BSOX39 apesar de estar em tendência de alta no longo prazo pela média de 200 dias, no curto prazo está em realização. Abaixo dos 67,21 pode seguir em baixa no curto prazo mirando suportes em 61,24 ou 55,28. Teria sinal de retomada altista fechando acima dos 70,87 mirando resistências em 86,51 ou 98,43.</t>
  </si>
  <si>
    <t>BSLV39 está em clara tendência de baixa pelas médias de 21 e 200 dias e segue em movimento de baixa. Abaixo dos 85,1 pode buscar suportes 79,04 ou 72,98. Teria sinal de repique altista fechando acima dos 86,86 mirando resistências em 104,7 ou 116,81. O IFR sobrevendido alerta para recuperações se superar 86,86</t>
  </si>
  <si>
    <t>SMAL11 está em tendência de baixa pela média de 200 dias, a parece ter completado movimento de repique de alta de curto prazo e pode estar retomando o movimento baixista. Abaixo dos 108,02 pode seguir em queda na direção dos suportes 103,74 ou 101,22. Teria sinal de repique altista fechando acima dos 109,64 mirando resistências em 111,89 ou 116,92.</t>
  </si>
  <si>
    <t>BOVV11 está em tendência de alta pelas médias de 21 e 200 dias, mas começa a dar sinal de possível realização. Abaixo dos 178,98 poderia realizar na direção dos suportes 172,94 ou 169,59. Caso supere os 181,04 retomaria sinal de alta com projeções nos 183,78 ou 190,47.</t>
  </si>
  <si>
    <t>DIVO11 está em tendência de alta pelas médias de 21 e 200 dias, mas começa a dar sinal de possível realização. Abaixo dos 127,1 poderia realizar na direção dos suportes 121,6 ou 118,78. Caso supere os 128,28 retomaria sinal de alta com projeções nos 130,7 ou 136,32.</t>
  </si>
  <si>
    <t>SPXR11 está em tendência de alta pelas médias de 21 e 200 dias, mas começa a dar sinal de possível realização. Abaixo dos 72,72 poderia realizar na direção dos suportes 70,35 ou 69,25. Caso supere os 73,88 retomaria sinal de alta com projeções nos 76,06 ou 79,59.</t>
  </si>
  <si>
    <t>SPXI11 apesar de estar em tendência de alta no longo prazo pela média de 200 dias, no curto prazo está em realização. Abaixo dos 52,56 pode seguir em baixa no curto prazo mirando suportes em 51,65 ou 50,96. Teria sinal de retomada altista fechando acima dos 53 mirando resistências em 53,86 ou 55,22.</t>
  </si>
  <si>
    <t>TECK11 está em tendência de alta pelas médias de 21 e 200 dias, mas começa a dar sinal de possível realização. Abaixo dos 115,31 poderia realizar na direção dos suportes 107,8 ou 104,3. Caso supere os 119,11 retomaria sinal de alta com projeções nos 126,09 ou 137,4.</t>
  </si>
  <si>
    <t>SPXU11 apesar de estar em tendência de alta no longo prazo pela média de 200 dias, no curto prazo está em realização. Abaixo dos 16,2 pode seguir em baixa no curto prazo mirando suportes em 15,98 ou 15,76. Teria sinal de retomada altista fechando acima dos 16,52 mirando resistências em 16,9 ou 17,33.</t>
  </si>
  <si>
    <t>Trend China</t>
  </si>
  <si>
    <t>XINA11</t>
  </si>
  <si>
    <t>XINA11 apesar de estar em tendência de baixa no longo prazo pela média de 200 dias, no curto prazo está com sinal de recuperação favorecendo repiques de alta. Acima dos 7,2 pode seguir repique altista na direção resistências nos 7,53 ou 8,08. Caso perca os 7,13 teria sinal de baixa projetando de 6,65 a 6,48. O padrão de volume favorece a alta.</t>
  </si>
  <si>
    <t>DOLX11 está em tendência de baixa pelas médias de 21 e 200 dias, mas começa a dar sinais de repiques de alta. Acima dos 47,26 teria sinal de repique altista mirando resistências nos 48,6 ou 51,01. Já uma perda dos 44,69 traria de volta o sinal de baixa projetando de 43,48 a 42,27.</t>
  </si>
  <si>
    <t>BOVX11 está em tendência de alta pelas médias de 21 e 200 dias, mas começa a dar sinal de possível realização. Abaixo dos 17,8 poderia realizar na direção dos suportes 17,19 ou 16,83. Caso supere os 18,03 retomaria sinal de alta com projeções nos 18,33 ou 19,03.</t>
  </si>
  <si>
    <t>NASD11 apesar de estar em tendência de alta no longo prazo pela média de 200 dias, no curto prazo está em realização. Abaixo dos 20,54 pode seguir em baixa no curto prazo mirando suportes em 20,07 ou 19,61. Teria sinal de retomada altista fechando acima dos 20,81 mirando resistências em 22,04 ou 22,96.</t>
  </si>
  <si>
    <t>GOLD11 está em clara tendência de baixa pelas médias de 21 e 200 dias e segue em movimento de baixa. Abaixo dos 21,01 pode buscar suportes 20,44 ou 19,88. Teria sinal de repique altista fechando acima dos 21,25 mirando resistências em 22,83 ou 23,95. O IFR sobrevendido alerta para recuperações se superar 21,25</t>
  </si>
  <si>
    <t>Trend Ouro H</t>
  </si>
  <si>
    <t>GOLX11</t>
  </si>
  <si>
    <t>GOLX11 está em clara tendência de baixa pelas médias de 21 e 200 dias e segue em movimento de baixa. Abaixo dos 46 pode buscar suportes 44,34 ou 42,69. Teria sinal de repique altista fechando acima dos 47,5 mirando resistências em 51,35 ou 54,65.</t>
  </si>
  <si>
    <t>SPXH11 está em tendência de baixa pela média de 200 dias, a parece ter completado movimento de repique de alta de curto prazo e pode estar retomando o movimento baixista. Abaixo dos 56,92 pode seguir em queda na direção dos suportes 55,13 ou 54,24. Teria sinal de repique altista fechando acima dos 58 mirando resistências em 59,77 ou 62,64.</t>
  </si>
  <si>
    <t>GDXB39 está em clara tendência de baixa pelas médias de 21 e 200 dias e segue em movimento de baixa. Abaixo dos 121 pode buscar suportes 112,03 ou 103,07. Teria sinal de repique altista fechando acima dos 123,62 mirando resistências em 150 ou 167,92.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</si>
</sst>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topLeftCell="A12" zoomScaleNormal="100" workbookViewId="0">
      <selection activeCell="C17" sqref="C17:R280"/>
    </sheetView>
  </sheetViews>
  <sheetFormatPr defaultColWidth="8.85546875" defaultRowHeight="15" customHeight="1" x14ac:dyDescent="0.25"/>
  <cols>
    <col min="2" max="2" width="1.42578125" style="1" customWidth="1"/>
    <col min="3" max="3" width="13.85546875" style="1" customWidth="1"/>
    <col min="4" max="4" width="11" style="1" customWidth="1"/>
    <col min="5" max="5" width="6.42578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3.570312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120</v>
      </c>
      <c r="X3" s="50">
        <f>X7-X10</f>
        <v>101</v>
      </c>
      <c r="Y3" s="51">
        <f>W3/(X3+W3)</f>
        <v>0.54298642533936647</v>
      </c>
      <c r="Z3" s="35" t="s">
        <v>67</v>
      </c>
    </row>
    <row r="4" spans="2:28" ht="15" customHeight="1" x14ac:dyDescent="0.25">
      <c r="B4" s="3"/>
      <c r="C4" s="26"/>
      <c r="D4" s="27"/>
      <c r="E4" s="27"/>
      <c r="F4" s="27"/>
      <c r="G4" s="27"/>
      <c r="H4" s="27"/>
      <c r="I4" s="27"/>
      <c r="J4" s="27"/>
      <c r="K4" s="27"/>
      <c r="L4" s="27"/>
      <c r="M4" s="27"/>
      <c r="N4" s="27"/>
      <c r="O4" s="28"/>
      <c r="P4" s="53"/>
      <c r="Q4" s="27"/>
      <c r="R4" s="29"/>
      <c r="S4" s="20"/>
      <c r="Y4" s="52">
        <f>U10</f>
        <v>0.4358974358974359</v>
      </c>
      <c r="Z4" s="35" t="s">
        <v>373</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137</v>
      </c>
      <c r="X7" s="33">
        <f>COUNTIF($Q$17:$Q$352,"Baixa")</f>
        <v>123</v>
      </c>
      <c r="Y7" s="33"/>
      <c r="Z7" s="33">
        <f>W7+X7</f>
        <v>260</v>
      </c>
    </row>
    <row r="8" spans="2:28" ht="15" customHeight="1" x14ac:dyDescent="0.25">
      <c r="B8" s="3"/>
      <c r="C8" s="26"/>
      <c r="D8" s="27"/>
      <c r="E8" s="27"/>
      <c r="F8" s="27"/>
      <c r="G8" s="27"/>
      <c r="H8" s="27"/>
      <c r="I8" s="27"/>
      <c r="J8" s="27"/>
      <c r="K8" s="27"/>
      <c r="L8" s="27"/>
      <c r="M8" s="27"/>
      <c r="N8" s="27"/>
      <c r="O8" s="28"/>
      <c r="P8" s="53"/>
      <c r="Q8" s="27"/>
      <c r="R8" s="29"/>
      <c r="S8" s="20"/>
      <c r="W8" s="34">
        <f>W7/Z7</f>
        <v>0.52692307692307694</v>
      </c>
      <c r="X8" s="34">
        <f>X7/Z7</f>
        <v>0.47307692307692306</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39</v>
      </c>
      <c r="V9" s="49" t="s">
        <v>361</v>
      </c>
      <c r="W9" s="45">
        <f>SUMIF(D17:D352,"=*34*",E17:E352)/U9</f>
        <v>4.4615384615384617</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0.4358974358974359</v>
      </c>
      <c r="V10" s="44" t="s">
        <v>9</v>
      </c>
      <c r="W10" s="47">
        <f>COUNTIFS(D17:D352,"=*34*",Q17:Q352,"Alta")</f>
        <v>17</v>
      </c>
      <c r="X10" s="48">
        <f>U9-W10</f>
        <v>22</v>
      </c>
    </row>
    <row r="11" spans="2:28" ht="31.5" customHeight="1" x14ac:dyDescent="0.25">
      <c r="B11" s="3"/>
      <c r="C11" s="62" t="s">
        <v>2</v>
      </c>
      <c r="D11" s="62"/>
      <c r="E11" s="62"/>
      <c r="F11" s="62"/>
      <c r="G11" s="62"/>
      <c r="H11" s="62"/>
      <c r="I11" s="62"/>
      <c r="J11" s="62"/>
      <c r="K11" s="62"/>
      <c r="L11" s="62"/>
      <c r="M11" s="62"/>
      <c r="N11" s="62"/>
      <c r="O11" s="62"/>
      <c r="P11" s="62"/>
      <c r="Q11" s="62"/>
      <c r="R11" s="63"/>
      <c r="S11" s="4"/>
    </row>
    <row r="12" spans="2:28" ht="136.5" customHeight="1" x14ac:dyDescent="0.25">
      <c r="B12" s="3"/>
      <c r="C12" s="64" t="s">
        <v>391</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t="s">
        <v>397</v>
      </c>
      <c r="S13" s="20"/>
    </row>
    <row r="14" spans="2:28" ht="15" customHeight="1" x14ac:dyDescent="0.25">
      <c r="B14" s="3"/>
      <c r="C14" s="39"/>
      <c r="D14" s="40"/>
      <c r="E14" s="40"/>
      <c r="F14" s="40"/>
      <c r="G14" s="40"/>
      <c r="H14" s="40"/>
      <c r="I14" s="40"/>
      <c r="J14" s="40"/>
      <c r="K14" s="40"/>
      <c r="L14" s="40"/>
      <c r="M14" s="40"/>
      <c r="N14" s="40"/>
      <c r="O14" s="40"/>
      <c r="P14" s="40"/>
      <c r="Q14" s="41"/>
      <c r="R14" s="42" t="s">
        <v>396</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46220</v>
      </c>
      <c r="S15" s="20"/>
      <c r="V15" s="1" t="s">
        <v>371</v>
      </c>
    </row>
    <row r="16" spans="2:28" ht="25.15" customHeight="1" x14ac:dyDescent="0.25">
      <c r="B16" s="3"/>
      <c r="C16" s="60" t="s">
        <v>0</v>
      </c>
      <c r="D16" s="60"/>
      <c r="E16" s="6" t="s">
        <v>376</v>
      </c>
      <c r="F16" s="60" t="s">
        <v>1</v>
      </c>
      <c r="G16" s="60"/>
      <c r="H16" s="60"/>
      <c r="I16" s="6"/>
      <c r="J16" s="61" t="s">
        <v>4</v>
      </c>
      <c r="K16" s="61"/>
      <c r="L16" s="61"/>
      <c r="M16" s="7"/>
      <c r="N16" s="7" t="s">
        <v>5</v>
      </c>
      <c r="O16" s="6" t="s">
        <v>6</v>
      </c>
      <c r="P16" s="6" t="s">
        <v>375</v>
      </c>
      <c r="Q16" s="5" t="s">
        <v>374</v>
      </c>
      <c r="R16" s="8" t="s">
        <v>8</v>
      </c>
      <c r="S16" s="4"/>
      <c r="V16" s="1" t="s">
        <v>209</v>
      </c>
      <c r="W16" s="1" t="str">
        <f>_xlfn.XLOOKUP(V16,D17:D352,R17:R352)</f>
        <v>MBRF3 está em clara tendência de baixa pelas médias de 21 e 200 dias e segue em movimento de baixa. Abaixo dos 15,04 pode buscar suportes 14 ou 12,96. Teria sinal de repique altista fechando acima dos 15,51 mirando resistências em 18,4 ou 20,47.</v>
      </c>
    </row>
    <row r="17" spans="2:260" s="12" customFormat="1" ht="65.099999999999994" customHeight="1" x14ac:dyDescent="0.25">
      <c r="B17" s="3"/>
      <c r="C17" s="9" t="s">
        <v>11</v>
      </c>
      <c r="D17" s="16" t="s">
        <v>12</v>
      </c>
      <c r="E17" s="16">
        <v>6</v>
      </c>
      <c r="F17" s="15">
        <v>15.13</v>
      </c>
      <c r="G17" s="15">
        <v>13.98</v>
      </c>
      <c r="H17" s="15">
        <v>12.84</v>
      </c>
      <c r="I17" s="14"/>
      <c r="J17" s="15">
        <v>17.45</v>
      </c>
      <c r="K17" s="15">
        <v>19.73</v>
      </c>
      <c r="L17" s="15">
        <v>23.43</v>
      </c>
      <c r="M17" s="54"/>
      <c r="N17" s="15">
        <v>53.425455712000002</v>
      </c>
      <c r="O17" s="15">
        <v>13.30107209</v>
      </c>
      <c r="P17" s="15" t="s">
        <v>13</v>
      </c>
      <c r="Q17" s="16" t="s">
        <v>16</v>
      </c>
      <c r="R17" s="37" t="s">
        <v>518</v>
      </c>
      <c r="S17" s="10"/>
      <c r="T17" s="11"/>
      <c r="U17" s="11"/>
      <c r="V17" s="11"/>
      <c r="W17" s="11" t="s">
        <v>348</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6</v>
      </c>
      <c r="F18" s="14">
        <v>23.61</v>
      </c>
      <c r="G18" s="14">
        <v>22.32</v>
      </c>
      <c r="H18" s="14">
        <v>21.04</v>
      </c>
      <c r="I18" s="14"/>
      <c r="J18" s="14">
        <v>26.25</v>
      </c>
      <c r="K18" s="14">
        <v>28.81</v>
      </c>
      <c r="L18" s="14">
        <v>32.96</v>
      </c>
      <c r="M18" s="54"/>
      <c r="N18" s="14">
        <v>48.038302956999999</v>
      </c>
      <c r="O18" s="31">
        <v>14.904129545</v>
      </c>
      <c r="P18" s="31" t="s">
        <v>16</v>
      </c>
      <c r="Q18" s="17" t="s">
        <v>16</v>
      </c>
      <c r="R18" s="38" t="s">
        <v>519</v>
      </c>
      <c r="S18" s="10"/>
      <c r="T18" s="11"/>
      <c r="U18" s="11"/>
      <c r="V18" s="11"/>
      <c r="W18" s="36">
        <f>SUM(E17:E352)/X18</f>
        <v>4.0227272727272725</v>
      </c>
      <c r="X18" s="11">
        <f>COUNT(E17:E352)</f>
        <v>264</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352</v>
      </c>
      <c r="D19" s="16" t="s">
        <v>17</v>
      </c>
      <c r="E19" s="16">
        <v>3</v>
      </c>
      <c r="F19" s="15">
        <v>314.3</v>
      </c>
      <c r="G19" s="15">
        <v>236.76</v>
      </c>
      <c r="H19" s="15">
        <v>159.22</v>
      </c>
      <c r="I19" s="14"/>
      <c r="J19" s="15">
        <v>330.67</v>
      </c>
      <c r="K19" s="15">
        <v>485.74</v>
      </c>
      <c r="L19" s="15">
        <v>736.67</v>
      </c>
      <c r="M19" s="54"/>
      <c r="N19" s="15">
        <v>39.572373851999998</v>
      </c>
      <c r="O19" s="15">
        <v>31.433356539000002</v>
      </c>
      <c r="P19" s="15" t="s">
        <v>16</v>
      </c>
      <c r="Q19" s="16" t="s">
        <v>13</v>
      </c>
      <c r="R19" s="37" t="s">
        <v>520</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410</v>
      </c>
      <c r="D20" s="17" t="s">
        <v>411</v>
      </c>
      <c r="E20" s="17">
        <v>4</v>
      </c>
      <c r="F20" s="14">
        <v>20.97</v>
      </c>
      <c r="G20" s="14">
        <v>18.16</v>
      </c>
      <c r="H20" s="14">
        <v>15.35</v>
      </c>
      <c r="I20" s="14"/>
      <c r="J20" s="14">
        <v>26.08</v>
      </c>
      <c r="K20" s="14">
        <v>31.69</v>
      </c>
      <c r="L20" s="14">
        <v>40.78</v>
      </c>
      <c r="M20" s="54"/>
      <c r="N20" s="14">
        <v>72.010206760000003</v>
      </c>
      <c r="O20" s="31">
        <v>4.9593372945</v>
      </c>
      <c r="P20" s="31" t="s">
        <v>13</v>
      </c>
      <c r="Q20" s="17" t="s">
        <v>16</v>
      </c>
      <c r="R20" s="38" t="s">
        <v>521</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377</v>
      </c>
      <c r="D21" s="16" t="s">
        <v>378</v>
      </c>
      <c r="E21" s="16">
        <v>0</v>
      </c>
      <c r="F21" s="15">
        <v>4.46</v>
      </c>
      <c r="G21" s="15">
        <v>3.44</v>
      </c>
      <c r="H21" s="15">
        <v>2.4300000000000002</v>
      </c>
      <c r="I21" s="14"/>
      <c r="J21" s="15">
        <v>4.54</v>
      </c>
      <c r="K21" s="15">
        <v>6.56</v>
      </c>
      <c r="L21" s="15">
        <v>9.84</v>
      </c>
      <c r="M21" s="54"/>
      <c r="N21" s="15">
        <v>22.981647811999999</v>
      </c>
      <c r="O21" s="15">
        <v>1.9500857272999998</v>
      </c>
      <c r="P21" s="15" t="s">
        <v>13</v>
      </c>
      <c r="Q21" s="16" t="s">
        <v>13</v>
      </c>
      <c r="R21" s="37" t="s">
        <v>522</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18</v>
      </c>
      <c r="D22" s="17" t="s">
        <v>19</v>
      </c>
      <c r="E22" s="17">
        <v>7</v>
      </c>
      <c r="F22" s="14">
        <v>27.68</v>
      </c>
      <c r="G22" s="14">
        <v>25.43</v>
      </c>
      <c r="H22" s="14">
        <v>23.19</v>
      </c>
      <c r="I22" s="14"/>
      <c r="J22" s="14">
        <v>33.15</v>
      </c>
      <c r="K22" s="14">
        <v>37.630000000000003</v>
      </c>
      <c r="L22" s="14">
        <v>44.9</v>
      </c>
      <c r="M22" s="54"/>
      <c r="N22" s="14">
        <v>50.260311581000003</v>
      </c>
      <c r="O22" s="31">
        <v>121.58182730999999</v>
      </c>
      <c r="P22" s="31" t="s">
        <v>16</v>
      </c>
      <c r="Q22" s="17" t="s">
        <v>16</v>
      </c>
      <c r="R22" s="38" t="s">
        <v>523</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20</v>
      </c>
      <c r="D23" s="16" t="s">
        <v>21</v>
      </c>
      <c r="E23" s="16">
        <v>3</v>
      </c>
      <c r="F23" s="15">
        <v>11.87</v>
      </c>
      <c r="G23" s="15">
        <v>11</v>
      </c>
      <c r="H23" s="15">
        <v>10.14</v>
      </c>
      <c r="I23" s="14"/>
      <c r="J23" s="15">
        <v>12.13</v>
      </c>
      <c r="K23" s="15">
        <v>13.85</v>
      </c>
      <c r="L23" s="15">
        <v>16.64</v>
      </c>
      <c r="M23" s="54"/>
      <c r="N23" s="15">
        <v>43.208181119000002</v>
      </c>
      <c r="O23" s="15">
        <v>13.848877271999999</v>
      </c>
      <c r="P23" s="15" t="s">
        <v>16</v>
      </c>
      <c r="Q23" s="16" t="s">
        <v>13</v>
      </c>
      <c r="R23" s="37" t="s">
        <v>524</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353</v>
      </c>
      <c r="D24" s="17" t="s">
        <v>22</v>
      </c>
      <c r="E24" s="17">
        <v>4</v>
      </c>
      <c r="F24" s="14">
        <v>149.80000000000001</v>
      </c>
      <c r="G24" s="14">
        <v>133.9</v>
      </c>
      <c r="H24" s="14">
        <v>118.01</v>
      </c>
      <c r="I24" s="14"/>
      <c r="J24" s="14">
        <v>159.4</v>
      </c>
      <c r="K24" s="14">
        <v>191.18</v>
      </c>
      <c r="L24" s="14">
        <v>242.62</v>
      </c>
      <c r="M24" s="54"/>
      <c r="N24" s="14">
        <v>43.741845407</v>
      </c>
      <c r="O24" s="31">
        <v>34.900449289999997</v>
      </c>
      <c r="P24" s="31" t="s">
        <v>16</v>
      </c>
      <c r="Q24" s="17" t="s">
        <v>13</v>
      </c>
      <c r="R24" s="38" t="s">
        <v>525</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23</v>
      </c>
      <c r="D25" s="16" t="s">
        <v>24</v>
      </c>
      <c r="E25" s="16">
        <v>7</v>
      </c>
      <c r="F25" s="15">
        <v>33.340000000000003</v>
      </c>
      <c r="G25" s="15">
        <v>31.51</v>
      </c>
      <c r="H25" s="15">
        <v>29.68</v>
      </c>
      <c r="I25" s="14"/>
      <c r="J25" s="15">
        <v>36.869999999999997</v>
      </c>
      <c r="K25" s="15">
        <v>40.520000000000003</v>
      </c>
      <c r="L25" s="15">
        <v>46.44</v>
      </c>
      <c r="M25" s="54"/>
      <c r="N25" s="15">
        <v>57.117627534999997</v>
      </c>
      <c r="O25" s="15">
        <v>23.916215045000001</v>
      </c>
      <c r="P25" s="15" t="s">
        <v>16</v>
      </c>
      <c r="Q25" s="16" t="s">
        <v>16</v>
      </c>
      <c r="R25" s="37" t="s">
        <v>526</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25</v>
      </c>
      <c r="D26" s="17" t="s">
        <v>26</v>
      </c>
      <c r="E26" s="17">
        <v>7</v>
      </c>
      <c r="F26" s="14">
        <v>63.32</v>
      </c>
      <c r="G26" s="14">
        <v>57.99</v>
      </c>
      <c r="H26" s="14">
        <v>52.67</v>
      </c>
      <c r="I26" s="14"/>
      <c r="J26" s="14">
        <v>69.37</v>
      </c>
      <c r="K26" s="14">
        <v>80.010000000000005</v>
      </c>
      <c r="L26" s="14">
        <v>97.24</v>
      </c>
      <c r="M26" s="54"/>
      <c r="N26" s="14">
        <v>56.917744620999997</v>
      </c>
      <c r="O26" s="31">
        <v>57.986139629999997</v>
      </c>
      <c r="P26" s="31" t="s">
        <v>16</v>
      </c>
      <c r="Q26" s="17" t="s">
        <v>16</v>
      </c>
      <c r="R26" s="38" t="s">
        <v>527</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27</v>
      </c>
      <c r="D27" s="16" t="s">
        <v>28</v>
      </c>
      <c r="E27" s="16">
        <v>5</v>
      </c>
      <c r="F27" s="15">
        <v>15.46</v>
      </c>
      <c r="G27" s="15">
        <v>14.62</v>
      </c>
      <c r="H27" s="15">
        <v>13.78</v>
      </c>
      <c r="I27" s="14"/>
      <c r="J27" s="15">
        <v>15.71</v>
      </c>
      <c r="K27" s="15">
        <v>17.38</v>
      </c>
      <c r="L27" s="15">
        <v>20.09</v>
      </c>
      <c r="M27" s="54"/>
      <c r="N27" s="15">
        <v>33.616584234000001</v>
      </c>
      <c r="O27" s="15">
        <v>400.50172564000002</v>
      </c>
      <c r="P27" s="15" t="s">
        <v>16</v>
      </c>
      <c r="Q27" s="16" t="s">
        <v>13</v>
      </c>
      <c r="R27" s="37" t="s">
        <v>528</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31</v>
      </c>
      <c r="D28" s="17" t="s">
        <v>32</v>
      </c>
      <c r="E28" s="17">
        <v>2</v>
      </c>
      <c r="F28" s="14">
        <v>3.66</v>
      </c>
      <c r="G28" s="14">
        <v>2.2599999999999998</v>
      </c>
      <c r="H28" s="14">
        <v>0.86</v>
      </c>
      <c r="I28" s="14"/>
      <c r="J28" s="14">
        <v>3.83</v>
      </c>
      <c r="K28" s="14">
        <v>6.62</v>
      </c>
      <c r="L28" s="14">
        <v>11.14</v>
      </c>
      <c r="M28" s="54"/>
      <c r="N28" s="14">
        <v>42.066839129000002</v>
      </c>
      <c r="O28" s="31">
        <v>7.6898517272999998</v>
      </c>
      <c r="P28" s="31" t="s">
        <v>13</v>
      </c>
      <c r="Q28" s="17" t="s">
        <v>13</v>
      </c>
      <c r="R28" s="38" t="s">
        <v>529</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33</v>
      </c>
      <c r="D29" s="16" t="s">
        <v>34</v>
      </c>
      <c r="E29" s="16">
        <v>3</v>
      </c>
      <c r="F29" s="15">
        <v>1.93</v>
      </c>
      <c r="G29" s="15">
        <v>1.06</v>
      </c>
      <c r="H29" s="15">
        <v>0.2</v>
      </c>
      <c r="I29" s="14"/>
      <c r="J29" s="15">
        <v>2.15</v>
      </c>
      <c r="K29" s="15">
        <v>3.87</v>
      </c>
      <c r="L29" s="15">
        <v>6.66</v>
      </c>
      <c r="M29" s="54"/>
      <c r="N29" s="15">
        <v>31.755911876999999</v>
      </c>
      <c r="O29" s="15">
        <v>27.083874954999999</v>
      </c>
      <c r="P29" s="15" t="s">
        <v>13</v>
      </c>
      <c r="Q29" s="16" t="s">
        <v>13</v>
      </c>
      <c r="R29" s="37" t="s">
        <v>530</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35</v>
      </c>
      <c r="D30" s="17" t="s">
        <v>36</v>
      </c>
      <c r="E30" s="17">
        <v>10</v>
      </c>
      <c r="F30" s="14">
        <v>83.39</v>
      </c>
      <c r="G30" s="14">
        <v>76.61</v>
      </c>
      <c r="H30" s="14">
        <v>69.83</v>
      </c>
      <c r="I30" s="14"/>
      <c r="J30" s="14">
        <v>85.31</v>
      </c>
      <c r="K30" s="14">
        <v>98.86</v>
      </c>
      <c r="L30" s="14">
        <v>120.79</v>
      </c>
      <c r="M30" s="54"/>
      <c r="N30" s="14">
        <v>70.133157291000003</v>
      </c>
      <c r="O30" s="31">
        <v>22.13970359</v>
      </c>
      <c r="P30" s="31" t="s">
        <v>16</v>
      </c>
      <c r="Q30" s="17" t="s">
        <v>16</v>
      </c>
      <c r="R30" s="38" t="s">
        <v>531</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412</v>
      </c>
      <c r="D31" s="16" t="s">
        <v>413</v>
      </c>
      <c r="E31" s="16">
        <v>3</v>
      </c>
      <c r="F31" s="15">
        <v>279.41000000000003</v>
      </c>
      <c r="G31" s="15">
        <v>213.2</v>
      </c>
      <c r="H31" s="15">
        <v>147</v>
      </c>
      <c r="I31" s="14"/>
      <c r="J31" s="15">
        <v>301.58999999999997</v>
      </c>
      <c r="K31" s="15">
        <v>433.99</v>
      </c>
      <c r="L31" s="15">
        <v>648.23</v>
      </c>
      <c r="M31" s="54"/>
      <c r="N31" s="15">
        <v>40.582352290000003</v>
      </c>
      <c r="O31" s="15">
        <v>3.1899888885999999</v>
      </c>
      <c r="P31" s="15" t="s">
        <v>16</v>
      </c>
      <c r="Q31" s="16" t="s">
        <v>13</v>
      </c>
      <c r="R31" s="37" t="s">
        <v>532</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406</v>
      </c>
      <c r="D32" s="17" t="s">
        <v>407</v>
      </c>
      <c r="E32" s="17">
        <v>4</v>
      </c>
      <c r="F32" s="14">
        <v>3.23</v>
      </c>
      <c r="G32" s="14">
        <v>2.2200000000000002</v>
      </c>
      <c r="H32" s="14">
        <v>1.21</v>
      </c>
      <c r="I32" s="14"/>
      <c r="J32" s="14">
        <v>5.97</v>
      </c>
      <c r="K32" s="14">
        <v>7.98</v>
      </c>
      <c r="L32" s="14">
        <v>11.24</v>
      </c>
      <c r="M32" s="54"/>
      <c r="N32" s="14">
        <v>53.919198520000002</v>
      </c>
      <c r="O32" s="31">
        <v>2.7456558636000001</v>
      </c>
      <c r="P32" s="31" t="s">
        <v>13</v>
      </c>
      <c r="Q32" s="17" t="s">
        <v>16</v>
      </c>
      <c r="R32" s="38" t="s">
        <v>533</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379</v>
      </c>
      <c r="D33" s="16" t="s">
        <v>380</v>
      </c>
      <c r="E33" s="16">
        <v>5</v>
      </c>
      <c r="F33" s="15">
        <v>165</v>
      </c>
      <c r="G33" s="15">
        <v>142.96</v>
      </c>
      <c r="H33" s="15">
        <v>120.93</v>
      </c>
      <c r="I33" s="14"/>
      <c r="J33" s="15">
        <v>171.5</v>
      </c>
      <c r="K33" s="15">
        <v>215.56</v>
      </c>
      <c r="L33" s="15">
        <v>286.86</v>
      </c>
      <c r="M33" s="54"/>
      <c r="N33" s="15">
        <v>50.357149755000002</v>
      </c>
      <c r="O33" s="15">
        <v>5.7933943699999997</v>
      </c>
      <c r="P33" s="15" t="s">
        <v>16</v>
      </c>
      <c r="Q33" s="16" t="s">
        <v>13</v>
      </c>
      <c r="R33" s="37" t="s">
        <v>534</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37</v>
      </c>
      <c r="D34" s="17" t="s">
        <v>38</v>
      </c>
      <c r="E34" s="17">
        <v>4</v>
      </c>
      <c r="F34" s="14">
        <v>8.42</v>
      </c>
      <c r="G34" s="14">
        <v>7.54</v>
      </c>
      <c r="H34" s="14">
        <v>6.66</v>
      </c>
      <c r="I34" s="14"/>
      <c r="J34" s="14">
        <v>10.199999999999999</v>
      </c>
      <c r="K34" s="14">
        <v>11.95</v>
      </c>
      <c r="L34" s="14">
        <v>14.79</v>
      </c>
      <c r="M34" s="54"/>
      <c r="N34" s="14">
        <v>49.096777322999998</v>
      </c>
      <c r="O34" s="31">
        <v>77.657167044999994</v>
      </c>
      <c r="P34" s="31" t="s">
        <v>13</v>
      </c>
      <c r="Q34" s="17" t="s">
        <v>16</v>
      </c>
      <c r="R34" s="38" t="s">
        <v>535</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39</v>
      </c>
      <c r="D35" s="16" t="s">
        <v>40</v>
      </c>
      <c r="E35" s="16">
        <v>0</v>
      </c>
      <c r="F35" s="15">
        <v>84.88</v>
      </c>
      <c r="G35" s="15">
        <v>55.18</v>
      </c>
      <c r="H35" s="15">
        <v>25.48</v>
      </c>
      <c r="I35" s="14"/>
      <c r="J35" s="15">
        <v>92</v>
      </c>
      <c r="K35" s="15">
        <v>151.38999999999999</v>
      </c>
      <c r="L35" s="15">
        <v>247.51</v>
      </c>
      <c r="M35" s="54"/>
      <c r="N35" s="15">
        <v>30.251868992999999</v>
      </c>
      <c r="O35" s="15">
        <v>91.823149586</v>
      </c>
      <c r="P35" s="15" t="s">
        <v>13</v>
      </c>
      <c r="Q35" s="16" t="s">
        <v>13</v>
      </c>
      <c r="R35" s="37" t="s">
        <v>536</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41</v>
      </c>
      <c r="D36" s="17" t="s">
        <v>42</v>
      </c>
      <c r="E36" s="17">
        <v>0</v>
      </c>
      <c r="F36" s="14">
        <v>11.71</v>
      </c>
      <c r="G36" s="14">
        <v>10.62</v>
      </c>
      <c r="H36" s="14">
        <v>9.5399999999999991</v>
      </c>
      <c r="I36" s="14"/>
      <c r="J36" s="14">
        <v>12.01</v>
      </c>
      <c r="K36" s="14">
        <v>14.17</v>
      </c>
      <c r="L36" s="14">
        <v>17.670000000000002</v>
      </c>
      <c r="M36" s="54"/>
      <c r="N36" s="14">
        <v>45.477123007000003</v>
      </c>
      <c r="O36" s="31">
        <v>30.909732818000002</v>
      </c>
      <c r="P36" s="31" t="s">
        <v>13</v>
      </c>
      <c r="Q36" s="17" t="s">
        <v>13</v>
      </c>
      <c r="R36" s="38" t="s">
        <v>537</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43</v>
      </c>
      <c r="D37" s="16" t="s">
        <v>44</v>
      </c>
      <c r="E37" s="16">
        <v>0</v>
      </c>
      <c r="F37" s="15">
        <v>49.27</v>
      </c>
      <c r="G37" s="15">
        <v>43.53</v>
      </c>
      <c r="H37" s="15">
        <v>37.79</v>
      </c>
      <c r="I37" s="14"/>
      <c r="J37" s="15">
        <v>50.72</v>
      </c>
      <c r="K37" s="15">
        <v>62.19</v>
      </c>
      <c r="L37" s="15">
        <v>80.760000000000005</v>
      </c>
      <c r="M37" s="54"/>
      <c r="N37" s="15">
        <v>30.950708560999999</v>
      </c>
      <c r="O37" s="15">
        <v>547.76465682000003</v>
      </c>
      <c r="P37" s="15" t="s">
        <v>13</v>
      </c>
      <c r="Q37" s="16" t="s">
        <v>13</v>
      </c>
      <c r="R37" s="37" t="s">
        <v>538</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43</v>
      </c>
      <c r="D38" s="17" t="s">
        <v>45</v>
      </c>
      <c r="E38" s="17">
        <v>0</v>
      </c>
      <c r="F38" s="14">
        <v>48.04</v>
      </c>
      <c r="G38" s="14">
        <v>42.71</v>
      </c>
      <c r="H38" s="14">
        <v>37.380000000000003</v>
      </c>
      <c r="I38" s="14"/>
      <c r="J38" s="14">
        <v>49.26</v>
      </c>
      <c r="K38" s="14">
        <v>59.91</v>
      </c>
      <c r="L38" s="14">
        <v>77.150000000000006</v>
      </c>
      <c r="M38" s="54"/>
      <c r="N38" s="14">
        <v>32.391099396000001</v>
      </c>
      <c r="O38" s="31">
        <v>69.032344045000002</v>
      </c>
      <c r="P38" s="31" t="s">
        <v>13</v>
      </c>
      <c r="Q38" s="17" t="s">
        <v>13</v>
      </c>
      <c r="R38" s="38" t="s">
        <v>539</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414</v>
      </c>
      <c r="D39" s="16" t="s">
        <v>415</v>
      </c>
      <c r="E39" s="16">
        <v>3</v>
      </c>
      <c r="F39" s="15">
        <v>1.1499999999999999</v>
      </c>
      <c r="G39" s="15">
        <v>0.14000000000000001</v>
      </c>
      <c r="H39" s="15">
        <v>-0.85</v>
      </c>
      <c r="I39" s="14"/>
      <c r="J39" s="15">
        <v>1.27</v>
      </c>
      <c r="K39" s="15">
        <v>3.27</v>
      </c>
      <c r="L39" s="15">
        <v>6.52</v>
      </c>
      <c r="M39" s="54"/>
      <c r="N39" s="15">
        <v>30.346624310999999</v>
      </c>
      <c r="O39" s="15">
        <v>1.7878749545000001</v>
      </c>
      <c r="P39" s="15" t="s">
        <v>13</v>
      </c>
      <c r="Q39" s="16" t="s">
        <v>13</v>
      </c>
      <c r="R39" s="37" t="s">
        <v>540</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367</v>
      </c>
      <c r="D40" s="17" t="s">
        <v>368</v>
      </c>
      <c r="E40" s="17">
        <v>2</v>
      </c>
      <c r="F40" s="14">
        <v>21.81</v>
      </c>
      <c r="G40" s="14">
        <v>10.42</v>
      </c>
      <c r="H40" s="14">
        <v>-0.95</v>
      </c>
      <c r="I40" s="14"/>
      <c r="J40" s="14">
        <v>22.34</v>
      </c>
      <c r="K40" s="14">
        <v>45.1</v>
      </c>
      <c r="L40" s="14">
        <v>81.93</v>
      </c>
      <c r="M40" s="54"/>
      <c r="N40" s="14">
        <v>39.208765661000001</v>
      </c>
      <c r="O40" s="31">
        <v>2.6044046364</v>
      </c>
      <c r="P40" s="31" t="s">
        <v>13</v>
      </c>
      <c r="Q40" s="17" t="s">
        <v>13</v>
      </c>
      <c r="R40" s="38" t="s">
        <v>541</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46</v>
      </c>
      <c r="D41" s="16" t="s">
        <v>47</v>
      </c>
      <c r="E41" s="16">
        <v>4</v>
      </c>
      <c r="F41" s="15">
        <v>18.3</v>
      </c>
      <c r="G41" s="15">
        <v>14.35</v>
      </c>
      <c r="H41" s="15">
        <v>10.41</v>
      </c>
      <c r="I41" s="14"/>
      <c r="J41" s="15">
        <v>28.86</v>
      </c>
      <c r="K41" s="15">
        <v>36.74</v>
      </c>
      <c r="L41" s="15">
        <v>49.5</v>
      </c>
      <c r="M41" s="54"/>
      <c r="N41" s="15">
        <v>52.311804342999999</v>
      </c>
      <c r="O41" s="15">
        <v>48.592481272999997</v>
      </c>
      <c r="P41" s="15" t="s">
        <v>13</v>
      </c>
      <c r="Q41" s="16" t="s">
        <v>16</v>
      </c>
      <c r="R41" s="37" t="s">
        <v>542</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48</v>
      </c>
      <c r="D42" s="17" t="s">
        <v>49</v>
      </c>
      <c r="E42" s="17">
        <v>7</v>
      </c>
      <c r="F42" s="14">
        <v>15.24</v>
      </c>
      <c r="G42" s="14">
        <v>13.37</v>
      </c>
      <c r="H42" s="14">
        <v>11.51</v>
      </c>
      <c r="I42" s="14"/>
      <c r="J42" s="14">
        <v>20.02</v>
      </c>
      <c r="K42" s="14">
        <v>23.74</v>
      </c>
      <c r="L42" s="14">
        <v>29.77</v>
      </c>
      <c r="M42" s="54"/>
      <c r="N42" s="14">
        <v>58.362208791</v>
      </c>
      <c r="O42" s="31">
        <v>592.28747985999996</v>
      </c>
      <c r="P42" s="31" t="s">
        <v>16</v>
      </c>
      <c r="Q42" s="17" t="s">
        <v>16</v>
      </c>
      <c r="R42" s="38" t="s">
        <v>543</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50</v>
      </c>
      <c r="D43" s="16" t="s">
        <v>51</v>
      </c>
      <c r="E43" s="16">
        <v>7</v>
      </c>
      <c r="F43" s="15">
        <v>5.3</v>
      </c>
      <c r="G43" s="15">
        <v>4.93</v>
      </c>
      <c r="H43" s="15">
        <v>4.57</v>
      </c>
      <c r="I43" s="14"/>
      <c r="J43" s="15">
        <v>5.82</v>
      </c>
      <c r="K43" s="15">
        <v>6.54</v>
      </c>
      <c r="L43" s="15">
        <v>7.72</v>
      </c>
      <c r="M43" s="54"/>
      <c r="N43" s="15">
        <v>51.101456835</v>
      </c>
      <c r="O43" s="15">
        <v>6.5827793181999992</v>
      </c>
      <c r="P43" s="15" t="s">
        <v>16</v>
      </c>
      <c r="Q43" s="16" t="s">
        <v>16</v>
      </c>
      <c r="R43" s="37" t="s">
        <v>544</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52</v>
      </c>
      <c r="D44" s="17" t="s">
        <v>53</v>
      </c>
      <c r="E44" s="17">
        <v>4</v>
      </c>
      <c r="F44" s="14">
        <v>13.97</v>
      </c>
      <c r="G44" s="14">
        <v>12.27</v>
      </c>
      <c r="H44" s="14">
        <v>10.58</v>
      </c>
      <c r="I44" s="14"/>
      <c r="J44" s="14">
        <v>18.62</v>
      </c>
      <c r="K44" s="14">
        <v>22</v>
      </c>
      <c r="L44" s="14">
        <v>27.47</v>
      </c>
      <c r="M44" s="54"/>
      <c r="N44" s="14">
        <v>44.335488286</v>
      </c>
      <c r="O44" s="31">
        <v>22.109389818</v>
      </c>
      <c r="P44" s="31" t="s">
        <v>13</v>
      </c>
      <c r="Q44" s="17" t="s">
        <v>16</v>
      </c>
      <c r="R44" s="38" t="s">
        <v>545</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54</v>
      </c>
      <c r="D45" s="16" t="s">
        <v>55</v>
      </c>
      <c r="E45" s="16">
        <v>9</v>
      </c>
      <c r="F45" s="15">
        <v>40.53</v>
      </c>
      <c r="G45" s="15">
        <v>38.130000000000003</v>
      </c>
      <c r="H45" s="15">
        <v>35.729999999999997</v>
      </c>
      <c r="I45" s="14"/>
      <c r="J45" s="15">
        <v>41.33</v>
      </c>
      <c r="K45" s="15">
        <v>46.12</v>
      </c>
      <c r="L45" s="15">
        <v>53.88</v>
      </c>
      <c r="M45" s="54"/>
      <c r="N45" s="15">
        <v>80.540300123999998</v>
      </c>
      <c r="O45" s="15">
        <v>241.58329527000001</v>
      </c>
      <c r="P45" s="15" t="s">
        <v>16</v>
      </c>
      <c r="Q45" s="16" t="s">
        <v>16</v>
      </c>
      <c r="R45" s="37" t="s">
        <v>546</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56</v>
      </c>
      <c r="D46" s="17" t="s">
        <v>57</v>
      </c>
      <c r="E46" s="17">
        <v>7</v>
      </c>
      <c r="F46" s="14">
        <v>23.53</v>
      </c>
      <c r="G46" s="14">
        <v>21.43</v>
      </c>
      <c r="H46" s="14">
        <v>19.329999999999998</v>
      </c>
      <c r="I46" s="14"/>
      <c r="J46" s="14">
        <v>28.41</v>
      </c>
      <c r="K46" s="14">
        <v>32.6</v>
      </c>
      <c r="L46" s="14">
        <v>39.39</v>
      </c>
      <c r="M46" s="54"/>
      <c r="N46" s="14">
        <v>57.244569777000002</v>
      </c>
      <c r="O46" s="31">
        <v>6.9711502272999999</v>
      </c>
      <c r="P46" s="31" t="s">
        <v>16</v>
      </c>
      <c r="Q46" s="17" t="s">
        <v>16</v>
      </c>
      <c r="R46" s="38" t="s">
        <v>547</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381</v>
      </c>
      <c r="D47" s="16" t="s">
        <v>382</v>
      </c>
      <c r="E47" s="16">
        <v>3</v>
      </c>
      <c r="F47" s="15">
        <v>123.96</v>
      </c>
      <c r="G47" s="15">
        <v>118.4</v>
      </c>
      <c r="H47" s="15">
        <v>112.84</v>
      </c>
      <c r="I47" s="14"/>
      <c r="J47" s="15">
        <v>126.01</v>
      </c>
      <c r="K47" s="15">
        <v>137.12</v>
      </c>
      <c r="L47" s="15">
        <v>155.11000000000001</v>
      </c>
      <c r="M47" s="54"/>
      <c r="N47" s="15">
        <v>45.264150659000002</v>
      </c>
      <c r="O47" s="15">
        <v>3.1548069686</v>
      </c>
      <c r="P47" s="15" t="s">
        <v>13</v>
      </c>
      <c r="Q47" s="16" t="s">
        <v>13</v>
      </c>
      <c r="R47" s="37" t="s">
        <v>548</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399</v>
      </c>
      <c r="D48" s="17" t="s">
        <v>400</v>
      </c>
      <c r="E48" s="17">
        <v>0</v>
      </c>
      <c r="F48" s="14">
        <v>9.6199999999999992</v>
      </c>
      <c r="G48" s="14">
        <v>8.83</v>
      </c>
      <c r="H48" s="14">
        <v>8.0399999999999991</v>
      </c>
      <c r="I48" s="14"/>
      <c r="J48" s="14">
        <v>9.84</v>
      </c>
      <c r="K48" s="14">
        <v>11.41</v>
      </c>
      <c r="L48" s="14">
        <v>13.95</v>
      </c>
      <c r="M48" s="54"/>
      <c r="N48" s="14">
        <v>35.431811803000002</v>
      </c>
      <c r="O48" s="31">
        <v>1.7506994999999999</v>
      </c>
      <c r="P48" s="31" t="s">
        <v>13</v>
      </c>
      <c r="Q48" s="17" t="s">
        <v>13</v>
      </c>
      <c r="R48" s="38" t="s">
        <v>549</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58</v>
      </c>
      <c r="D49" s="16" t="s">
        <v>59</v>
      </c>
      <c r="E49" s="16">
        <v>4</v>
      </c>
      <c r="F49" s="15">
        <v>5.98</v>
      </c>
      <c r="G49" s="15">
        <v>5.19</v>
      </c>
      <c r="H49" s="15">
        <v>4.41</v>
      </c>
      <c r="I49" s="14"/>
      <c r="J49" s="15">
        <v>8.26</v>
      </c>
      <c r="K49" s="15">
        <v>9.82</v>
      </c>
      <c r="L49" s="15">
        <v>12.35</v>
      </c>
      <c r="M49" s="54"/>
      <c r="N49" s="15">
        <v>47.819735172999998</v>
      </c>
      <c r="O49" s="15">
        <v>3.2858115908999999</v>
      </c>
      <c r="P49" s="15" t="s">
        <v>13</v>
      </c>
      <c r="Q49" s="16" t="s">
        <v>16</v>
      </c>
      <c r="R49" s="37" t="s">
        <v>550</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60</v>
      </c>
      <c r="D50" s="17" t="s">
        <v>61</v>
      </c>
      <c r="E50" s="17">
        <v>4</v>
      </c>
      <c r="F50" s="14">
        <v>14.35</v>
      </c>
      <c r="G50" s="14">
        <v>12.33</v>
      </c>
      <c r="H50" s="14">
        <v>10.31</v>
      </c>
      <c r="I50" s="14"/>
      <c r="J50" s="14">
        <v>20.63</v>
      </c>
      <c r="K50" s="14">
        <v>24.66</v>
      </c>
      <c r="L50" s="14">
        <v>31.2</v>
      </c>
      <c r="M50" s="54"/>
      <c r="N50" s="14">
        <v>46.800737839</v>
      </c>
      <c r="O50" s="31">
        <v>3.6736278182</v>
      </c>
      <c r="P50" s="31" t="s">
        <v>13</v>
      </c>
      <c r="Q50" s="17" t="s">
        <v>16</v>
      </c>
      <c r="R50" s="38" t="s">
        <v>551</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62</v>
      </c>
      <c r="D51" s="16" t="s">
        <v>63</v>
      </c>
      <c r="E51" s="16">
        <v>7</v>
      </c>
      <c r="F51" s="15">
        <v>15.92</v>
      </c>
      <c r="G51" s="15">
        <v>14.83</v>
      </c>
      <c r="H51" s="15">
        <v>13.74</v>
      </c>
      <c r="I51" s="14"/>
      <c r="J51" s="15">
        <v>18.170000000000002</v>
      </c>
      <c r="K51" s="15">
        <v>20.34</v>
      </c>
      <c r="L51" s="15">
        <v>23.85</v>
      </c>
      <c r="M51" s="54"/>
      <c r="N51" s="15">
        <v>58.491253919999998</v>
      </c>
      <c r="O51" s="15">
        <v>138.02098199999998</v>
      </c>
      <c r="P51" s="15" t="s">
        <v>16</v>
      </c>
      <c r="Q51" s="16" t="s">
        <v>16</v>
      </c>
      <c r="R51" s="37" t="s">
        <v>552</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62</v>
      </c>
      <c r="D52" s="17" t="s">
        <v>64</v>
      </c>
      <c r="E52" s="17">
        <v>7</v>
      </c>
      <c r="F52" s="14">
        <v>18.190000000000001</v>
      </c>
      <c r="G52" s="14">
        <v>16.86</v>
      </c>
      <c r="H52" s="14">
        <v>15.53</v>
      </c>
      <c r="I52" s="14"/>
      <c r="J52" s="14">
        <v>21.11</v>
      </c>
      <c r="K52" s="14">
        <v>23.76</v>
      </c>
      <c r="L52" s="14">
        <v>28.06</v>
      </c>
      <c r="M52" s="54"/>
      <c r="N52" s="14">
        <v>61.174632862000003</v>
      </c>
      <c r="O52" s="31">
        <v>588.80460317999996</v>
      </c>
      <c r="P52" s="31" t="s">
        <v>16</v>
      </c>
      <c r="Q52" s="17" t="s">
        <v>16</v>
      </c>
      <c r="R52" s="38" t="s">
        <v>553</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65</v>
      </c>
      <c r="D53" s="16" t="s">
        <v>66</v>
      </c>
      <c r="E53" s="16">
        <v>3</v>
      </c>
      <c r="F53" s="15">
        <v>21.04</v>
      </c>
      <c r="G53" s="15">
        <v>19.53</v>
      </c>
      <c r="H53" s="15">
        <v>18.03</v>
      </c>
      <c r="I53" s="14"/>
      <c r="J53" s="15">
        <v>21.7</v>
      </c>
      <c r="K53" s="15">
        <v>24.7</v>
      </c>
      <c r="L53" s="15">
        <v>29.56</v>
      </c>
      <c r="M53" s="54"/>
      <c r="N53" s="15">
        <v>40.04877741</v>
      </c>
      <c r="O53" s="15">
        <v>39.165050682</v>
      </c>
      <c r="P53" s="15" t="s">
        <v>16</v>
      </c>
      <c r="Q53" s="16" t="s">
        <v>13</v>
      </c>
      <c r="R53" s="37" t="s">
        <v>554</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349</v>
      </c>
      <c r="D54" s="17" t="s">
        <v>350</v>
      </c>
      <c r="E54" s="17">
        <v>9</v>
      </c>
      <c r="F54" s="14">
        <v>15.27</v>
      </c>
      <c r="G54" s="14">
        <v>14.05</v>
      </c>
      <c r="H54" s="14">
        <v>12.84</v>
      </c>
      <c r="I54" s="14"/>
      <c r="J54" s="14">
        <v>16.100000000000001</v>
      </c>
      <c r="K54" s="14">
        <v>18.52</v>
      </c>
      <c r="L54" s="14">
        <v>22.44</v>
      </c>
      <c r="M54" s="54"/>
      <c r="N54" s="14">
        <v>80.513585692000007</v>
      </c>
      <c r="O54" s="31">
        <v>64.692447909000009</v>
      </c>
      <c r="P54" s="31" t="s">
        <v>16</v>
      </c>
      <c r="Q54" s="17" t="s">
        <v>16</v>
      </c>
      <c r="R54" s="38" t="s">
        <v>555</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67</v>
      </c>
      <c r="D55" s="16" t="s">
        <v>68</v>
      </c>
      <c r="E55" s="16">
        <v>6</v>
      </c>
      <c r="F55" s="15">
        <v>20.45</v>
      </c>
      <c r="G55" s="15">
        <v>18.45</v>
      </c>
      <c r="H55" s="15">
        <v>16.46</v>
      </c>
      <c r="I55" s="14"/>
      <c r="J55" s="15">
        <v>25.31</v>
      </c>
      <c r="K55" s="15">
        <v>29.29</v>
      </c>
      <c r="L55" s="15">
        <v>35.729999999999997</v>
      </c>
      <c r="M55" s="54"/>
      <c r="N55" s="15">
        <v>65.873319209000002</v>
      </c>
      <c r="O55" s="15">
        <v>357.52321286</v>
      </c>
      <c r="P55" s="15" t="s">
        <v>13</v>
      </c>
      <c r="Q55" s="16" t="s">
        <v>16</v>
      </c>
      <c r="R55" s="37" t="s">
        <v>556</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416</v>
      </c>
      <c r="D56" s="17" t="s">
        <v>417</v>
      </c>
      <c r="E56" s="17">
        <v>6</v>
      </c>
      <c r="F56" s="14">
        <v>18.989999999999998</v>
      </c>
      <c r="G56" s="14">
        <v>17.47</v>
      </c>
      <c r="H56" s="14">
        <v>15.96</v>
      </c>
      <c r="I56" s="14"/>
      <c r="J56" s="14">
        <v>22.75</v>
      </c>
      <c r="K56" s="14">
        <v>25.77</v>
      </c>
      <c r="L56" s="14">
        <v>30.66</v>
      </c>
      <c r="M56" s="54"/>
      <c r="N56" s="14">
        <v>77.867192669999994</v>
      </c>
      <c r="O56" s="31">
        <v>2.0572448635999998</v>
      </c>
      <c r="P56" s="31" t="s">
        <v>13</v>
      </c>
      <c r="Q56" s="17" t="s">
        <v>16</v>
      </c>
      <c r="R56" s="38" t="s">
        <v>557</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69</v>
      </c>
      <c r="D57" s="16" t="s">
        <v>70</v>
      </c>
      <c r="E57" s="16">
        <v>0</v>
      </c>
      <c r="F57" s="15">
        <v>6.07</v>
      </c>
      <c r="G57" s="15">
        <v>3.73</v>
      </c>
      <c r="H57" s="15">
        <v>1.4</v>
      </c>
      <c r="I57" s="14"/>
      <c r="J57" s="15">
        <v>6.43</v>
      </c>
      <c r="K57" s="15">
        <v>11.09</v>
      </c>
      <c r="L57" s="15">
        <v>18.64</v>
      </c>
      <c r="M57" s="54"/>
      <c r="N57" s="15">
        <v>33.841860066999999</v>
      </c>
      <c r="O57" s="15">
        <v>59.224038499999999</v>
      </c>
      <c r="P57" s="15" t="s">
        <v>13</v>
      </c>
      <c r="Q57" s="16" t="s">
        <v>13</v>
      </c>
      <c r="R57" s="37" t="s">
        <v>558</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71</v>
      </c>
      <c r="D58" s="17" t="s">
        <v>72</v>
      </c>
      <c r="E58" s="17">
        <v>7</v>
      </c>
      <c r="F58" s="14">
        <v>19.47</v>
      </c>
      <c r="G58" s="14">
        <v>17.649999999999999</v>
      </c>
      <c r="H58" s="14">
        <v>15.84</v>
      </c>
      <c r="I58" s="14"/>
      <c r="J58" s="14">
        <v>22.14</v>
      </c>
      <c r="K58" s="14">
        <v>25.76</v>
      </c>
      <c r="L58" s="14">
        <v>31.62</v>
      </c>
      <c r="M58" s="54"/>
      <c r="N58" s="14">
        <v>58.456532928999998</v>
      </c>
      <c r="O58" s="31">
        <v>91.714113318000003</v>
      </c>
      <c r="P58" s="31" t="s">
        <v>16</v>
      </c>
      <c r="Q58" s="17" t="s">
        <v>16</v>
      </c>
      <c r="R58" s="38" t="s">
        <v>559</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418</v>
      </c>
      <c r="D59" s="16" t="s">
        <v>419</v>
      </c>
      <c r="E59" s="16">
        <v>4</v>
      </c>
      <c r="F59" s="15">
        <v>27.12</v>
      </c>
      <c r="G59" s="15">
        <v>22.8</v>
      </c>
      <c r="H59" s="15">
        <v>18.48</v>
      </c>
      <c r="I59" s="14"/>
      <c r="J59" s="15">
        <v>28.33</v>
      </c>
      <c r="K59" s="15">
        <v>36.96</v>
      </c>
      <c r="L59" s="15">
        <v>50.92</v>
      </c>
      <c r="M59" s="54"/>
      <c r="N59" s="15">
        <v>42.147188958999998</v>
      </c>
      <c r="O59" s="15">
        <v>6.0932623596000006</v>
      </c>
      <c r="P59" s="15" t="s">
        <v>16</v>
      </c>
      <c r="Q59" s="16" t="s">
        <v>13</v>
      </c>
      <c r="R59" s="37" t="s">
        <v>560</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73</v>
      </c>
      <c r="D60" s="17" t="s">
        <v>74</v>
      </c>
      <c r="E60" s="17">
        <v>7</v>
      </c>
      <c r="F60" s="14">
        <v>56.06</v>
      </c>
      <c r="G60" s="14">
        <v>50.87</v>
      </c>
      <c r="H60" s="14">
        <v>45.69</v>
      </c>
      <c r="I60" s="14"/>
      <c r="J60" s="14">
        <v>65.5</v>
      </c>
      <c r="K60" s="14">
        <v>75.86</v>
      </c>
      <c r="L60" s="14">
        <v>92.63</v>
      </c>
      <c r="M60" s="54"/>
      <c r="N60" s="14">
        <v>57.332204333999996</v>
      </c>
      <c r="O60" s="31">
        <v>500.98769781999999</v>
      </c>
      <c r="P60" s="31" t="s">
        <v>16</v>
      </c>
      <c r="Q60" s="17" t="s">
        <v>16</v>
      </c>
      <c r="R60" s="38" t="s">
        <v>561</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75</v>
      </c>
      <c r="D61" s="16" t="s">
        <v>76</v>
      </c>
      <c r="E61" s="16">
        <v>9</v>
      </c>
      <c r="F61" s="15">
        <v>22.04</v>
      </c>
      <c r="G61" s="15">
        <v>20.329999999999998</v>
      </c>
      <c r="H61" s="15">
        <v>18.63</v>
      </c>
      <c r="I61" s="14"/>
      <c r="J61" s="15">
        <v>22.48</v>
      </c>
      <c r="K61" s="15">
        <v>25.88</v>
      </c>
      <c r="L61" s="15">
        <v>31.4</v>
      </c>
      <c r="M61" s="54"/>
      <c r="N61" s="15">
        <v>87.130193989000006</v>
      </c>
      <c r="O61" s="15">
        <v>125.96323803999999</v>
      </c>
      <c r="P61" s="15" t="s">
        <v>16</v>
      </c>
      <c r="Q61" s="16" t="s">
        <v>16</v>
      </c>
      <c r="R61" s="37" t="s">
        <v>562</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77</v>
      </c>
      <c r="D62" s="17" t="s">
        <v>78</v>
      </c>
      <c r="E62" s="17">
        <v>0</v>
      </c>
      <c r="F62" s="14">
        <v>4.0999999999999996</v>
      </c>
      <c r="G62" s="14">
        <v>3.1</v>
      </c>
      <c r="H62" s="14">
        <v>2.11</v>
      </c>
      <c r="I62" s="14"/>
      <c r="J62" s="14">
        <v>4.45</v>
      </c>
      <c r="K62" s="14">
        <v>6.43</v>
      </c>
      <c r="L62" s="14">
        <v>9.6300000000000008</v>
      </c>
      <c r="M62" s="54"/>
      <c r="N62" s="14">
        <v>27.805492237999999</v>
      </c>
      <c r="O62" s="31">
        <v>5.9331150908999994</v>
      </c>
      <c r="P62" s="31" t="s">
        <v>13</v>
      </c>
      <c r="Q62" s="17" t="s">
        <v>13</v>
      </c>
      <c r="R62" s="38" t="s">
        <v>563</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79</v>
      </c>
      <c r="D63" s="16" t="s">
        <v>80</v>
      </c>
      <c r="E63" s="16">
        <v>1</v>
      </c>
      <c r="F63" s="15">
        <v>1.06</v>
      </c>
      <c r="G63" s="15">
        <v>0.38</v>
      </c>
      <c r="H63" s="15">
        <v>-0.28999999999999998</v>
      </c>
      <c r="I63" s="14"/>
      <c r="J63" s="15">
        <v>1.1000000000000001</v>
      </c>
      <c r="K63" s="15">
        <v>2.4500000000000002</v>
      </c>
      <c r="L63" s="15">
        <v>4.6500000000000004</v>
      </c>
      <c r="M63" s="54"/>
      <c r="N63" s="15">
        <v>44.417509975999998</v>
      </c>
      <c r="O63" s="15">
        <v>3.8307306364000002</v>
      </c>
      <c r="P63" s="15" t="s">
        <v>13</v>
      </c>
      <c r="Q63" s="16" t="s">
        <v>13</v>
      </c>
      <c r="R63" s="37" t="s">
        <v>564</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81</v>
      </c>
      <c r="D64" s="17" t="s">
        <v>82</v>
      </c>
      <c r="E64" s="17">
        <v>7</v>
      </c>
      <c r="F64" s="14">
        <v>10.82</v>
      </c>
      <c r="G64" s="14">
        <v>10.61</v>
      </c>
      <c r="H64" s="14">
        <v>10.41</v>
      </c>
      <c r="I64" s="14"/>
      <c r="J64" s="14">
        <v>10.87</v>
      </c>
      <c r="K64" s="14">
        <v>11.27</v>
      </c>
      <c r="L64" s="14">
        <v>11.94</v>
      </c>
      <c r="M64" s="54"/>
      <c r="N64" s="14">
        <v>64.294236325</v>
      </c>
      <c r="O64" s="31">
        <v>19.979327000000001</v>
      </c>
      <c r="P64" s="31" t="s">
        <v>16</v>
      </c>
      <c r="Q64" s="17" t="s">
        <v>16</v>
      </c>
      <c r="R64" s="38" t="s">
        <v>565</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83</v>
      </c>
      <c r="D65" s="16" t="s">
        <v>84</v>
      </c>
      <c r="E65" s="16">
        <v>0</v>
      </c>
      <c r="F65" s="15">
        <v>9.85</v>
      </c>
      <c r="G65" s="15">
        <v>8.52</v>
      </c>
      <c r="H65" s="15">
        <v>7.19</v>
      </c>
      <c r="I65" s="14"/>
      <c r="J65" s="15">
        <v>10.31</v>
      </c>
      <c r="K65" s="15">
        <v>12.96</v>
      </c>
      <c r="L65" s="15">
        <v>17.25</v>
      </c>
      <c r="M65" s="54"/>
      <c r="N65" s="15">
        <v>37.849494100000001</v>
      </c>
      <c r="O65" s="15">
        <v>67.649693681999992</v>
      </c>
      <c r="P65" s="15" t="s">
        <v>13</v>
      </c>
      <c r="Q65" s="16" t="s">
        <v>13</v>
      </c>
      <c r="R65" s="37" t="s">
        <v>566</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85</v>
      </c>
      <c r="D66" s="17" t="s">
        <v>567</v>
      </c>
      <c r="E66" s="17">
        <v>10</v>
      </c>
      <c r="F66" s="14">
        <v>16.3</v>
      </c>
      <c r="G66" s="14">
        <v>14.82</v>
      </c>
      <c r="H66" s="14">
        <v>13.34</v>
      </c>
      <c r="I66" s="14"/>
      <c r="J66" s="14">
        <v>19.399999999999999</v>
      </c>
      <c r="K66" s="14">
        <v>22.35</v>
      </c>
      <c r="L66" s="14">
        <v>27.14</v>
      </c>
      <c r="M66" s="54"/>
      <c r="N66" s="14">
        <v>68.664907076999995</v>
      </c>
      <c r="O66" s="31">
        <v>1.4829655909000001</v>
      </c>
      <c r="P66" s="31" t="s">
        <v>16</v>
      </c>
      <c r="Q66" s="17" t="s">
        <v>16</v>
      </c>
      <c r="R66" s="38" t="s">
        <v>568</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85</v>
      </c>
      <c r="D67" s="16" t="s">
        <v>86</v>
      </c>
      <c r="E67" s="16">
        <v>7</v>
      </c>
      <c r="F67" s="15">
        <v>10.98</v>
      </c>
      <c r="G67" s="15">
        <v>10.06</v>
      </c>
      <c r="H67" s="15">
        <v>9.15</v>
      </c>
      <c r="I67" s="14"/>
      <c r="J67" s="15">
        <v>13.33</v>
      </c>
      <c r="K67" s="15">
        <v>15.15</v>
      </c>
      <c r="L67" s="15">
        <v>18.11</v>
      </c>
      <c r="M67" s="54"/>
      <c r="N67" s="15">
        <v>54.697268383999997</v>
      </c>
      <c r="O67" s="15">
        <v>159.13003617999999</v>
      </c>
      <c r="P67" s="15" t="s">
        <v>16</v>
      </c>
      <c r="Q67" s="16" t="s">
        <v>16</v>
      </c>
      <c r="R67" s="37" t="s">
        <v>569</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479</v>
      </c>
      <c r="D68" s="17" t="s">
        <v>480</v>
      </c>
      <c r="E68" s="17">
        <v>9</v>
      </c>
      <c r="F68" s="14">
        <v>70.56</v>
      </c>
      <c r="G68" s="14">
        <v>66.849999999999994</v>
      </c>
      <c r="H68" s="14">
        <v>63.15</v>
      </c>
      <c r="I68" s="14"/>
      <c r="J68" s="14">
        <v>73.400000000000006</v>
      </c>
      <c r="K68" s="14">
        <v>80.8</v>
      </c>
      <c r="L68" s="14">
        <v>92.78</v>
      </c>
      <c r="M68" s="54"/>
      <c r="N68" s="14">
        <v>59.256435455000002</v>
      </c>
      <c r="O68" s="31">
        <v>1.3666124914</v>
      </c>
      <c r="P68" s="31" t="s">
        <v>16</v>
      </c>
      <c r="Q68" s="17" t="s">
        <v>16</v>
      </c>
      <c r="R68" s="38" t="s">
        <v>570</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87</v>
      </c>
      <c r="D69" s="16" t="s">
        <v>88</v>
      </c>
      <c r="E69" s="16">
        <v>2</v>
      </c>
      <c r="F69" s="15">
        <v>2.23</v>
      </c>
      <c r="G69" s="15">
        <v>1.84</v>
      </c>
      <c r="H69" s="15">
        <v>1.46</v>
      </c>
      <c r="I69" s="14"/>
      <c r="J69" s="15">
        <v>2.2799999999999998</v>
      </c>
      <c r="K69" s="15">
        <v>3.04</v>
      </c>
      <c r="L69" s="15">
        <v>4.29</v>
      </c>
      <c r="M69" s="54"/>
      <c r="N69" s="15">
        <v>47.557105903</v>
      </c>
      <c r="O69" s="15">
        <v>54.916613863999999</v>
      </c>
      <c r="P69" s="15" t="s">
        <v>13</v>
      </c>
      <c r="Q69" s="16" t="s">
        <v>13</v>
      </c>
      <c r="R69" s="37" t="s">
        <v>571</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481</v>
      </c>
      <c r="D70" s="17" t="s">
        <v>482</v>
      </c>
      <c r="E70" s="17">
        <v>4</v>
      </c>
      <c r="F70" s="14">
        <v>32.57</v>
      </c>
      <c r="G70" s="14">
        <v>27.79</v>
      </c>
      <c r="H70" s="14">
        <v>23.02</v>
      </c>
      <c r="I70" s="14"/>
      <c r="J70" s="14">
        <v>44.3</v>
      </c>
      <c r="K70" s="14">
        <v>53.84</v>
      </c>
      <c r="L70" s="14">
        <v>69.290000000000006</v>
      </c>
      <c r="M70" s="54"/>
      <c r="N70" s="14">
        <v>49.114014175999998</v>
      </c>
      <c r="O70" s="31">
        <v>1.6569574591</v>
      </c>
      <c r="P70" s="31" t="s">
        <v>13</v>
      </c>
      <c r="Q70" s="17" t="s">
        <v>16</v>
      </c>
      <c r="R70" s="38" t="s">
        <v>572</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365</v>
      </c>
      <c r="D71" s="16" t="s">
        <v>366</v>
      </c>
      <c r="E71" s="16">
        <v>4</v>
      </c>
      <c r="F71" s="15" t="s">
        <v>29</v>
      </c>
      <c r="G71" s="15" t="s">
        <v>29</v>
      </c>
      <c r="H71" s="15" t="s">
        <v>29</v>
      </c>
      <c r="I71" s="14"/>
      <c r="J71" s="15" t="s">
        <v>29</v>
      </c>
      <c r="K71" s="15" t="s">
        <v>29</v>
      </c>
      <c r="L71" s="15" t="s">
        <v>29</v>
      </c>
      <c r="M71" s="54"/>
      <c r="N71" s="15" t="s">
        <v>29</v>
      </c>
      <c r="O71" s="15" t="s">
        <v>29</v>
      </c>
      <c r="P71" s="15" t="s">
        <v>29</v>
      </c>
      <c r="Q71" s="16" t="s">
        <v>29</v>
      </c>
      <c r="R71" s="37" t="s">
        <v>30</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89</v>
      </c>
      <c r="D72" s="17" t="s">
        <v>90</v>
      </c>
      <c r="E72" s="17">
        <v>7</v>
      </c>
      <c r="F72" s="14">
        <v>63.24</v>
      </c>
      <c r="G72" s="14">
        <v>57.43</v>
      </c>
      <c r="H72" s="14">
        <v>51.63</v>
      </c>
      <c r="I72" s="14"/>
      <c r="J72" s="14">
        <v>67.819999999999993</v>
      </c>
      <c r="K72" s="14">
        <v>79.42</v>
      </c>
      <c r="L72" s="14">
        <v>98.19</v>
      </c>
      <c r="M72" s="54"/>
      <c r="N72" s="14">
        <v>57.579576703999997</v>
      </c>
      <c r="O72" s="31">
        <v>293.27727991</v>
      </c>
      <c r="P72" s="31" t="s">
        <v>16</v>
      </c>
      <c r="Q72" s="17" t="s">
        <v>16</v>
      </c>
      <c r="R72" s="38" t="s">
        <v>573</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91</v>
      </c>
      <c r="D73" s="16" t="s">
        <v>92</v>
      </c>
      <c r="E73" s="16">
        <v>3</v>
      </c>
      <c r="F73" s="15">
        <v>14.19</v>
      </c>
      <c r="G73" s="15">
        <v>13.24</v>
      </c>
      <c r="H73" s="15">
        <v>12.29</v>
      </c>
      <c r="I73" s="14"/>
      <c r="J73" s="15">
        <v>14.73</v>
      </c>
      <c r="K73" s="15">
        <v>16.62</v>
      </c>
      <c r="L73" s="15">
        <v>19.68</v>
      </c>
      <c r="M73" s="54"/>
      <c r="N73" s="15">
        <v>38.084699594</v>
      </c>
      <c r="O73" s="15">
        <v>285.16612144999999</v>
      </c>
      <c r="P73" s="15" t="s">
        <v>16</v>
      </c>
      <c r="Q73" s="16" t="s">
        <v>13</v>
      </c>
      <c r="R73" s="37" t="s">
        <v>574</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93</v>
      </c>
      <c r="D74" s="17" t="s">
        <v>94</v>
      </c>
      <c r="E74" s="17">
        <v>4</v>
      </c>
      <c r="F74" s="14">
        <v>3.85</v>
      </c>
      <c r="G74" s="14">
        <v>3.05</v>
      </c>
      <c r="H74" s="14">
        <v>2.2599999999999998</v>
      </c>
      <c r="I74" s="14"/>
      <c r="J74" s="14">
        <v>5.77</v>
      </c>
      <c r="K74" s="14">
        <v>7.35</v>
      </c>
      <c r="L74" s="14">
        <v>9.92</v>
      </c>
      <c r="M74" s="54"/>
      <c r="N74" s="14">
        <v>54.863317838</v>
      </c>
      <c r="O74" s="31">
        <v>101.32339571999999</v>
      </c>
      <c r="P74" s="31" t="s">
        <v>13</v>
      </c>
      <c r="Q74" s="17" t="s">
        <v>16</v>
      </c>
      <c r="R74" s="38" t="s">
        <v>575</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95</v>
      </c>
      <c r="D75" s="16" t="s">
        <v>96</v>
      </c>
      <c r="E75" s="16">
        <v>10</v>
      </c>
      <c r="F75" s="15">
        <v>46.22</v>
      </c>
      <c r="G75" s="15">
        <v>42.87</v>
      </c>
      <c r="H75" s="15">
        <v>39.520000000000003</v>
      </c>
      <c r="I75" s="14"/>
      <c r="J75" s="15">
        <v>52.99</v>
      </c>
      <c r="K75" s="15">
        <v>59.68</v>
      </c>
      <c r="L75" s="15">
        <v>70.5</v>
      </c>
      <c r="M75" s="54"/>
      <c r="N75" s="15">
        <v>63.347078949</v>
      </c>
      <c r="O75" s="15">
        <v>54.296196090999999</v>
      </c>
      <c r="P75" s="15" t="s">
        <v>16</v>
      </c>
      <c r="Q75" s="16" t="s">
        <v>16</v>
      </c>
      <c r="R75" s="37" t="s">
        <v>576</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97</v>
      </c>
      <c r="D76" s="17" t="s">
        <v>98</v>
      </c>
      <c r="E76" s="17">
        <v>10</v>
      </c>
      <c r="F76" s="14">
        <v>5.16</v>
      </c>
      <c r="G76" s="14">
        <v>4.7</v>
      </c>
      <c r="H76" s="14">
        <v>4.24</v>
      </c>
      <c r="I76" s="14"/>
      <c r="J76" s="14">
        <v>5.56</v>
      </c>
      <c r="K76" s="14">
        <v>6.47</v>
      </c>
      <c r="L76" s="14">
        <v>7.95</v>
      </c>
      <c r="M76" s="54"/>
      <c r="N76" s="14">
        <v>74.752432350000007</v>
      </c>
      <c r="O76" s="31">
        <v>47.913467273000002</v>
      </c>
      <c r="P76" s="31" t="s">
        <v>16</v>
      </c>
      <c r="Q76" s="17" t="s">
        <v>16</v>
      </c>
      <c r="R76" s="38" t="s">
        <v>577</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99</v>
      </c>
      <c r="D77" s="16" t="s">
        <v>100</v>
      </c>
      <c r="E77" s="16">
        <v>0</v>
      </c>
      <c r="F77" s="15">
        <v>31.29</v>
      </c>
      <c r="G77" s="15">
        <v>28.57</v>
      </c>
      <c r="H77" s="15">
        <v>25.85</v>
      </c>
      <c r="I77" s="14"/>
      <c r="J77" s="15">
        <v>32.729999999999997</v>
      </c>
      <c r="K77" s="15">
        <v>38.159999999999997</v>
      </c>
      <c r="L77" s="15">
        <v>46.94</v>
      </c>
      <c r="M77" s="54"/>
      <c r="N77" s="15">
        <v>36.989847859999998</v>
      </c>
      <c r="O77" s="15">
        <v>126.67172422</v>
      </c>
      <c r="P77" s="15" t="s">
        <v>13</v>
      </c>
      <c r="Q77" s="16" t="s">
        <v>13</v>
      </c>
      <c r="R77" s="37" t="s">
        <v>578</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101</v>
      </c>
      <c r="D78" s="17" t="s">
        <v>102</v>
      </c>
      <c r="E78" s="17">
        <v>7</v>
      </c>
      <c r="F78" s="14">
        <v>1.32</v>
      </c>
      <c r="G78" s="14">
        <v>0.89</v>
      </c>
      <c r="H78" s="14">
        <v>0.47</v>
      </c>
      <c r="I78" s="14"/>
      <c r="J78" s="14">
        <v>2.57</v>
      </c>
      <c r="K78" s="14">
        <v>3.41</v>
      </c>
      <c r="L78" s="14">
        <v>4.78</v>
      </c>
      <c r="M78" s="54"/>
      <c r="N78" s="14">
        <v>54.722505878</v>
      </c>
      <c r="O78" s="31">
        <v>11.082929453999999</v>
      </c>
      <c r="P78" s="31" t="s">
        <v>13</v>
      </c>
      <c r="Q78" s="17" t="s">
        <v>16</v>
      </c>
      <c r="R78" s="38" t="s">
        <v>579</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103</v>
      </c>
      <c r="D79" s="16" t="s">
        <v>104</v>
      </c>
      <c r="E79" s="16">
        <v>1</v>
      </c>
      <c r="F79" s="15">
        <v>21.79</v>
      </c>
      <c r="G79" s="15">
        <v>19.02</v>
      </c>
      <c r="H79" s="15">
        <v>16.25</v>
      </c>
      <c r="I79" s="14"/>
      <c r="J79" s="15">
        <v>22.53</v>
      </c>
      <c r="K79" s="15">
        <v>28.06</v>
      </c>
      <c r="L79" s="15">
        <v>37.020000000000003</v>
      </c>
      <c r="M79" s="54"/>
      <c r="N79" s="15">
        <v>43.375411067999998</v>
      </c>
      <c r="O79" s="15">
        <v>138.59961973</v>
      </c>
      <c r="P79" s="15" t="s">
        <v>13</v>
      </c>
      <c r="Q79" s="16" t="s">
        <v>13</v>
      </c>
      <c r="R79" s="37" t="s">
        <v>580</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103</v>
      </c>
      <c r="D80" s="17" t="s">
        <v>105</v>
      </c>
      <c r="E80" s="17">
        <v>1</v>
      </c>
      <c r="F80" s="14">
        <v>20.55</v>
      </c>
      <c r="G80" s="14">
        <v>17.86</v>
      </c>
      <c r="H80" s="14">
        <v>15.18</v>
      </c>
      <c r="I80" s="14"/>
      <c r="J80" s="14">
        <v>21.15</v>
      </c>
      <c r="K80" s="14">
        <v>26.51</v>
      </c>
      <c r="L80" s="14">
        <v>35.19</v>
      </c>
      <c r="M80" s="54"/>
      <c r="N80" s="14">
        <v>46.182924395999997</v>
      </c>
      <c r="O80" s="31">
        <v>9.1633016818000002</v>
      </c>
      <c r="P80" s="31" t="s">
        <v>13</v>
      </c>
      <c r="Q80" s="17" t="s">
        <v>13</v>
      </c>
      <c r="R80" s="38" t="s">
        <v>581</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582</v>
      </c>
      <c r="D81" s="16" t="s">
        <v>583</v>
      </c>
      <c r="E81" s="16">
        <v>5</v>
      </c>
      <c r="F81" s="15">
        <v>2.59</v>
      </c>
      <c r="G81" s="15">
        <v>2.14</v>
      </c>
      <c r="H81" s="15">
        <v>1.7</v>
      </c>
      <c r="I81" s="14"/>
      <c r="J81" s="15">
        <v>3.8</v>
      </c>
      <c r="K81" s="15">
        <v>4.68</v>
      </c>
      <c r="L81" s="15">
        <v>6.12</v>
      </c>
      <c r="M81" s="54"/>
      <c r="N81" s="15">
        <v>53.995865021</v>
      </c>
      <c r="O81" s="15">
        <v>1.5081462272999999</v>
      </c>
      <c r="P81" s="15" t="s">
        <v>13</v>
      </c>
      <c r="Q81" s="16" t="s">
        <v>16</v>
      </c>
      <c r="R81" s="37" t="s">
        <v>584</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475</v>
      </c>
      <c r="D82" s="17" t="s">
        <v>476</v>
      </c>
      <c r="E82" s="17">
        <v>3</v>
      </c>
      <c r="F82" s="14">
        <v>1985.01</v>
      </c>
      <c r="G82" s="14">
        <v>1485.86</v>
      </c>
      <c r="H82" s="14">
        <v>986.71</v>
      </c>
      <c r="I82" s="14"/>
      <c r="J82" s="14">
        <v>2100</v>
      </c>
      <c r="K82" s="14">
        <v>3098.29</v>
      </c>
      <c r="L82" s="14">
        <v>4713.66</v>
      </c>
      <c r="M82" s="54"/>
      <c r="N82" s="14">
        <v>39.753351547000001</v>
      </c>
      <c r="O82" s="31">
        <v>2.4680342991000002</v>
      </c>
      <c r="P82" s="31" t="s">
        <v>16</v>
      </c>
      <c r="Q82" s="17" t="s">
        <v>13</v>
      </c>
      <c r="R82" s="38" t="s">
        <v>585</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106</v>
      </c>
      <c r="D83" s="16" t="s">
        <v>107</v>
      </c>
      <c r="E83" s="16">
        <v>9</v>
      </c>
      <c r="F83" s="15">
        <v>17.72</v>
      </c>
      <c r="G83" s="15">
        <v>16.079999999999998</v>
      </c>
      <c r="H83" s="15">
        <v>14.44</v>
      </c>
      <c r="I83" s="14"/>
      <c r="J83" s="15">
        <v>18.71</v>
      </c>
      <c r="K83" s="15">
        <v>21.98</v>
      </c>
      <c r="L83" s="15">
        <v>27.28</v>
      </c>
      <c r="M83" s="54"/>
      <c r="N83" s="15">
        <v>56.802965784000001</v>
      </c>
      <c r="O83" s="15">
        <v>6.5128064544999997</v>
      </c>
      <c r="P83" s="15" t="s">
        <v>16</v>
      </c>
      <c r="Q83" s="16" t="s">
        <v>16</v>
      </c>
      <c r="R83" s="37" t="s">
        <v>586</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108</v>
      </c>
      <c r="D84" s="17" t="s">
        <v>109</v>
      </c>
      <c r="E84" s="17">
        <v>7</v>
      </c>
      <c r="F84" s="14">
        <v>5.12</v>
      </c>
      <c r="G84" s="14">
        <v>4.6399999999999997</v>
      </c>
      <c r="H84" s="14">
        <v>4.17</v>
      </c>
      <c r="I84" s="14"/>
      <c r="J84" s="14">
        <v>5.98</v>
      </c>
      <c r="K84" s="14">
        <v>6.92</v>
      </c>
      <c r="L84" s="14">
        <v>8.4499999999999993</v>
      </c>
      <c r="M84" s="54"/>
      <c r="N84" s="14">
        <v>69.145632168999995</v>
      </c>
      <c r="O84" s="31">
        <v>8.9715986817999998</v>
      </c>
      <c r="P84" s="31" t="s">
        <v>16</v>
      </c>
      <c r="Q84" s="17" t="s">
        <v>16</v>
      </c>
      <c r="R84" s="38" t="s">
        <v>587</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110</v>
      </c>
      <c r="D85" s="16" t="s">
        <v>111</v>
      </c>
      <c r="E85" s="16">
        <v>4</v>
      </c>
      <c r="F85" s="15">
        <v>10.82</v>
      </c>
      <c r="G85" s="15">
        <v>9.23</v>
      </c>
      <c r="H85" s="15">
        <v>7.65</v>
      </c>
      <c r="I85" s="14"/>
      <c r="J85" s="15">
        <v>15.41</v>
      </c>
      <c r="K85" s="15">
        <v>18.57</v>
      </c>
      <c r="L85" s="15">
        <v>23.68</v>
      </c>
      <c r="M85" s="54"/>
      <c r="N85" s="15">
        <v>48.408975580000003</v>
      </c>
      <c r="O85" s="15">
        <v>7.1990229545000002</v>
      </c>
      <c r="P85" s="15" t="s">
        <v>13</v>
      </c>
      <c r="Q85" s="16" t="s">
        <v>16</v>
      </c>
      <c r="R85" s="37" t="s">
        <v>588</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112</v>
      </c>
      <c r="D86" s="17" t="s">
        <v>113</v>
      </c>
      <c r="E86" s="17">
        <v>0</v>
      </c>
      <c r="F86" s="14">
        <v>12.34</v>
      </c>
      <c r="G86" s="14">
        <v>11.42</v>
      </c>
      <c r="H86" s="14">
        <v>10.5</v>
      </c>
      <c r="I86" s="14"/>
      <c r="J86" s="14">
        <v>12.63</v>
      </c>
      <c r="K86" s="14">
        <v>14.46</v>
      </c>
      <c r="L86" s="14">
        <v>17.43</v>
      </c>
      <c r="M86" s="54"/>
      <c r="N86" s="14">
        <v>33.703862743999998</v>
      </c>
      <c r="O86" s="31">
        <v>103.51898695000001</v>
      </c>
      <c r="P86" s="31" t="s">
        <v>13</v>
      </c>
      <c r="Q86" s="17" t="s">
        <v>13</v>
      </c>
      <c r="R86" s="38" t="s">
        <v>589</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114</v>
      </c>
      <c r="D87" s="16" t="s">
        <v>115</v>
      </c>
      <c r="E87" s="16">
        <v>1</v>
      </c>
      <c r="F87" s="15">
        <v>7.17</v>
      </c>
      <c r="G87" s="15">
        <v>6.11</v>
      </c>
      <c r="H87" s="15">
        <v>5.05</v>
      </c>
      <c r="I87" s="14"/>
      <c r="J87" s="15">
        <v>7.54</v>
      </c>
      <c r="K87" s="15">
        <v>9.65</v>
      </c>
      <c r="L87" s="15">
        <v>13.07</v>
      </c>
      <c r="M87" s="54"/>
      <c r="N87" s="15">
        <v>43.036266556000001</v>
      </c>
      <c r="O87" s="15">
        <v>29.690732317999998</v>
      </c>
      <c r="P87" s="15" t="s">
        <v>13</v>
      </c>
      <c r="Q87" s="16" t="s">
        <v>13</v>
      </c>
      <c r="R87" s="37" t="s">
        <v>590</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420</v>
      </c>
      <c r="D88" s="17" t="s">
        <v>421</v>
      </c>
      <c r="E88" s="17">
        <v>6</v>
      </c>
      <c r="F88" s="14">
        <v>194.63</v>
      </c>
      <c r="G88" s="14">
        <v>172.18</v>
      </c>
      <c r="H88" s="14">
        <v>149.74</v>
      </c>
      <c r="I88" s="14"/>
      <c r="J88" s="14">
        <v>201.99</v>
      </c>
      <c r="K88" s="14">
        <v>246.87</v>
      </c>
      <c r="L88" s="14">
        <v>319.5</v>
      </c>
      <c r="M88" s="54"/>
      <c r="N88" s="14">
        <v>45.669771103000002</v>
      </c>
      <c r="O88" s="31">
        <v>4.4929434517999995</v>
      </c>
      <c r="P88" s="31" t="s">
        <v>16</v>
      </c>
      <c r="Q88" s="17" t="s">
        <v>13</v>
      </c>
      <c r="R88" s="38" t="s">
        <v>591</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116</v>
      </c>
      <c r="D89" s="16" t="s">
        <v>117</v>
      </c>
      <c r="E89" s="16">
        <v>4</v>
      </c>
      <c r="F89" s="15">
        <v>150</v>
      </c>
      <c r="G89" s="15" t="s">
        <v>29</v>
      </c>
      <c r="H89" s="15" t="s">
        <v>29</v>
      </c>
      <c r="I89" s="14"/>
      <c r="J89" s="15" t="s">
        <v>29</v>
      </c>
      <c r="K89" s="15" t="s">
        <v>29</v>
      </c>
      <c r="L89" s="15" t="s">
        <v>29</v>
      </c>
      <c r="M89" s="54"/>
      <c r="N89" s="15">
        <v>94.064508982000007</v>
      </c>
      <c r="O89" s="15">
        <v>1.0764285713999999</v>
      </c>
      <c r="P89" s="15" t="s">
        <v>13</v>
      </c>
      <c r="Q89" s="16" t="s">
        <v>16</v>
      </c>
      <c r="R89" s="37" t="s">
        <v>29</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118</v>
      </c>
      <c r="D90" s="17" t="s">
        <v>119</v>
      </c>
      <c r="E90" s="17">
        <v>1</v>
      </c>
      <c r="F90" s="14">
        <v>81.06</v>
      </c>
      <c r="G90" s="14">
        <v>74.569999999999993</v>
      </c>
      <c r="H90" s="14">
        <v>68.09</v>
      </c>
      <c r="I90" s="14"/>
      <c r="J90" s="14">
        <v>83.4</v>
      </c>
      <c r="K90" s="14">
        <v>96.36</v>
      </c>
      <c r="L90" s="14">
        <v>117.34</v>
      </c>
      <c r="M90" s="54"/>
      <c r="N90" s="14">
        <v>49.342464921999998</v>
      </c>
      <c r="O90" s="31">
        <v>351.85613767999996</v>
      </c>
      <c r="P90" s="31" t="s">
        <v>13</v>
      </c>
      <c r="Q90" s="17" t="s">
        <v>13</v>
      </c>
      <c r="R90" s="38" t="s">
        <v>592</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120</v>
      </c>
      <c r="D91" s="16" t="s">
        <v>121</v>
      </c>
      <c r="E91" s="16">
        <v>7</v>
      </c>
      <c r="F91" s="15">
        <v>49.78</v>
      </c>
      <c r="G91" s="15">
        <v>45.45</v>
      </c>
      <c r="H91" s="15">
        <v>41.12</v>
      </c>
      <c r="I91" s="14"/>
      <c r="J91" s="15">
        <v>59.25</v>
      </c>
      <c r="K91" s="15">
        <v>67.900000000000006</v>
      </c>
      <c r="L91" s="15">
        <v>81.91</v>
      </c>
      <c r="M91" s="54"/>
      <c r="N91" s="15">
        <v>55.899886242999997</v>
      </c>
      <c r="O91" s="15">
        <v>121.75087168</v>
      </c>
      <c r="P91" s="15" t="s">
        <v>16</v>
      </c>
      <c r="Q91" s="16" t="s">
        <v>16</v>
      </c>
      <c r="R91" s="37" t="s">
        <v>593</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122</v>
      </c>
      <c r="D92" s="17" t="s">
        <v>123</v>
      </c>
      <c r="E92" s="17">
        <v>4</v>
      </c>
      <c r="F92" s="14">
        <v>25.83</v>
      </c>
      <c r="G92" s="14">
        <v>23.31</v>
      </c>
      <c r="H92" s="14">
        <v>20.79</v>
      </c>
      <c r="I92" s="14"/>
      <c r="J92" s="14">
        <v>26.88</v>
      </c>
      <c r="K92" s="14">
        <v>31.91</v>
      </c>
      <c r="L92" s="14">
        <v>40.06</v>
      </c>
      <c r="M92" s="54"/>
      <c r="N92" s="14">
        <v>46.276993257000001</v>
      </c>
      <c r="O92" s="31">
        <v>207.13961823</v>
      </c>
      <c r="P92" s="31" t="s">
        <v>16</v>
      </c>
      <c r="Q92" s="17" t="s">
        <v>13</v>
      </c>
      <c r="R92" s="38" t="s">
        <v>594</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124</v>
      </c>
      <c r="D93" s="16" t="s">
        <v>125</v>
      </c>
      <c r="E93" s="16">
        <v>0</v>
      </c>
      <c r="F93" s="15">
        <v>30.15</v>
      </c>
      <c r="G93" s="15">
        <v>27.47</v>
      </c>
      <c r="H93" s="15">
        <v>24.79</v>
      </c>
      <c r="I93" s="14"/>
      <c r="J93" s="15">
        <v>30.6</v>
      </c>
      <c r="K93" s="15">
        <v>35.950000000000003</v>
      </c>
      <c r="L93" s="15">
        <v>44.61</v>
      </c>
      <c r="M93" s="54"/>
      <c r="N93" s="15">
        <v>28.329092160999998</v>
      </c>
      <c r="O93" s="15">
        <v>86.492672091000003</v>
      </c>
      <c r="P93" s="15" t="s">
        <v>13</v>
      </c>
      <c r="Q93" s="16" t="s">
        <v>13</v>
      </c>
      <c r="R93" s="37" t="s">
        <v>595</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126</v>
      </c>
      <c r="D94" s="17" t="s">
        <v>127</v>
      </c>
      <c r="E94" s="17">
        <v>7</v>
      </c>
      <c r="F94" s="14">
        <v>39.51</v>
      </c>
      <c r="G94" s="14">
        <v>36.44</v>
      </c>
      <c r="H94" s="14">
        <v>33.369999999999997</v>
      </c>
      <c r="I94" s="14"/>
      <c r="J94" s="14">
        <v>46.32</v>
      </c>
      <c r="K94" s="14">
        <v>52.45</v>
      </c>
      <c r="L94" s="14">
        <v>62.38</v>
      </c>
      <c r="M94" s="54"/>
      <c r="N94" s="14">
        <v>53.145941544000003</v>
      </c>
      <c r="O94" s="31">
        <v>281.50892658999999</v>
      </c>
      <c r="P94" s="31" t="s">
        <v>16</v>
      </c>
      <c r="Q94" s="17" t="s">
        <v>16</v>
      </c>
      <c r="R94" s="38" t="s">
        <v>596</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408</v>
      </c>
      <c r="D95" s="16" t="s">
        <v>409</v>
      </c>
      <c r="E95" s="16">
        <v>3</v>
      </c>
      <c r="F95" s="15">
        <v>22.41</v>
      </c>
      <c r="G95" s="15">
        <v>19.77</v>
      </c>
      <c r="H95" s="15">
        <v>17.13</v>
      </c>
      <c r="I95" s="14"/>
      <c r="J95" s="15">
        <v>23.55</v>
      </c>
      <c r="K95" s="15">
        <v>28.82</v>
      </c>
      <c r="L95" s="15">
        <v>37.35</v>
      </c>
      <c r="M95" s="54"/>
      <c r="N95" s="15">
        <v>37.429262518000002</v>
      </c>
      <c r="O95" s="15">
        <v>1.7494881817999999</v>
      </c>
      <c r="P95" s="15" t="s">
        <v>16</v>
      </c>
      <c r="Q95" s="16" t="s">
        <v>13</v>
      </c>
      <c r="R95" s="37" t="s">
        <v>597</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128</v>
      </c>
      <c r="D96" s="17" t="s">
        <v>129</v>
      </c>
      <c r="E96" s="17">
        <v>0</v>
      </c>
      <c r="F96" s="14">
        <v>5.0199999999999996</v>
      </c>
      <c r="G96" s="14">
        <v>4.34</v>
      </c>
      <c r="H96" s="14">
        <v>3.66</v>
      </c>
      <c r="I96" s="14"/>
      <c r="J96" s="14">
        <v>5.41</v>
      </c>
      <c r="K96" s="14">
        <v>6.76</v>
      </c>
      <c r="L96" s="14">
        <v>8.94</v>
      </c>
      <c r="M96" s="54"/>
      <c r="N96" s="14">
        <v>32.829581949000001</v>
      </c>
      <c r="O96" s="31">
        <v>4.8110799999999996</v>
      </c>
      <c r="P96" s="31" t="s">
        <v>13</v>
      </c>
      <c r="Q96" s="17" t="s">
        <v>13</v>
      </c>
      <c r="R96" s="38" t="s">
        <v>598</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130</v>
      </c>
      <c r="D97" s="16" t="s">
        <v>131</v>
      </c>
      <c r="E97" s="16">
        <v>0</v>
      </c>
      <c r="F97" s="15">
        <v>12.03</v>
      </c>
      <c r="G97" s="15">
        <v>10.74</v>
      </c>
      <c r="H97" s="15">
        <v>9.4499999999999993</v>
      </c>
      <c r="I97" s="14"/>
      <c r="J97" s="15">
        <v>12.3</v>
      </c>
      <c r="K97" s="15">
        <v>14.87</v>
      </c>
      <c r="L97" s="15">
        <v>19.05</v>
      </c>
      <c r="M97" s="54"/>
      <c r="N97" s="15">
        <v>32.627563694000003</v>
      </c>
      <c r="O97" s="15">
        <v>19.571731727</v>
      </c>
      <c r="P97" s="15" t="s">
        <v>13</v>
      </c>
      <c r="Q97" s="16" t="s">
        <v>13</v>
      </c>
      <c r="R97" s="37" t="s">
        <v>599</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132</v>
      </c>
      <c r="D98" s="17" t="s">
        <v>133</v>
      </c>
      <c r="E98" s="17">
        <v>0</v>
      </c>
      <c r="F98" s="14">
        <v>5.82</v>
      </c>
      <c r="G98" s="14">
        <v>4.8899999999999997</v>
      </c>
      <c r="H98" s="14">
        <v>3.97</v>
      </c>
      <c r="I98" s="14"/>
      <c r="J98" s="14">
        <v>5.93</v>
      </c>
      <c r="K98" s="14">
        <v>7.77</v>
      </c>
      <c r="L98" s="14">
        <v>10.76</v>
      </c>
      <c r="M98" s="54"/>
      <c r="N98" s="14">
        <v>42.529366340999999</v>
      </c>
      <c r="O98" s="31">
        <v>4.2325704091</v>
      </c>
      <c r="P98" s="31" t="s">
        <v>13</v>
      </c>
      <c r="Q98" s="17" t="s">
        <v>13</v>
      </c>
      <c r="R98" s="38" t="s">
        <v>600</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134</v>
      </c>
      <c r="D99" s="16" t="s">
        <v>135</v>
      </c>
      <c r="E99" s="16">
        <v>7</v>
      </c>
      <c r="F99" s="15">
        <v>16.309999999999999</v>
      </c>
      <c r="G99" s="15">
        <v>15.25</v>
      </c>
      <c r="H99" s="15">
        <v>14.2</v>
      </c>
      <c r="I99" s="14"/>
      <c r="J99" s="15">
        <v>17.72</v>
      </c>
      <c r="K99" s="15">
        <v>19.82</v>
      </c>
      <c r="L99" s="15">
        <v>23.23</v>
      </c>
      <c r="M99" s="54"/>
      <c r="N99" s="15">
        <v>67.000836914999994</v>
      </c>
      <c r="O99" s="15">
        <v>32.111770636000003</v>
      </c>
      <c r="P99" s="15" t="s">
        <v>16</v>
      </c>
      <c r="Q99" s="16" t="s">
        <v>16</v>
      </c>
      <c r="R99" s="37" t="s">
        <v>601</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136</v>
      </c>
      <c r="D100" s="17" t="s">
        <v>137</v>
      </c>
      <c r="E100" s="17">
        <v>4</v>
      </c>
      <c r="F100" s="14">
        <v>20.58</v>
      </c>
      <c r="G100" s="14">
        <v>19.309999999999999</v>
      </c>
      <c r="H100" s="14">
        <v>18.05</v>
      </c>
      <c r="I100" s="14"/>
      <c r="J100" s="14">
        <v>23.2</v>
      </c>
      <c r="K100" s="14">
        <v>25.72</v>
      </c>
      <c r="L100" s="14">
        <v>29.81</v>
      </c>
      <c r="M100" s="54"/>
      <c r="N100" s="14">
        <v>51.144257215000003</v>
      </c>
      <c r="O100" s="31">
        <v>6.2252181817999999</v>
      </c>
      <c r="P100" s="31" t="s">
        <v>13</v>
      </c>
      <c r="Q100" s="17" t="s">
        <v>16</v>
      </c>
      <c r="R100" s="38" t="s">
        <v>602</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603</v>
      </c>
      <c r="D101" s="16" t="s">
        <v>604</v>
      </c>
      <c r="E101" s="16">
        <v>3</v>
      </c>
      <c r="F101" s="15">
        <v>98.06</v>
      </c>
      <c r="G101" s="15">
        <v>88.07</v>
      </c>
      <c r="H101" s="15">
        <v>78.09</v>
      </c>
      <c r="I101" s="14"/>
      <c r="J101" s="15">
        <v>101.99</v>
      </c>
      <c r="K101" s="15">
        <v>121.95</v>
      </c>
      <c r="L101" s="15">
        <v>154.25</v>
      </c>
      <c r="M101" s="54"/>
      <c r="N101" s="15">
        <v>34.613461594999997</v>
      </c>
      <c r="O101" s="15">
        <v>1.5108987964</v>
      </c>
      <c r="P101" s="15" t="s">
        <v>16</v>
      </c>
      <c r="Q101" s="16" t="s">
        <v>13</v>
      </c>
      <c r="R101" s="37" t="s">
        <v>605</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392</v>
      </c>
      <c r="D102" s="17" t="s">
        <v>393</v>
      </c>
      <c r="E102" s="17">
        <v>0</v>
      </c>
      <c r="F102" s="14">
        <v>0.44</v>
      </c>
      <c r="G102" s="14">
        <v>-0.05</v>
      </c>
      <c r="H102" s="14">
        <v>-0.54</v>
      </c>
      <c r="I102" s="14"/>
      <c r="J102" s="14">
        <v>0.49</v>
      </c>
      <c r="K102" s="14">
        <v>1.47</v>
      </c>
      <c r="L102" s="14">
        <v>3.05</v>
      </c>
      <c r="M102" s="54"/>
      <c r="N102" s="14">
        <v>12.214694765000001</v>
      </c>
      <c r="O102" s="31">
        <v>3.0002753636000001</v>
      </c>
      <c r="P102" s="31" t="s">
        <v>13</v>
      </c>
      <c r="Q102" s="17" t="s">
        <v>13</v>
      </c>
      <c r="R102" s="38" t="s">
        <v>606</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138</v>
      </c>
      <c r="D103" s="16" t="s">
        <v>139</v>
      </c>
      <c r="E103" s="16">
        <v>7</v>
      </c>
      <c r="F103" s="15">
        <v>23.8</v>
      </c>
      <c r="G103" s="15">
        <v>21.33</v>
      </c>
      <c r="H103" s="15">
        <v>18.86</v>
      </c>
      <c r="I103" s="14"/>
      <c r="J103" s="15">
        <v>24.65</v>
      </c>
      <c r="K103" s="15">
        <v>29.58</v>
      </c>
      <c r="L103" s="15">
        <v>37.57</v>
      </c>
      <c r="M103" s="54"/>
      <c r="N103" s="15">
        <v>71.649794869000004</v>
      </c>
      <c r="O103" s="15">
        <v>217.7894105</v>
      </c>
      <c r="P103" s="15" t="s">
        <v>16</v>
      </c>
      <c r="Q103" s="16" t="s">
        <v>16</v>
      </c>
      <c r="R103" s="37" t="s">
        <v>607</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140</v>
      </c>
      <c r="D104" s="17" t="s">
        <v>141</v>
      </c>
      <c r="E104" s="17">
        <v>7</v>
      </c>
      <c r="F104" s="14">
        <v>10.33</v>
      </c>
      <c r="G104" s="14">
        <v>9.32</v>
      </c>
      <c r="H104" s="14">
        <v>8.32</v>
      </c>
      <c r="I104" s="14"/>
      <c r="J104" s="14">
        <v>10.77</v>
      </c>
      <c r="K104" s="14">
        <v>12.77</v>
      </c>
      <c r="L104" s="14">
        <v>16.010000000000002</v>
      </c>
      <c r="M104" s="54"/>
      <c r="N104" s="14">
        <v>72.868676969999996</v>
      </c>
      <c r="O104" s="31">
        <v>61.785878863999997</v>
      </c>
      <c r="P104" s="31" t="s">
        <v>16</v>
      </c>
      <c r="Q104" s="17" t="s">
        <v>16</v>
      </c>
      <c r="R104" s="38" t="s">
        <v>608</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142</v>
      </c>
      <c r="D105" s="16" t="s">
        <v>143</v>
      </c>
      <c r="E105" s="16">
        <v>4</v>
      </c>
      <c r="F105" s="15">
        <v>12.36</v>
      </c>
      <c r="G105" s="15">
        <v>10.31</v>
      </c>
      <c r="H105" s="15">
        <v>8.27</v>
      </c>
      <c r="I105" s="14"/>
      <c r="J105" s="15">
        <v>17.73</v>
      </c>
      <c r="K105" s="15">
        <v>21.81</v>
      </c>
      <c r="L105" s="15">
        <v>28.42</v>
      </c>
      <c r="M105" s="54"/>
      <c r="N105" s="15">
        <v>49.640450387999998</v>
      </c>
      <c r="O105" s="15">
        <v>36.802125636</v>
      </c>
      <c r="P105" s="15" t="s">
        <v>13</v>
      </c>
      <c r="Q105" s="16" t="s">
        <v>16</v>
      </c>
      <c r="R105" s="37" t="s">
        <v>609</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144</v>
      </c>
      <c r="D106" s="17" t="s">
        <v>145</v>
      </c>
      <c r="E106" s="17">
        <v>4</v>
      </c>
      <c r="F106" s="14">
        <v>3.81</v>
      </c>
      <c r="G106" s="14">
        <v>3.47</v>
      </c>
      <c r="H106" s="14">
        <v>3.14</v>
      </c>
      <c r="I106" s="14"/>
      <c r="J106" s="14">
        <v>4.75</v>
      </c>
      <c r="K106" s="14">
        <v>5.41</v>
      </c>
      <c r="L106" s="14">
        <v>6.48</v>
      </c>
      <c r="M106" s="54"/>
      <c r="N106" s="14">
        <v>52.525307933999997</v>
      </c>
      <c r="O106" s="31">
        <v>9.2882621818000004</v>
      </c>
      <c r="P106" s="31" t="s">
        <v>13</v>
      </c>
      <c r="Q106" s="17" t="s">
        <v>16</v>
      </c>
      <c r="R106" s="38" t="s">
        <v>610</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146</v>
      </c>
      <c r="D107" s="16" t="s">
        <v>147</v>
      </c>
      <c r="E107" s="16">
        <v>4</v>
      </c>
      <c r="F107" s="15">
        <v>3.89</v>
      </c>
      <c r="G107" s="15">
        <v>3.33</v>
      </c>
      <c r="H107" s="15">
        <v>2.77</v>
      </c>
      <c r="I107" s="14"/>
      <c r="J107" s="15">
        <v>5.24</v>
      </c>
      <c r="K107" s="15">
        <v>6.35</v>
      </c>
      <c r="L107" s="15">
        <v>8.16</v>
      </c>
      <c r="M107" s="54"/>
      <c r="N107" s="15">
        <v>54.954511824999997</v>
      </c>
      <c r="O107" s="15">
        <v>19.279673136</v>
      </c>
      <c r="P107" s="15" t="s">
        <v>13</v>
      </c>
      <c r="Q107" s="16" t="s">
        <v>16</v>
      </c>
      <c r="R107" s="37" t="s">
        <v>611</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148</v>
      </c>
      <c r="D108" s="17" t="s">
        <v>149</v>
      </c>
      <c r="E108" s="17">
        <v>2</v>
      </c>
      <c r="F108" s="14">
        <v>9.7799999999999994</v>
      </c>
      <c r="G108" s="14">
        <v>8.6199999999999992</v>
      </c>
      <c r="H108" s="14">
        <v>7.46</v>
      </c>
      <c r="I108" s="14"/>
      <c r="J108" s="14">
        <v>10.039999999999999</v>
      </c>
      <c r="K108" s="14">
        <v>12.35</v>
      </c>
      <c r="L108" s="14">
        <v>16.09</v>
      </c>
      <c r="M108" s="54"/>
      <c r="N108" s="14">
        <v>47.232545606999999</v>
      </c>
      <c r="O108" s="31">
        <v>20.728557273</v>
      </c>
      <c r="P108" s="31" t="s">
        <v>13</v>
      </c>
      <c r="Q108" s="17" t="s">
        <v>13</v>
      </c>
      <c r="R108" s="38" t="s">
        <v>612</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354</v>
      </c>
      <c r="D109" s="16" t="s">
        <v>355</v>
      </c>
      <c r="E109" s="16">
        <v>4</v>
      </c>
      <c r="F109" s="15" t="s">
        <v>29</v>
      </c>
      <c r="G109" s="15" t="s">
        <v>29</v>
      </c>
      <c r="H109" s="15" t="s">
        <v>29</v>
      </c>
      <c r="I109" s="14"/>
      <c r="J109" s="15" t="s">
        <v>29</v>
      </c>
      <c r="K109" s="15" t="s">
        <v>29</v>
      </c>
      <c r="L109" s="15" t="s">
        <v>29</v>
      </c>
      <c r="M109" s="54"/>
      <c r="N109" s="15" t="s">
        <v>29</v>
      </c>
      <c r="O109" s="15" t="s">
        <v>29</v>
      </c>
      <c r="P109" s="15" t="s">
        <v>29</v>
      </c>
      <c r="Q109" s="16" t="s">
        <v>29</v>
      </c>
      <c r="R109" s="37" t="s">
        <v>30</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497</v>
      </c>
      <c r="D110" s="17" t="s">
        <v>498</v>
      </c>
      <c r="E110" s="17">
        <v>0</v>
      </c>
      <c r="F110" s="14">
        <v>2.16</v>
      </c>
      <c r="G110" s="14">
        <v>1.67</v>
      </c>
      <c r="H110" s="14">
        <v>1.18</v>
      </c>
      <c r="I110" s="14"/>
      <c r="J110" s="14">
        <v>2.2799999999999998</v>
      </c>
      <c r="K110" s="14">
        <v>3.25</v>
      </c>
      <c r="L110" s="14">
        <v>4.82</v>
      </c>
      <c r="M110" s="54"/>
      <c r="N110" s="14">
        <v>37.111763424000003</v>
      </c>
      <c r="O110" s="31">
        <v>1.6155767272999999</v>
      </c>
      <c r="P110" s="31" t="s">
        <v>13</v>
      </c>
      <c r="Q110" s="17" t="s">
        <v>13</v>
      </c>
      <c r="R110" s="38" t="s">
        <v>613</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401</v>
      </c>
      <c r="D111" s="16" t="s">
        <v>402</v>
      </c>
      <c r="E111" s="16">
        <v>1</v>
      </c>
      <c r="F111" s="15">
        <v>2.0499999999999998</v>
      </c>
      <c r="G111" s="15">
        <v>1.63</v>
      </c>
      <c r="H111" s="15">
        <v>1.22</v>
      </c>
      <c r="I111" s="14"/>
      <c r="J111" s="15">
        <v>2.12</v>
      </c>
      <c r="K111" s="15">
        <v>2.94</v>
      </c>
      <c r="L111" s="15">
        <v>4.26</v>
      </c>
      <c r="M111" s="54"/>
      <c r="N111" s="15">
        <v>49.348615817999999</v>
      </c>
      <c r="O111" s="15">
        <v>3.4605721818000004</v>
      </c>
      <c r="P111" s="15" t="s">
        <v>13</v>
      </c>
      <c r="Q111" s="16" t="s">
        <v>13</v>
      </c>
      <c r="R111" s="37" t="s">
        <v>614</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150</v>
      </c>
      <c r="D112" s="17" t="s">
        <v>151</v>
      </c>
      <c r="E112" s="17">
        <v>0</v>
      </c>
      <c r="F112" s="14">
        <v>3.32</v>
      </c>
      <c r="G112" s="14">
        <v>2.92</v>
      </c>
      <c r="H112" s="14">
        <v>2.52</v>
      </c>
      <c r="I112" s="14"/>
      <c r="J112" s="14">
        <v>3.45</v>
      </c>
      <c r="K112" s="14">
        <v>4.24</v>
      </c>
      <c r="L112" s="14">
        <v>5.53</v>
      </c>
      <c r="M112" s="54"/>
      <c r="N112" s="14">
        <v>38.442461670999997</v>
      </c>
      <c r="O112" s="31">
        <v>4.8157901363999995</v>
      </c>
      <c r="P112" s="31" t="s">
        <v>13</v>
      </c>
      <c r="Q112" s="17" t="s">
        <v>13</v>
      </c>
      <c r="R112" s="38" t="s">
        <v>615</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152</v>
      </c>
      <c r="D113" s="16" t="s">
        <v>153</v>
      </c>
      <c r="E113" s="16">
        <v>6</v>
      </c>
      <c r="F113" s="15">
        <v>20.78</v>
      </c>
      <c r="G113" s="15">
        <v>19.41</v>
      </c>
      <c r="H113" s="15">
        <v>18.05</v>
      </c>
      <c r="I113" s="14"/>
      <c r="J113" s="15">
        <v>24.05</v>
      </c>
      <c r="K113" s="15">
        <v>26.77</v>
      </c>
      <c r="L113" s="15">
        <v>31.19</v>
      </c>
      <c r="M113" s="54"/>
      <c r="N113" s="15">
        <v>55.277475807999998</v>
      </c>
      <c r="O113" s="15">
        <v>50.601832455</v>
      </c>
      <c r="P113" s="15" t="s">
        <v>13</v>
      </c>
      <c r="Q113" s="16" t="s">
        <v>16</v>
      </c>
      <c r="R113" s="37" t="s">
        <v>616</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154</v>
      </c>
      <c r="D114" s="17" t="s">
        <v>155</v>
      </c>
      <c r="E114" s="17">
        <v>4</v>
      </c>
      <c r="F114" s="14">
        <v>25.63</v>
      </c>
      <c r="G114" s="14">
        <v>23.38</v>
      </c>
      <c r="H114" s="14">
        <v>21.14</v>
      </c>
      <c r="I114" s="14"/>
      <c r="J114" s="14">
        <v>30.42</v>
      </c>
      <c r="K114" s="14">
        <v>34.9</v>
      </c>
      <c r="L114" s="14">
        <v>42.15</v>
      </c>
      <c r="M114" s="54"/>
      <c r="N114" s="14">
        <v>53.968507705999997</v>
      </c>
      <c r="O114" s="31">
        <v>49.048077044999999</v>
      </c>
      <c r="P114" s="31" t="s">
        <v>13</v>
      </c>
      <c r="Q114" s="17" t="s">
        <v>16</v>
      </c>
      <c r="R114" s="38" t="s">
        <v>617</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156</v>
      </c>
      <c r="D115" s="16" t="s">
        <v>157</v>
      </c>
      <c r="E115" s="16">
        <v>3</v>
      </c>
      <c r="F115" s="15">
        <v>81.28</v>
      </c>
      <c r="G115" s="15">
        <v>54.4</v>
      </c>
      <c r="H115" s="15">
        <v>27.53</v>
      </c>
      <c r="I115" s="14"/>
      <c r="J115" s="15">
        <v>86.31</v>
      </c>
      <c r="K115" s="15">
        <v>140.05000000000001</v>
      </c>
      <c r="L115" s="15">
        <v>227.01</v>
      </c>
      <c r="M115" s="54"/>
      <c r="N115" s="15">
        <v>27.212279859999999</v>
      </c>
      <c r="O115" s="15">
        <v>46.342258895999997</v>
      </c>
      <c r="P115" s="15" t="s">
        <v>16</v>
      </c>
      <c r="Q115" s="16" t="s">
        <v>13</v>
      </c>
      <c r="R115" s="37" t="s">
        <v>618</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158</v>
      </c>
      <c r="D116" s="17" t="s">
        <v>159</v>
      </c>
      <c r="E116" s="17">
        <v>9</v>
      </c>
      <c r="F116" s="14">
        <v>13.28</v>
      </c>
      <c r="G116" s="14">
        <v>12.16</v>
      </c>
      <c r="H116" s="14">
        <v>11.04</v>
      </c>
      <c r="I116" s="14"/>
      <c r="J116" s="14">
        <v>15.97</v>
      </c>
      <c r="K116" s="14">
        <v>18.2</v>
      </c>
      <c r="L116" s="14">
        <v>21.81</v>
      </c>
      <c r="M116" s="54"/>
      <c r="N116" s="14">
        <v>55.308111584000002</v>
      </c>
      <c r="O116" s="31">
        <v>20.841223500000002</v>
      </c>
      <c r="P116" s="31" t="s">
        <v>16</v>
      </c>
      <c r="Q116" s="17" t="s">
        <v>16</v>
      </c>
      <c r="R116" s="38" t="s">
        <v>619</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160</v>
      </c>
      <c r="D117" s="16" t="s">
        <v>161</v>
      </c>
      <c r="E117" s="16">
        <v>0</v>
      </c>
      <c r="F117" s="15">
        <v>27.52</v>
      </c>
      <c r="G117" s="15">
        <v>21.7</v>
      </c>
      <c r="H117" s="15">
        <v>15.89</v>
      </c>
      <c r="I117" s="14"/>
      <c r="J117" s="15">
        <v>28.42</v>
      </c>
      <c r="K117" s="15">
        <v>40.04</v>
      </c>
      <c r="L117" s="15">
        <v>58.85</v>
      </c>
      <c r="M117" s="54"/>
      <c r="N117" s="15">
        <v>38.976306717999996</v>
      </c>
      <c r="O117" s="15">
        <v>59.311580902000003</v>
      </c>
      <c r="P117" s="15" t="s">
        <v>13</v>
      </c>
      <c r="Q117" s="16" t="s">
        <v>13</v>
      </c>
      <c r="R117" s="37" t="s">
        <v>620</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162</v>
      </c>
      <c r="D118" s="17" t="s">
        <v>163</v>
      </c>
      <c r="E118" s="17">
        <v>6</v>
      </c>
      <c r="F118" s="14">
        <v>9.06</v>
      </c>
      <c r="G118" s="14">
        <v>8.43</v>
      </c>
      <c r="H118" s="14">
        <v>7.81</v>
      </c>
      <c r="I118" s="14"/>
      <c r="J118" s="14">
        <v>10.6</v>
      </c>
      <c r="K118" s="14">
        <v>11.84</v>
      </c>
      <c r="L118" s="14">
        <v>13.85</v>
      </c>
      <c r="M118" s="54"/>
      <c r="N118" s="14">
        <v>59.942605729999997</v>
      </c>
      <c r="O118" s="31">
        <v>7.3936390000000003</v>
      </c>
      <c r="P118" s="31" t="s">
        <v>13</v>
      </c>
      <c r="Q118" s="17" t="s">
        <v>16</v>
      </c>
      <c r="R118" s="38" t="s">
        <v>621</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164</v>
      </c>
      <c r="D119" s="16" t="s">
        <v>165</v>
      </c>
      <c r="E119" s="16">
        <v>7</v>
      </c>
      <c r="F119" s="15">
        <v>7.95</v>
      </c>
      <c r="G119" s="15">
        <v>7.35</v>
      </c>
      <c r="H119" s="15">
        <v>6.75</v>
      </c>
      <c r="I119" s="14"/>
      <c r="J119" s="15">
        <v>9.4700000000000006</v>
      </c>
      <c r="K119" s="15">
        <v>10.66</v>
      </c>
      <c r="L119" s="15">
        <v>12.58</v>
      </c>
      <c r="M119" s="54"/>
      <c r="N119" s="15">
        <v>64.129304798999996</v>
      </c>
      <c r="O119" s="15">
        <v>4.1831453635999996</v>
      </c>
      <c r="P119" s="15" t="s">
        <v>13</v>
      </c>
      <c r="Q119" s="16" t="s">
        <v>16</v>
      </c>
      <c r="R119" s="37" t="s">
        <v>622</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166</v>
      </c>
      <c r="D120" s="17" t="s">
        <v>167</v>
      </c>
      <c r="E120" s="17">
        <v>10</v>
      </c>
      <c r="F120" s="14">
        <v>56.19</v>
      </c>
      <c r="G120" s="14">
        <v>53.42</v>
      </c>
      <c r="H120" s="14">
        <v>50.65</v>
      </c>
      <c r="I120" s="14"/>
      <c r="J120" s="14">
        <v>58.88</v>
      </c>
      <c r="K120" s="14">
        <v>64.41</v>
      </c>
      <c r="L120" s="14">
        <v>73.349999999999994</v>
      </c>
      <c r="M120" s="54"/>
      <c r="N120" s="14">
        <v>75.302501782999997</v>
      </c>
      <c r="O120" s="31">
        <v>19.732637181999998</v>
      </c>
      <c r="P120" s="31" t="s">
        <v>16</v>
      </c>
      <c r="Q120" s="17" t="s">
        <v>16</v>
      </c>
      <c r="R120" s="38" t="s">
        <v>623</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168</v>
      </c>
      <c r="D121" s="16" t="s">
        <v>169</v>
      </c>
      <c r="E121" s="16">
        <v>6</v>
      </c>
      <c r="F121" s="15">
        <v>27.27</v>
      </c>
      <c r="G121" s="15">
        <v>25.57</v>
      </c>
      <c r="H121" s="15">
        <v>23.88</v>
      </c>
      <c r="I121" s="14"/>
      <c r="J121" s="15">
        <v>28</v>
      </c>
      <c r="K121" s="15">
        <v>31.38</v>
      </c>
      <c r="L121" s="15">
        <v>36.85</v>
      </c>
      <c r="M121" s="54"/>
      <c r="N121" s="15">
        <v>44.701200559</v>
      </c>
      <c r="O121" s="15">
        <v>81.628545908999996</v>
      </c>
      <c r="P121" s="15" t="s">
        <v>16</v>
      </c>
      <c r="Q121" s="16" t="s">
        <v>13</v>
      </c>
      <c r="R121" s="37" t="s">
        <v>624</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170</v>
      </c>
      <c r="D122" s="17" t="s">
        <v>499</v>
      </c>
      <c r="E122" s="17">
        <v>7</v>
      </c>
      <c r="F122" s="14">
        <v>13.79</v>
      </c>
      <c r="G122" s="14">
        <v>13.05</v>
      </c>
      <c r="H122" s="14">
        <v>12.31</v>
      </c>
      <c r="I122" s="14"/>
      <c r="J122" s="14">
        <v>14.8</v>
      </c>
      <c r="K122" s="14">
        <v>16.27</v>
      </c>
      <c r="L122" s="14">
        <v>18.66</v>
      </c>
      <c r="M122" s="54"/>
      <c r="N122" s="14">
        <v>58.642086569</v>
      </c>
      <c r="O122" s="31">
        <v>1.3939305455000002</v>
      </c>
      <c r="P122" s="31" t="s">
        <v>16</v>
      </c>
      <c r="Q122" s="17" t="s">
        <v>16</v>
      </c>
      <c r="R122" s="38" t="s">
        <v>625</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170</v>
      </c>
      <c r="D123" s="16" t="s">
        <v>171</v>
      </c>
      <c r="E123" s="16">
        <v>7</v>
      </c>
      <c r="F123" s="15">
        <v>13.7</v>
      </c>
      <c r="G123" s="15">
        <v>12.83</v>
      </c>
      <c r="H123" s="15">
        <v>11.96</v>
      </c>
      <c r="I123" s="14"/>
      <c r="J123" s="15">
        <v>15.05</v>
      </c>
      <c r="K123" s="15">
        <v>16.78</v>
      </c>
      <c r="L123" s="15">
        <v>19.579999999999998</v>
      </c>
      <c r="M123" s="54"/>
      <c r="N123" s="15">
        <v>58.591404222999998</v>
      </c>
      <c r="O123" s="15">
        <v>392.67097541000004</v>
      </c>
      <c r="P123" s="15" t="s">
        <v>16</v>
      </c>
      <c r="Q123" s="16" t="s">
        <v>16</v>
      </c>
      <c r="R123" s="37" t="s">
        <v>626</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172</v>
      </c>
      <c r="D124" s="17" t="s">
        <v>173</v>
      </c>
      <c r="E124" s="17">
        <v>7</v>
      </c>
      <c r="F124" s="14">
        <v>44.81</v>
      </c>
      <c r="G124" s="14">
        <v>42.19</v>
      </c>
      <c r="H124" s="14">
        <v>39.58</v>
      </c>
      <c r="I124" s="14"/>
      <c r="J124" s="14">
        <v>47.33</v>
      </c>
      <c r="K124" s="14">
        <v>52.55</v>
      </c>
      <c r="L124" s="14">
        <v>61</v>
      </c>
      <c r="M124" s="54"/>
      <c r="N124" s="14">
        <v>60.665506395000001</v>
      </c>
      <c r="O124" s="31">
        <v>86.56074000000001</v>
      </c>
      <c r="P124" s="31" t="s">
        <v>16</v>
      </c>
      <c r="Q124" s="17" t="s">
        <v>16</v>
      </c>
      <c r="R124" s="38" t="s">
        <v>627</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172</v>
      </c>
      <c r="D125" s="16" t="s">
        <v>174</v>
      </c>
      <c r="E125" s="16">
        <v>7</v>
      </c>
      <c r="F125" s="15">
        <v>42.34</v>
      </c>
      <c r="G125" s="15">
        <v>39.450000000000003</v>
      </c>
      <c r="H125" s="15">
        <v>36.56</v>
      </c>
      <c r="I125" s="14"/>
      <c r="J125" s="15">
        <v>47.4</v>
      </c>
      <c r="K125" s="15">
        <v>53.17</v>
      </c>
      <c r="L125" s="15">
        <v>62.51</v>
      </c>
      <c r="M125" s="54"/>
      <c r="N125" s="15">
        <v>51.225524102000001</v>
      </c>
      <c r="O125" s="15">
        <v>949.66728014</v>
      </c>
      <c r="P125" s="15" t="s">
        <v>16</v>
      </c>
      <c r="Q125" s="16" t="s">
        <v>16</v>
      </c>
      <c r="R125" s="37" t="s">
        <v>628</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356</v>
      </c>
      <c r="D126" s="17" t="s">
        <v>175</v>
      </c>
      <c r="E126" s="17">
        <v>0</v>
      </c>
      <c r="F126" s="14">
        <v>2.02</v>
      </c>
      <c r="G126" s="14">
        <v>1.44</v>
      </c>
      <c r="H126" s="14">
        <v>0.87</v>
      </c>
      <c r="I126" s="14"/>
      <c r="J126" s="14">
        <v>2.06</v>
      </c>
      <c r="K126" s="14">
        <v>3.2</v>
      </c>
      <c r="L126" s="14">
        <v>5.05</v>
      </c>
      <c r="M126" s="54"/>
      <c r="N126" s="14">
        <v>38.155420968999998</v>
      </c>
      <c r="O126" s="31">
        <v>3.3334384545</v>
      </c>
      <c r="P126" s="31" t="s">
        <v>13</v>
      </c>
      <c r="Q126" s="17" t="s">
        <v>13</v>
      </c>
      <c r="R126" s="38" t="s">
        <v>629</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176</v>
      </c>
      <c r="D127" s="16" t="s">
        <v>177</v>
      </c>
      <c r="E127" s="16">
        <v>2</v>
      </c>
      <c r="F127" s="15">
        <v>61</v>
      </c>
      <c r="G127" s="15">
        <v>52.11</v>
      </c>
      <c r="H127" s="15">
        <v>43.22</v>
      </c>
      <c r="I127" s="14"/>
      <c r="J127" s="15">
        <v>62.84</v>
      </c>
      <c r="K127" s="15">
        <v>80.61</v>
      </c>
      <c r="L127" s="15">
        <v>109.38</v>
      </c>
      <c r="M127" s="54"/>
      <c r="N127" s="15">
        <v>49.758595112999998</v>
      </c>
      <c r="O127" s="15">
        <v>68.244185943000005</v>
      </c>
      <c r="P127" s="15" t="s">
        <v>13</v>
      </c>
      <c r="Q127" s="16" t="s">
        <v>13</v>
      </c>
      <c r="R127" s="37" t="s">
        <v>630</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178</v>
      </c>
      <c r="D128" s="17" t="s">
        <v>179</v>
      </c>
      <c r="E128" s="17">
        <v>8</v>
      </c>
      <c r="F128" s="14">
        <v>10.67</v>
      </c>
      <c r="G128" s="14">
        <v>8.76</v>
      </c>
      <c r="H128" s="14">
        <v>6.86</v>
      </c>
      <c r="I128" s="14"/>
      <c r="J128" s="14">
        <v>14.24</v>
      </c>
      <c r="K128" s="14">
        <v>18.04</v>
      </c>
      <c r="L128" s="14">
        <v>24.21</v>
      </c>
      <c r="M128" s="54"/>
      <c r="N128" s="14">
        <v>56.239977994999997</v>
      </c>
      <c r="O128" s="31">
        <v>37.374025091</v>
      </c>
      <c r="P128" s="31" t="s">
        <v>16</v>
      </c>
      <c r="Q128" s="17" t="s">
        <v>16</v>
      </c>
      <c r="R128" s="38" t="s">
        <v>631</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357</v>
      </c>
      <c r="D129" s="16" t="s">
        <v>180</v>
      </c>
      <c r="E129" s="16">
        <v>10</v>
      </c>
      <c r="F129" s="15">
        <v>174</v>
      </c>
      <c r="G129" s="15">
        <v>163.66999999999999</v>
      </c>
      <c r="H129" s="15">
        <v>153.34</v>
      </c>
      <c r="I129" s="14"/>
      <c r="J129" s="15">
        <v>178</v>
      </c>
      <c r="K129" s="15">
        <v>198.65</v>
      </c>
      <c r="L129" s="15">
        <v>232.08</v>
      </c>
      <c r="M129" s="54"/>
      <c r="N129" s="15">
        <v>65.504196918000005</v>
      </c>
      <c r="O129" s="15">
        <v>4.9935899294999997</v>
      </c>
      <c r="P129" s="15" t="s">
        <v>16</v>
      </c>
      <c r="Q129" s="16" t="s">
        <v>16</v>
      </c>
      <c r="R129" s="37" t="s">
        <v>632</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181</v>
      </c>
      <c r="D130" s="17" t="s">
        <v>182</v>
      </c>
      <c r="E130" s="17">
        <v>4</v>
      </c>
      <c r="F130" s="14">
        <v>5.57</v>
      </c>
      <c r="G130" s="14">
        <v>4.4800000000000004</v>
      </c>
      <c r="H130" s="14">
        <v>3.39</v>
      </c>
      <c r="I130" s="14"/>
      <c r="J130" s="14">
        <v>8.82</v>
      </c>
      <c r="K130" s="14">
        <v>10.99</v>
      </c>
      <c r="L130" s="14">
        <v>14.51</v>
      </c>
      <c r="M130" s="54"/>
      <c r="N130" s="14">
        <v>51.851940902000003</v>
      </c>
      <c r="O130" s="31">
        <v>4.4821320908999995</v>
      </c>
      <c r="P130" s="31" t="s">
        <v>13</v>
      </c>
      <c r="Q130" s="17" t="s">
        <v>16</v>
      </c>
      <c r="R130" s="38" t="s">
        <v>633</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183</v>
      </c>
      <c r="D131" s="16" t="s">
        <v>184</v>
      </c>
      <c r="E131" s="16">
        <v>0</v>
      </c>
      <c r="F131" s="15">
        <v>6.32</v>
      </c>
      <c r="G131" s="15">
        <v>5.52</v>
      </c>
      <c r="H131" s="15">
        <v>4.72</v>
      </c>
      <c r="I131" s="14"/>
      <c r="J131" s="15">
        <v>6.5</v>
      </c>
      <c r="K131" s="15">
        <v>8.09</v>
      </c>
      <c r="L131" s="15">
        <v>10.67</v>
      </c>
      <c r="M131" s="54"/>
      <c r="N131" s="15">
        <v>42.457843195999999</v>
      </c>
      <c r="O131" s="15">
        <v>4.8866496364000005</v>
      </c>
      <c r="P131" s="15" t="s">
        <v>13</v>
      </c>
      <c r="Q131" s="16" t="s">
        <v>13</v>
      </c>
      <c r="R131" s="37" t="s">
        <v>634</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185</v>
      </c>
      <c r="D132" s="17" t="s">
        <v>186</v>
      </c>
      <c r="E132" s="17">
        <v>6</v>
      </c>
      <c r="F132" s="14">
        <v>3.49</v>
      </c>
      <c r="G132" s="14">
        <v>3.27</v>
      </c>
      <c r="H132" s="14">
        <v>3.05</v>
      </c>
      <c r="I132" s="14"/>
      <c r="J132" s="14">
        <v>3.93</v>
      </c>
      <c r="K132" s="14">
        <v>4.3600000000000003</v>
      </c>
      <c r="L132" s="14">
        <v>5.0599999999999996</v>
      </c>
      <c r="M132" s="54"/>
      <c r="N132" s="14">
        <v>67.245039032999998</v>
      </c>
      <c r="O132" s="31">
        <v>2.8787072726999998</v>
      </c>
      <c r="P132" s="31" t="s">
        <v>13</v>
      </c>
      <c r="Q132" s="17" t="s">
        <v>16</v>
      </c>
      <c r="R132" s="38" t="s">
        <v>635</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185</v>
      </c>
      <c r="D133" s="16" t="s">
        <v>187</v>
      </c>
      <c r="E133" s="16">
        <v>6</v>
      </c>
      <c r="F133" s="15">
        <v>3.46</v>
      </c>
      <c r="G133" s="15">
        <v>3.23</v>
      </c>
      <c r="H133" s="15">
        <v>3.01</v>
      </c>
      <c r="I133" s="14"/>
      <c r="J133" s="15">
        <v>3.96</v>
      </c>
      <c r="K133" s="15">
        <v>4.4000000000000004</v>
      </c>
      <c r="L133" s="15">
        <v>5.12</v>
      </c>
      <c r="M133" s="54"/>
      <c r="N133" s="15">
        <v>64.206538358000003</v>
      </c>
      <c r="O133" s="15">
        <v>16.545389545000003</v>
      </c>
      <c r="P133" s="15" t="s">
        <v>13</v>
      </c>
      <c r="Q133" s="16" t="s">
        <v>16</v>
      </c>
      <c r="R133" s="37" t="s">
        <v>636</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185</v>
      </c>
      <c r="D134" s="17" t="s">
        <v>188</v>
      </c>
      <c r="E134" s="17">
        <v>4</v>
      </c>
      <c r="F134" s="14">
        <v>17.32</v>
      </c>
      <c r="G134" s="14">
        <v>16.18</v>
      </c>
      <c r="H134" s="14">
        <v>15.05</v>
      </c>
      <c r="I134" s="14"/>
      <c r="J134" s="14">
        <v>19.760000000000002</v>
      </c>
      <c r="K134" s="14">
        <v>22.02</v>
      </c>
      <c r="L134" s="14">
        <v>25.68</v>
      </c>
      <c r="M134" s="54"/>
      <c r="N134" s="14">
        <v>58.726908844999997</v>
      </c>
      <c r="O134" s="31">
        <v>82.877685318000005</v>
      </c>
      <c r="P134" s="31" t="s">
        <v>13</v>
      </c>
      <c r="Q134" s="17" t="s">
        <v>16</v>
      </c>
      <c r="R134" s="38" t="s">
        <v>637</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638</v>
      </c>
      <c r="D135" s="16" t="s">
        <v>639</v>
      </c>
      <c r="E135" s="16">
        <v>3</v>
      </c>
      <c r="F135" s="15">
        <v>36.6</v>
      </c>
      <c r="G135" s="15">
        <v>27.99</v>
      </c>
      <c r="H135" s="15">
        <v>19.38</v>
      </c>
      <c r="I135" s="14"/>
      <c r="J135" s="15">
        <v>39.04</v>
      </c>
      <c r="K135" s="15">
        <v>56.25</v>
      </c>
      <c r="L135" s="15">
        <v>84.1</v>
      </c>
      <c r="M135" s="54"/>
      <c r="N135" s="15">
        <v>36.264852681999997</v>
      </c>
      <c r="O135" s="15">
        <v>2.8899634905</v>
      </c>
      <c r="P135" s="15" t="s">
        <v>16</v>
      </c>
      <c r="Q135" s="16" t="s">
        <v>13</v>
      </c>
      <c r="R135" s="37" t="s">
        <v>640</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189</v>
      </c>
      <c r="D136" s="17" t="s">
        <v>190</v>
      </c>
      <c r="E136" s="17">
        <v>0</v>
      </c>
      <c r="F136" s="14">
        <v>10.81</v>
      </c>
      <c r="G136" s="14">
        <v>9.0299999999999994</v>
      </c>
      <c r="H136" s="14">
        <v>7.25</v>
      </c>
      <c r="I136" s="14"/>
      <c r="J136" s="14">
        <v>11.09</v>
      </c>
      <c r="K136" s="14">
        <v>14.64</v>
      </c>
      <c r="L136" s="14">
        <v>20.399999999999999</v>
      </c>
      <c r="M136" s="54"/>
      <c r="N136" s="14">
        <v>45.625073229999998</v>
      </c>
      <c r="O136" s="31">
        <v>5.2884080000000004</v>
      </c>
      <c r="P136" s="31" t="s">
        <v>13</v>
      </c>
      <c r="Q136" s="17" t="s">
        <v>13</v>
      </c>
      <c r="R136" s="38" t="s">
        <v>641</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191</v>
      </c>
      <c r="D137" s="16" t="s">
        <v>192</v>
      </c>
      <c r="E137" s="16">
        <v>7</v>
      </c>
      <c r="F137" s="15">
        <v>3.23</v>
      </c>
      <c r="G137" s="15">
        <v>2.15</v>
      </c>
      <c r="H137" s="15">
        <v>1.07</v>
      </c>
      <c r="I137" s="14"/>
      <c r="J137" s="15">
        <v>5.9</v>
      </c>
      <c r="K137" s="15">
        <v>8.0500000000000007</v>
      </c>
      <c r="L137" s="15">
        <v>11.54</v>
      </c>
      <c r="M137" s="54"/>
      <c r="N137" s="15">
        <v>66.905224105000002</v>
      </c>
      <c r="O137" s="15">
        <v>9.8976664999999997</v>
      </c>
      <c r="P137" s="15" t="s">
        <v>13</v>
      </c>
      <c r="Q137" s="16" t="s">
        <v>16</v>
      </c>
      <c r="R137" s="37" t="s">
        <v>642</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193</v>
      </c>
      <c r="D138" s="17" t="s">
        <v>194</v>
      </c>
      <c r="E138" s="17">
        <v>0</v>
      </c>
      <c r="F138" s="14">
        <v>38.630000000000003</v>
      </c>
      <c r="G138" s="14">
        <v>34</v>
      </c>
      <c r="H138" s="14">
        <v>29.37</v>
      </c>
      <c r="I138" s="14"/>
      <c r="J138" s="14">
        <v>40.25</v>
      </c>
      <c r="K138" s="14">
        <v>49.5</v>
      </c>
      <c r="L138" s="14">
        <v>64.48</v>
      </c>
      <c r="M138" s="54"/>
      <c r="N138" s="14">
        <v>37.290620128999997</v>
      </c>
      <c r="O138" s="31">
        <v>275.08333426999997</v>
      </c>
      <c r="P138" s="31" t="s">
        <v>13</v>
      </c>
      <c r="Q138" s="17" t="s">
        <v>13</v>
      </c>
      <c r="R138" s="38" t="s">
        <v>643</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193</v>
      </c>
      <c r="D139" s="16" t="s">
        <v>477</v>
      </c>
      <c r="E139" s="16">
        <v>0</v>
      </c>
      <c r="F139" s="15">
        <v>37.130000000000003</v>
      </c>
      <c r="G139" s="15">
        <v>32.78</v>
      </c>
      <c r="H139" s="15">
        <v>28.44</v>
      </c>
      <c r="I139" s="14"/>
      <c r="J139" s="15">
        <v>39.049999999999997</v>
      </c>
      <c r="K139" s="15">
        <v>47.73</v>
      </c>
      <c r="L139" s="15">
        <v>61.77</v>
      </c>
      <c r="M139" s="54"/>
      <c r="N139" s="15">
        <v>39.366405936</v>
      </c>
      <c r="O139" s="15">
        <v>7.2234295909000004</v>
      </c>
      <c r="P139" s="15" t="s">
        <v>13</v>
      </c>
      <c r="Q139" s="16" t="s">
        <v>13</v>
      </c>
      <c r="R139" s="37" t="s">
        <v>644</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195</v>
      </c>
      <c r="D140" s="17" t="s">
        <v>196</v>
      </c>
      <c r="E140" s="17">
        <v>6</v>
      </c>
      <c r="F140" s="14">
        <v>25.87</v>
      </c>
      <c r="G140" s="14">
        <v>23.9</v>
      </c>
      <c r="H140" s="14">
        <v>21.93</v>
      </c>
      <c r="I140" s="14"/>
      <c r="J140" s="14">
        <v>26.63</v>
      </c>
      <c r="K140" s="14">
        <v>30.56</v>
      </c>
      <c r="L140" s="14">
        <v>36.92</v>
      </c>
      <c r="M140" s="54"/>
      <c r="N140" s="14">
        <v>45.416835024000001</v>
      </c>
      <c r="O140" s="31">
        <v>12.279822636</v>
      </c>
      <c r="P140" s="31" t="s">
        <v>16</v>
      </c>
      <c r="Q140" s="17" t="s">
        <v>13</v>
      </c>
      <c r="R140" s="38" t="s">
        <v>645</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197</v>
      </c>
      <c r="D141" s="16" t="s">
        <v>198</v>
      </c>
      <c r="E141" s="16">
        <v>0</v>
      </c>
      <c r="F141" s="15">
        <v>13.5</v>
      </c>
      <c r="G141" s="15">
        <v>12.52</v>
      </c>
      <c r="H141" s="15">
        <v>11.55</v>
      </c>
      <c r="I141" s="14"/>
      <c r="J141" s="15">
        <v>14.15</v>
      </c>
      <c r="K141" s="15">
        <v>16.09</v>
      </c>
      <c r="L141" s="15">
        <v>19.23</v>
      </c>
      <c r="M141" s="54"/>
      <c r="N141" s="15">
        <v>37.222991657999998</v>
      </c>
      <c r="O141" s="15">
        <v>207.67091327</v>
      </c>
      <c r="P141" s="15" t="s">
        <v>13</v>
      </c>
      <c r="Q141" s="16" t="s">
        <v>13</v>
      </c>
      <c r="R141" s="37" t="s">
        <v>646</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199</v>
      </c>
      <c r="D142" s="17" t="s">
        <v>200</v>
      </c>
      <c r="E142" s="17">
        <v>3</v>
      </c>
      <c r="F142" s="14">
        <v>3.93</v>
      </c>
      <c r="G142" s="14">
        <v>3.68</v>
      </c>
      <c r="H142" s="14">
        <v>3.44</v>
      </c>
      <c r="I142" s="14"/>
      <c r="J142" s="14">
        <v>4.01</v>
      </c>
      <c r="K142" s="14">
        <v>4.49</v>
      </c>
      <c r="L142" s="14">
        <v>5.28</v>
      </c>
      <c r="M142" s="54"/>
      <c r="N142" s="14">
        <v>47.954519007999998</v>
      </c>
      <c r="O142" s="31">
        <v>11.743260727000001</v>
      </c>
      <c r="P142" s="31" t="s">
        <v>16</v>
      </c>
      <c r="Q142" s="17" t="s">
        <v>13</v>
      </c>
      <c r="R142" s="38" t="s">
        <v>647</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201</v>
      </c>
      <c r="D143" s="16" t="s">
        <v>202</v>
      </c>
      <c r="E143" s="16">
        <v>6</v>
      </c>
      <c r="F143" s="15">
        <v>17.64</v>
      </c>
      <c r="G143" s="15">
        <v>15.26</v>
      </c>
      <c r="H143" s="15">
        <v>12.89</v>
      </c>
      <c r="I143" s="14"/>
      <c r="J143" s="15">
        <v>24.71</v>
      </c>
      <c r="K143" s="15">
        <v>29.45</v>
      </c>
      <c r="L143" s="15">
        <v>37.130000000000003</v>
      </c>
      <c r="M143" s="54"/>
      <c r="N143" s="15">
        <v>57.207996792000003</v>
      </c>
      <c r="O143" s="15">
        <v>8.5893008636000001</v>
      </c>
      <c r="P143" s="15" t="s">
        <v>13</v>
      </c>
      <c r="Q143" s="16" t="s">
        <v>16</v>
      </c>
      <c r="R143" s="37" t="s">
        <v>648</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203</v>
      </c>
      <c r="D144" s="17" t="s">
        <v>204</v>
      </c>
      <c r="E144" s="17">
        <v>4</v>
      </c>
      <c r="F144" s="14">
        <v>4.8899999999999997</v>
      </c>
      <c r="G144" s="14">
        <v>2.97</v>
      </c>
      <c r="H144" s="14">
        <v>1.05</v>
      </c>
      <c r="I144" s="14"/>
      <c r="J144" s="14">
        <v>10.23</v>
      </c>
      <c r="K144" s="14">
        <v>14.06</v>
      </c>
      <c r="L144" s="14">
        <v>20.260000000000002</v>
      </c>
      <c r="M144" s="54"/>
      <c r="N144" s="14">
        <v>53.61220213</v>
      </c>
      <c r="O144" s="31">
        <v>108.72638059000001</v>
      </c>
      <c r="P144" s="31" t="s">
        <v>13</v>
      </c>
      <c r="Q144" s="17" t="s">
        <v>16</v>
      </c>
      <c r="R144" s="38" t="s">
        <v>649</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205</v>
      </c>
      <c r="D145" s="16" t="s">
        <v>206</v>
      </c>
      <c r="E145" s="16">
        <v>0</v>
      </c>
      <c r="F145" s="15">
        <v>4.83</v>
      </c>
      <c r="G145" s="15">
        <v>4.26</v>
      </c>
      <c r="H145" s="15">
        <v>3.7</v>
      </c>
      <c r="I145" s="14"/>
      <c r="J145" s="15">
        <v>5.03</v>
      </c>
      <c r="K145" s="15">
        <v>6.15</v>
      </c>
      <c r="L145" s="15">
        <v>7.98</v>
      </c>
      <c r="M145" s="54"/>
      <c r="N145" s="15">
        <v>25.417672146000001</v>
      </c>
      <c r="O145" s="15">
        <v>5.6376366363999999</v>
      </c>
      <c r="P145" s="15" t="s">
        <v>13</v>
      </c>
      <c r="Q145" s="16" t="s">
        <v>13</v>
      </c>
      <c r="R145" s="37" t="s">
        <v>650</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205</v>
      </c>
      <c r="D146" s="17" t="s">
        <v>207</v>
      </c>
      <c r="E146" s="17">
        <v>0</v>
      </c>
      <c r="F146" s="14">
        <v>5.23</v>
      </c>
      <c r="G146" s="14">
        <v>4.66</v>
      </c>
      <c r="H146" s="14">
        <v>4.0999999999999996</v>
      </c>
      <c r="I146" s="14"/>
      <c r="J146" s="14">
        <v>5.44</v>
      </c>
      <c r="K146" s="14">
        <v>6.56</v>
      </c>
      <c r="L146" s="14">
        <v>8.3800000000000008</v>
      </c>
      <c r="M146" s="54"/>
      <c r="N146" s="14">
        <v>26.001421356000002</v>
      </c>
      <c r="O146" s="31">
        <v>47.879793318000004</v>
      </c>
      <c r="P146" s="31" t="s">
        <v>13</v>
      </c>
      <c r="Q146" s="17" t="s">
        <v>13</v>
      </c>
      <c r="R146" s="38" t="s">
        <v>651</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208</v>
      </c>
      <c r="D147" s="16" t="s">
        <v>209</v>
      </c>
      <c r="E147" s="16">
        <v>0</v>
      </c>
      <c r="F147" s="15">
        <v>15.04</v>
      </c>
      <c r="G147" s="15">
        <v>12.62</v>
      </c>
      <c r="H147" s="15">
        <v>10.199999999999999</v>
      </c>
      <c r="I147" s="14"/>
      <c r="J147" s="15">
        <v>15.51</v>
      </c>
      <c r="K147" s="15">
        <v>20.34</v>
      </c>
      <c r="L147" s="15">
        <v>28.17</v>
      </c>
      <c r="M147" s="54"/>
      <c r="N147" s="15">
        <v>37.181753886000003</v>
      </c>
      <c r="O147" s="15">
        <v>100.54985572000001</v>
      </c>
      <c r="P147" s="15" t="s">
        <v>13</v>
      </c>
      <c r="Q147" s="16" t="s">
        <v>13</v>
      </c>
      <c r="R147" s="37" t="s">
        <v>652</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483</v>
      </c>
      <c r="D148" s="17" t="s">
        <v>484</v>
      </c>
      <c r="E148" s="17">
        <v>3</v>
      </c>
      <c r="F148" s="14">
        <v>95.18</v>
      </c>
      <c r="G148" s="14">
        <v>56.33</v>
      </c>
      <c r="H148" s="14">
        <v>17.48</v>
      </c>
      <c r="I148" s="14"/>
      <c r="J148" s="14">
        <v>102.95</v>
      </c>
      <c r="K148" s="14">
        <v>180.64</v>
      </c>
      <c r="L148" s="14">
        <v>306.35000000000002</v>
      </c>
      <c r="M148" s="54"/>
      <c r="N148" s="14">
        <v>25.587638745</v>
      </c>
      <c r="O148" s="31">
        <v>11.002429184</v>
      </c>
      <c r="P148" s="31" t="s">
        <v>16</v>
      </c>
      <c r="Q148" s="17" t="s">
        <v>13</v>
      </c>
      <c r="R148" s="38" t="s">
        <v>653</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654</v>
      </c>
      <c r="D149" s="16" t="s">
        <v>655</v>
      </c>
      <c r="E149" s="16">
        <v>9</v>
      </c>
      <c r="F149" s="15">
        <v>85.77</v>
      </c>
      <c r="G149" s="15">
        <v>81</v>
      </c>
      <c r="H149" s="15">
        <v>76.239999999999995</v>
      </c>
      <c r="I149" s="14"/>
      <c r="J149" s="15">
        <v>91.11</v>
      </c>
      <c r="K149" s="15">
        <v>100.63</v>
      </c>
      <c r="L149" s="15">
        <v>116.04</v>
      </c>
      <c r="M149" s="54"/>
      <c r="N149" s="15">
        <v>66.640525503000006</v>
      </c>
      <c r="O149" s="15">
        <v>2.1908221190999999</v>
      </c>
      <c r="P149" s="15" t="s">
        <v>16</v>
      </c>
      <c r="Q149" s="16" t="s">
        <v>16</v>
      </c>
      <c r="R149" s="37" t="s">
        <v>656</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210</v>
      </c>
      <c r="D150" s="17" t="s">
        <v>211</v>
      </c>
      <c r="E150" s="17">
        <v>7</v>
      </c>
      <c r="F150" s="14">
        <v>4.32</v>
      </c>
      <c r="G150" s="14">
        <v>3.78</v>
      </c>
      <c r="H150" s="14">
        <v>3.24</v>
      </c>
      <c r="I150" s="14"/>
      <c r="J150" s="14">
        <v>4.95</v>
      </c>
      <c r="K150" s="14">
        <v>6.02</v>
      </c>
      <c r="L150" s="14">
        <v>7.76</v>
      </c>
      <c r="M150" s="54"/>
      <c r="N150" s="14">
        <v>48.399836184999998</v>
      </c>
      <c r="O150" s="31">
        <v>5.9896618636000003</v>
      </c>
      <c r="P150" s="31" t="s">
        <v>16</v>
      </c>
      <c r="Q150" s="17" t="s">
        <v>16</v>
      </c>
      <c r="R150" s="38" t="s">
        <v>657</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500</v>
      </c>
      <c r="D151" s="16" t="s">
        <v>501</v>
      </c>
      <c r="E151" s="16">
        <v>2</v>
      </c>
      <c r="F151" s="15">
        <v>2.99</v>
      </c>
      <c r="G151" s="15">
        <v>2.79</v>
      </c>
      <c r="H151" s="15">
        <v>2.59</v>
      </c>
      <c r="I151" s="14"/>
      <c r="J151" s="15">
        <v>3.06</v>
      </c>
      <c r="K151" s="15">
        <v>3.45</v>
      </c>
      <c r="L151" s="15">
        <v>4.09</v>
      </c>
      <c r="M151" s="54"/>
      <c r="N151" s="15">
        <v>36.968095994000002</v>
      </c>
      <c r="O151" s="15">
        <v>1.2261214090999999</v>
      </c>
      <c r="P151" s="15" t="s">
        <v>13</v>
      </c>
      <c r="Q151" s="16" t="s">
        <v>13</v>
      </c>
      <c r="R151" s="37" t="s">
        <v>658</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212</v>
      </c>
      <c r="D152" s="17" t="s">
        <v>213</v>
      </c>
      <c r="E152" s="17">
        <v>6</v>
      </c>
      <c r="F152" s="14">
        <v>78.22</v>
      </c>
      <c r="G152" s="14">
        <v>72.17</v>
      </c>
      <c r="H152" s="14">
        <v>66.12</v>
      </c>
      <c r="I152" s="14"/>
      <c r="J152" s="14">
        <v>80.92</v>
      </c>
      <c r="K152" s="14">
        <v>93.01</v>
      </c>
      <c r="L152" s="14">
        <v>112.58</v>
      </c>
      <c r="M152" s="54"/>
      <c r="N152" s="14">
        <v>67.099788505999996</v>
      </c>
      <c r="O152" s="31">
        <v>34.705515854999994</v>
      </c>
      <c r="P152" s="31" t="s">
        <v>13</v>
      </c>
      <c r="Q152" s="17" t="s">
        <v>16</v>
      </c>
      <c r="R152" s="38" t="s">
        <v>659</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369</v>
      </c>
      <c r="D153" s="16" t="s">
        <v>370</v>
      </c>
      <c r="E153" s="16">
        <v>0</v>
      </c>
      <c r="F153" s="15">
        <v>58.2</v>
      </c>
      <c r="G153" s="15">
        <v>48.8</v>
      </c>
      <c r="H153" s="15">
        <v>39.4</v>
      </c>
      <c r="I153" s="14"/>
      <c r="J153" s="15">
        <v>60.79</v>
      </c>
      <c r="K153" s="15">
        <v>79.58</v>
      </c>
      <c r="L153" s="15">
        <v>109.99</v>
      </c>
      <c r="M153" s="54"/>
      <c r="N153" s="15">
        <v>35.145980555999998</v>
      </c>
      <c r="O153" s="15">
        <v>2.2395874090999999</v>
      </c>
      <c r="P153" s="15" t="s">
        <v>13</v>
      </c>
      <c r="Q153" s="16" t="s">
        <v>13</v>
      </c>
      <c r="R153" s="37" t="s">
        <v>660</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214</v>
      </c>
      <c r="D154" s="17" t="s">
        <v>215</v>
      </c>
      <c r="E154" s="17">
        <v>7</v>
      </c>
      <c r="F154" s="14">
        <v>120.19</v>
      </c>
      <c r="G154" s="14">
        <v>111.85</v>
      </c>
      <c r="H154" s="14">
        <v>103.51</v>
      </c>
      <c r="I154" s="14"/>
      <c r="J154" s="14">
        <v>124.5</v>
      </c>
      <c r="K154" s="14">
        <v>141.16999999999999</v>
      </c>
      <c r="L154" s="14">
        <v>168.17</v>
      </c>
      <c r="M154" s="54"/>
      <c r="N154" s="14">
        <v>62.212917486999999</v>
      </c>
      <c r="O154" s="31">
        <v>30.315147904</v>
      </c>
      <c r="P154" s="31" t="s">
        <v>16</v>
      </c>
      <c r="Q154" s="17" t="s">
        <v>16</v>
      </c>
      <c r="R154" s="38" t="s">
        <v>661</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216</v>
      </c>
      <c r="D155" s="16" t="s">
        <v>217</v>
      </c>
      <c r="E155" s="16">
        <v>3</v>
      </c>
      <c r="F155" s="15">
        <v>31.27</v>
      </c>
      <c r="G155" s="15">
        <v>29.74</v>
      </c>
      <c r="H155" s="15">
        <v>28.21</v>
      </c>
      <c r="I155" s="14"/>
      <c r="J155" s="15">
        <v>31.85</v>
      </c>
      <c r="K155" s="15">
        <v>34.9</v>
      </c>
      <c r="L155" s="15">
        <v>39.840000000000003</v>
      </c>
      <c r="M155" s="54"/>
      <c r="N155" s="15">
        <v>32.842704953999998</v>
      </c>
      <c r="O155" s="15">
        <v>5.5268221363999999</v>
      </c>
      <c r="P155" s="15" t="s">
        <v>16</v>
      </c>
      <c r="Q155" s="16" t="s">
        <v>13</v>
      </c>
      <c r="R155" s="37" t="s">
        <v>662</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358</v>
      </c>
      <c r="D156" s="17" t="s">
        <v>218</v>
      </c>
      <c r="E156" s="17">
        <v>3</v>
      </c>
      <c r="F156" s="14">
        <v>716.13</v>
      </c>
      <c r="G156" s="14">
        <v>465.45</v>
      </c>
      <c r="H156" s="14">
        <v>214.78</v>
      </c>
      <c r="I156" s="14"/>
      <c r="J156" s="14">
        <v>754.72</v>
      </c>
      <c r="K156" s="14">
        <v>1256.06</v>
      </c>
      <c r="L156" s="14">
        <v>2067.29</v>
      </c>
      <c r="M156" s="54"/>
      <c r="N156" s="14">
        <v>32.367737695999999</v>
      </c>
      <c r="O156" s="31">
        <v>108.16935064</v>
      </c>
      <c r="P156" s="31" t="s">
        <v>16</v>
      </c>
      <c r="Q156" s="17" t="s">
        <v>13</v>
      </c>
      <c r="R156" s="38" t="s">
        <v>663</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219</v>
      </c>
      <c r="D157" s="16" t="s">
        <v>220</v>
      </c>
      <c r="E157" s="16">
        <v>6</v>
      </c>
      <c r="F157" s="15">
        <v>83.34</v>
      </c>
      <c r="G157" s="15">
        <v>76.37</v>
      </c>
      <c r="H157" s="15">
        <v>69.41</v>
      </c>
      <c r="I157" s="14"/>
      <c r="J157" s="15">
        <v>97.94</v>
      </c>
      <c r="K157" s="15">
        <v>111.86</v>
      </c>
      <c r="L157" s="15">
        <v>134.4</v>
      </c>
      <c r="M157" s="54"/>
      <c r="N157" s="15">
        <v>59.231921784000001</v>
      </c>
      <c r="O157" s="15">
        <v>40.525877854000001</v>
      </c>
      <c r="P157" s="15" t="s">
        <v>13</v>
      </c>
      <c r="Q157" s="16" t="s">
        <v>16</v>
      </c>
      <c r="R157" s="37" t="s">
        <v>664</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221</v>
      </c>
      <c r="D158" s="17" t="s">
        <v>222</v>
      </c>
      <c r="E158" s="17">
        <v>7</v>
      </c>
      <c r="F158" s="14">
        <v>15.36</v>
      </c>
      <c r="G158" s="14">
        <v>14.33</v>
      </c>
      <c r="H158" s="14">
        <v>13.31</v>
      </c>
      <c r="I158" s="14"/>
      <c r="J158" s="14">
        <v>15.65</v>
      </c>
      <c r="K158" s="14">
        <v>17.690000000000001</v>
      </c>
      <c r="L158" s="14">
        <v>21</v>
      </c>
      <c r="M158" s="54"/>
      <c r="N158" s="14">
        <v>55.628458393000003</v>
      </c>
      <c r="O158" s="31">
        <v>14.268751636000001</v>
      </c>
      <c r="P158" s="31" t="s">
        <v>16</v>
      </c>
      <c r="Q158" s="17" t="s">
        <v>16</v>
      </c>
      <c r="R158" s="38" t="s">
        <v>665</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223</v>
      </c>
      <c r="D159" s="16" t="s">
        <v>224</v>
      </c>
      <c r="E159" s="16">
        <v>4</v>
      </c>
      <c r="F159" s="15">
        <v>3.65</v>
      </c>
      <c r="G159" s="15">
        <v>3.32</v>
      </c>
      <c r="H159" s="15">
        <v>3</v>
      </c>
      <c r="I159" s="14"/>
      <c r="J159" s="15">
        <v>4.46</v>
      </c>
      <c r="K159" s="15">
        <v>5.0999999999999996</v>
      </c>
      <c r="L159" s="15">
        <v>6.15</v>
      </c>
      <c r="M159" s="54"/>
      <c r="N159" s="15">
        <v>54.622450141999998</v>
      </c>
      <c r="O159" s="15">
        <v>37.354014544999998</v>
      </c>
      <c r="P159" s="15" t="s">
        <v>13</v>
      </c>
      <c r="Q159" s="16" t="s">
        <v>16</v>
      </c>
      <c r="R159" s="37" t="s">
        <v>666</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422</v>
      </c>
      <c r="D160" s="17" t="s">
        <v>423</v>
      </c>
      <c r="E160" s="17">
        <v>0</v>
      </c>
      <c r="F160" s="14">
        <v>2.99</v>
      </c>
      <c r="G160" s="14">
        <v>2.71</v>
      </c>
      <c r="H160" s="14">
        <v>2.4300000000000002</v>
      </c>
      <c r="I160" s="14"/>
      <c r="J160" s="14">
        <v>3.12</v>
      </c>
      <c r="K160" s="14">
        <v>3.67</v>
      </c>
      <c r="L160" s="14">
        <v>4.57</v>
      </c>
      <c r="M160" s="54"/>
      <c r="N160" s="14">
        <v>28.233451388999999</v>
      </c>
      <c r="O160" s="31">
        <v>2.4224978182000001</v>
      </c>
      <c r="P160" s="31" t="s">
        <v>13</v>
      </c>
      <c r="Q160" s="17" t="s">
        <v>13</v>
      </c>
      <c r="R160" s="38" t="s">
        <v>667</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225</v>
      </c>
      <c r="D161" s="16" t="s">
        <v>226</v>
      </c>
      <c r="E161" s="16">
        <v>4</v>
      </c>
      <c r="F161" s="15">
        <v>14.73</v>
      </c>
      <c r="G161" s="15">
        <v>13.42</v>
      </c>
      <c r="H161" s="15">
        <v>12.12</v>
      </c>
      <c r="I161" s="14"/>
      <c r="J161" s="15">
        <v>17.75</v>
      </c>
      <c r="K161" s="15">
        <v>20.350000000000001</v>
      </c>
      <c r="L161" s="15">
        <v>24.57</v>
      </c>
      <c r="M161" s="54"/>
      <c r="N161" s="15">
        <v>54.226458307000001</v>
      </c>
      <c r="O161" s="15">
        <v>121.05512359000001</v>
      </c>
      <c r="P161" s="15" t="s">
        <v>13</v>
      </c>
      <c r="Q161" s="16" t="s">
        <v>16</v>
      </c>
      <c r="R161" s="37" t="s">
        <v>668</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227</v>
      </c>
      <c r="D162" s="17" t="s">
        <v>228</v>
      </c>
      <c r="E162" s="17">
        <v>0</v>
      </c>
      <c r="F162" s="14">
        <v>25.1</v>
      </c>
      <c r="G162" s="14">
        <v>22.24</v>
      </c>
      <c r="H162" s="14">
        <v>19.38</v>
      </c>
      <c r="I162" s="14"/>
      <c r="J162" s="14">
        <v>26.69</v>
      </c>
      <c r="K162" s="14">
        <v>32.4</v>
      </c>
      <c r="L162" s="14">
        <v>41.64</v>
      </c>
      <c r="M162" s="54"/>
      <c r="N162" s="14">
        <v>33.999467013</v>
      </c>
      <c r="O162" s="31">
        <v>35.215625273000001</v>
      </c>
      <c r="P162" s="31" t="s">
        <v>13</v>
      </c>
      <c r="Q162" s="17" t="s">
        <v>13</v>
      </c>
      <c r="R162" s="38" t="s">
        <v>669</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229</v>
      </c>
      <c r="D163" s="16" t="s">
        <v>230</v>
      </c>
      <c r="E163" s="16">
        <v>3</v>
      </c>
      <c r="F163" s="15">
        <v>8.66</v>
      </c>
      <c r="G163" s="15">
        <v>6.73</v>
      </c>
      <c r="H163" s="15">
        <v>4.8</v>
      </c>
      <c r="I163" s="14"/>
      <c r="J163" s="15">
        <v>9.25</v>
      </c>
      <c r="K163" s="15">
        <v>13.1</v>
      </c>
      <c r="L163" s="15">
        <v>19.329999999999998</v>
      </c>
      <c r="M163" s="54"/>
      <c r="N163" s="15">
        <v>39.350363023</v>
      </c>
      <c r="O163" s="15">
        <v>39.094860408999999</v>
      </c>
      <c r="P163" s="15" t="s">
        <v>13</v>
      </c>
      <c r="Q163" s="16" t="s">
        <v>13</v>
      </c>
      <c r="R163" s="37" t="s">
        <v>670</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231</v>
      </c>
      <c r="D164" s="17" t="s">
        <v>232</v>
      </c>
      <c r="E164" s="17">
        <v>0</v>
      </c>
      <c r="F164" s="14">
        <v>4.7699999999999996</v>
      </c>
      <c r="G164" s="14">
        <v>3.58</v>
      </c>
      <c r="H164" s="14">
        <v>2.4</v>
      </c>
      <c r="I164" s="14"/>
      <c r="J164" s="14">
        <v>4.93</v>
      </c>
      <c r="K164" s="14">
        <v>7.29</v>
      </c>
      <c r="L164" s="14">
        <v>11.11</v>
      </c>
      <c r="M164" s="54"/>
      <c r="N164" s="14">
        <v>38.815443797</v>
      </c>
      <c r="O164" s="31">
        <v>42.601817544999996</v>
      </c>
      <c r="P164" s="31" t="s">
        <v>13</v>
      </c>
      <c r="Q164" s="17" t="s">
        <v>13</v>
      </c>
      <c r="R164" s="38" t="s">
        <v>671</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403</v>
      </c>
      <c r="D165" s="16" t="s">
        <v>404</v>
      </c>
      <c r="E165" s="16">
        <v>9</v>
      </c>
      <c r="F165" s="15">
        <v>1.68</v>
      </c>
      <c r="G165" s="15">
        <v>1.47</v>
      </c>
      <c r="H165" s="15">
        <v>1.27</v>
      </c>
      <c r="I165" s="14"/>
      <c r="J165" s="15">
        <v>1.86</v>
      </c>
      <c r="K165" s="15">
        <v>2.2599999999999998</v>
      </c>
      <c r="L165" s="15">
        <v>2.91</v>
      </c>
      <c r="M165" s="54"/>
      <c r="N165" s="15">
        <v>57.511385433000001</v>
      </c>
      <c r="O165" s="15">
        <v>2.0146705455</v>
      </c>
      <c r="P165" s="15" t="s">
        <v>16</v>
      </c>
      <c r="Q165" s="16" t="s">
        <v>16</v>
      </c>
      <c r="R165" s="37" t="s">
        <v>672</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233</v>
      </c>
      <c r="D166" s="17" t="s">
        <v>234</v>
      </c>
      <c r="E166" s="17">
        <v>4</v>
      </c>
      <c r="F166" s="14">
        <v>29.09</v>
      </c>
      <c r="G166" s="14">
        <v>26.64</v>
      </c>
      <c r="H166" s="14">
        <v>24.2</v>
      </c>
      <c r="I166" s="14"/>
      <c r="J166" s="14">
        <v>35.15</v>
      </c>
      <c r="K166" s="14">
        <v>40.03</v>
      </c>
      <c r="L166" s="14">
        <v>47.95</v>
      </c>
      <c r="M166" s="54"/>
      <c r="N166" s="14">
        <v>50.484781830000003</v>
      </c>
      <c r="O166" s="31">
        <v>80.939335044999993</v>
      </c>
      <c r="P166" s="31" t="s">
        <v>13</v>
      </c>
      <c r="Q166" s="17" t="s">
        <v>16</v>
      </c>
      <c r="R166" s="38" t="s">
        <v>673</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235</v>
      </c>
      <c r="D167" s="16" t="s">
        <v>236</v>
      </c>
      <c r="E167" s="16">
        <v>4</v>
      </c>
      <c r="F167" s="15">
        <v>8.5299999999999994</v>
      </c>
      <c r="G167" s="15">
        <v>7.35</v>
      </c>
      <c r="H167" s="15">
        <v>6.18</v>
      </c>
      <c r="I167" s="14"/>
      <c r="J167" s="15">
        <v>11.15</v>
      </c>
      <c r="K167" s="15">
        <v>13.49</v>
      </c>
      <c r="L167" s="15">
        <v>17.28</v>
      </c>
      <c r="M167" s="54"/>
      <c r="N167" s="15">
        <v>53.341640236000003</v>
      </c>
      <c r="O167" s="15">
        <v>110.78775718</v>
      </c>
      <c r="P167" s="15" t="s">
        <v>13</v>
      </c>
      <c r="Q167" s="16" t="s">
        <v>16</v>
      </c>
      <c r="R167" s="37" t="s">
        <v>674</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424</v>
      </c>
      <c r="D168" s="17" t="s">
        <v>425</v>
      </c>
      <c r="E168" s="17">
        <v>0</v>
      </c>
      <c r="F168" s="14">
        <v>7.19</v>
      </c>
      <c r="G168" s="14">
        <v>6.04</v>
      </c>
      <c r="H168" s="14">
        <v>4.9000000000000004</v>
      </c>
      <c r="I168" s="14"/>
      <c r="J168" s="14">
        <v>7.6</v>
      </c>
      <c r="K168" s="14">
        <v>9.8800000000000008</v>
      </c>
      <c r="L168" s="14">
        <v>13.58</v>
      </c>
      <c r="M168" s="54"/>
      <c r="N168" s="14">
        <v>30.418676748999999</v>
      </c>
      <c r="O168" s="31">
        <v>4.9895617505000001</v>
      </c>
      <c r="P168" s="31" t="s">
        <v>13</v>
      </c>
      <c r="Q168" s="17" t="s">
        <v>13</v>
      </c>
      <c r="R168" s="38" t="s">
        <v>675</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237</v>
      </c>
      <c r="D169" s="16" t="s">
        <v>238</v>
      </c>
      <c r="E169" s="16">
        <v>7</v>
      </c>
      <c r="F169" s="15">
        <v>11.57</v>
      </c>
      <c r="G169" s="15">
        <v>10.41</v>
      </c>
      <c r="H169" s="15">
        <v>9.25</v>
      </c>
      <c r="I169" s="14"/>
      <c r="J169" s="15">
        <v>13.22</v>
      </c>
      <c r="K169" s="15">
        <v>15.53</v>
      </c>
      <c r="L169" s="15">
        <v>19.28</v>
      </c>
      <c r="M169" s="54"/>
      <c r="N169" s="15">
        <v>61.001279863000001</v>
      </c>
      <c r="O169" s="15">
        <v>69.434366359000009</v>
      </c>
      <c r="P169" s="15" t="s">
        <v>13</v>
      </c>
      <c r="Q169" s="16" t="s">
        <v>16</v>
      </c>
      <c r="R169" s="37" t="s">
        <v>676</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239</v>
      </c>
      <c r="D170" s="17" t="s">
        <v>240</v>
      </c>
      <c r="E170" s="17">
        <v>7</v>
      </c>
      <c r="F170" s="14">
        <v>21.86</v>
      </c>
      <c r="G170" s="14">
        <v>19.829999999999998</v>
      </c>
      <c r="H170" s="14">
        <v>17.8</v>
      </c>
      <c r="I170" s="14"/>
      <c r="J170" s="14">
        <v>24.54</v>
      </c>
      <c r="K170" s="14">
        <v>28.59</v>
      </c>
      <c r="L170" s="14">
        <v>35.159999999999997</v>
      </c>
      <c r="M170" s="54"/>
      <c r="N170" s="14">
        <v>52.712477559</v>
      </c>
      <c r="O170" s="31">
        <v>85.72666105399999</v>
      </c>
      <c r="P170" s="31" t="s">
        <v>16</v>
      </c>
      <c r="Q170" s="17" t="s">
        <v>16</v>
      </c>
      <c r="R170" s="38" t="s">
        <v>677</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241</v>
      </c>
      <c r="D171" s="16" t="s">
        <v>242</v>
      </c>
      <c r="E171" s="16">
        <v>7</v>
      </c>
      <c r="F171" s="15">
        <v>10.97</v>
      </c>
      <c r="G171" s="15">
        <v>10.08</v>
      </c>
      <c r="H171" s="15">
        <v>9.19</v>
      </c>
      <c r="I171" s="14"/>
      <c r="J171" s="15">
        <v>11.46</v>
      </c>
      <c r="K171" s="15">
        <v>13.23</v>
      </c>
      <c r="L171" s="15">
        <v>16.11</v>
      </c>
      <c r="M171" s="54"/>
      <c r="N171" s="15">
        <v>59.721519723</v>
      </c>
      <c r="O171" s="15">
        <v>7.5349086817999993</v>
      </c>
      <c r="P171" s="15" t="s">
        <v>16</v>
      </c>
      <c r="Q171" s="16" t="s">
        <v>16</v>
      </c>
      <c r="R171" s="37" t="s">
        <v>678</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243</v>
      </c>
      <c r="D172" s="17" t="s">
        <v>244</v>
      </c>
      <c r="E172" s="17">
        <v>0</v>
      </c>
      <c r="F172" s="14">
        <v>0.83</v>
      </c>
      <c r="G172" s="14">
        <v>0.21</v>
      </c>
      <c r="H172" s="14">
        <v>-0.39</v>
      </c>
      <c r="I172" s="14"/>
      <c r="J172" s="14">
        <v>0.95</v>
      </c>
      <c r="K172" s="14">
        <v>2.17</v>
      </c>
      <c r="L172" s="14">
        <v>4.16</v>
      </c>
      <c r="M172" s="54"/>
      <c r="N172" s="14">
        <v>37.112593859999997</v>
      </c>
      <c r="O172" s="31">
        <v>13.578906045</v>
      </c>
      <c r="P172" s="31" t="s">
        <v>13</v>
      </c>
      <c r="Q172" s="17" t="s">
        <v>13</v>
      </c>
      <c r="R172" s="38" t="s">
        <v>679</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383</v>
      </c>
      <c r="D173" s="16" t="s">
        <v>384</v>
      </c>
      <c r="E173" s="16">
        <v>0</v>
      </c>
      <c r="F173" s="15">
        <v>104.98</v>
      </c>
      <c r="G173" s="15">
        <v>72.959999999999994</v>
      </c>
      <c r="H173" s="15">
        <v>40.950000000000003</v>
      </c>
      <c r="I173" s="14"/>
      <c r="J173" s="15">
        <v>113.2</v>
      </c>
      <c r="K173" s="15">
        <v>177.22</v>
      </c>
      <c r="L173" s="15">
        <v>280.81</v>
      </c>
      <c r="M173" s="54"/>
      <c r="N173" s="15">
        <v>20.012620509000001</v>
      </c>
      <c r="O173" s="15">
        <v>14.757896987000001</v>
      </c>
      <c r="P173" s="15" t="s">
        <v>13</v>
      </c>
      <c r="Q173" s="16" t="s">
        <v>13</v>
      </c>
      <c r="R173" s="37" t="s">
        <v>680</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245</v>
      </c>
      <c r="D174" s="17" t="s">
        <v>246</v>
      </c>
      <c r="E174" s="17">
        <v>3</v>
      </c>
      <c r="F174" s="14">
        <v>73.02</v>
      </c>
      <c r="G174" s="14">
        <v>66.36</v>
      </c>
      <c r="H174" s="14">
        <v>59.7</v>
      </c>
      <c r="I174" s="14"/>
      <c r="J174" s="14">
        <v>75.260000000000005</v>
      </c>
      <c r="K174" s="14">
        <v>88.57</v>
      </c>
      <c r="L174" s="14">
        <v>110.12</v>
      </c>
      <c r="M174" s="54"/>
      <c r="N174" s="14">
        <v>36.03419289</v>
      </c>
      <c r="O174" s="31">
        <v>44.705286364000003</v>
      </c>
      <c r="P174" s="31" t="s">
        <v>16</v>
      </c>
      <c r="Q174" s="17" t="s">
        <v>13</v>
      </c>
      <c r="R174" s="38" t="s">
        <v>681</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247</v>
      </c>
      <c r="D175" s="16" t="s">
        <v>248</v>
      </c>
      <c r="E175" s="16">
        <v>4</v>
      </c>
      <c r="F175" s="15">
        <v>2.5499999999999998</v>
      </c>
      <c r="G175" s="15">
        <v>2.04</v>
      </c>
      <c r="H175" s="15">
        <v>1.54</v>
      </c>
      <c r="I175" s="14"/>
      <c r="J175" s="15">
        <v>3.02</v>
      </c>
      <c r="K175" s="15">
        <v>4.0199999999999996</v>
      </c>
      <c r="L175" s="15">
        <v>5.64</v>
      </c>
      <c r="M175" s="54"/>
      <c r="N175" s="15">
        <v>58.223854576999997</v>
      </c>
      <c r="O175" s="15">
        <v>10.923177363000001</v>
      </c>
      <c r="P175" s="15" t="s">
        <v>13</v>
      </c>
      <c r="Q175" s="16" t="s">
        <v>16</v>
      </c>
      <c r="R175" s="37" t="s">
        <v>682</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249</v>
      </c>
      <c r="D176" s="17" t="s">
        <v>250</v>
      </c>
      <c r="E176" s="17">
        <v>0</v>
      </c>
      <c r="F176" s="14">
        <v>3.46</v>
      </c>
      <c r="G176" s="14">
        <v>2.5</v>
      </c>
      <c r="H176" s="14">
        <v>1.55</v>
      </c>
      <c r="I176" s="14"/>
      <c r="J176" s="14">
        <v>3.58</v>
      </c>
      <c r="K176" s="14">
        <v>5.48</v>
      </c>
      <c r="L176" s="14">
        <v>8.57</v>
      </c>
      <c r="M176" s="54"/>
      <c r="N176" s="14">
        <v>35.722891601999997</v>
      </c>
      <c r="O176" s="31">
        <v>17.113461045000001</v>
      </c>
      <c r="P176" s="31" t="s">
        <v>13</v>
      </c>
      <c r="Q176" s="17" t="s">
        <v>13</v>
      </c>
      <c r="R176" s="38" t="s">
        <v>683</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385</v>
      </c>
      <c r="D177" s="16" t="s">
        <v>386</v>
      </c>
      <c r="E177" s="16">
        <v>6</v>
      </c>
      <c r="F177" s="15">
        <v>219.01</v>
      </c>
      <c r="G177" s="15">
        <v>187.59</v>
      </c>
      <c r="H177" s="15">
        <v>156.16999999999999</v>
      </c>
      <c r="I177" s="14"/>
      <c r="J177" s="15">
        <v>285.67</v>
      </c>
      <c r="K177" s="15">
        <v>348.5</v>
      </c>
      <c r="L177" s="15">
        <v>450.17</v>
      </c>
      <c r="M177" s="54"/>
      <c r="N177" s="15">
        <v>56.008253345999996</v>
      </c>
      <c r="O177" s="15">
        <v>6.4292319040999999</v>
      </c>
      <c r="P177" s="15" t="s">
        <v>13</v>
      </c>
      <c r="Q177" s="16" t="s">
        <v>16</v>
      </c>
      <c r="R177" s="37" t="s">
        <v>684</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502</v>
      </c>
      <c r="D178" s="17" t="s">
        <v>503</v>
      </c>
      <c r="E178" s="17">
        <v>7</v>
      </c>
      <c r="F178" s="14">
        <v>0.26</v>
      </c>
      <c r="G178" s="14">
        <v>0.12</v>
      </c>
      <c r="H178" s="14">
        <v>-0.01</v>
      </c>
      <c r="I178" s="14"/>
      <c r="J178" s="14">
        <v>0.66</v>
      </c>
      <c r="K178" s="14">
        <v>0.93</v>
      </c>
      <c r="L178" s="14">
        <v>1.38</v>
      </c>
      <c r="M178" s="54"/>
      <c r="N178" s="14">
        <v>75.300927826000006</v>
      </c>
      <c r="O178" s="31">
        <v>1.3289680000000001</v>
      </c>
      <c r="P178" s="31" t="s">
        <v>13</v>
      </c>
      <c r="Q178" s="17" t="s">
        <v>16</v>
      </c>
      <c r="R178" s="38" t="s">
        <v>685</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251</v>
      </c>
      <c r="D179" s="16" t="s">
        <v>252</v>
      </c>
      <c r="E179" s="16">
        <v>7</v>
      </c>
      <c r="F179" s="15">
        <v>44.54</v>
      </c>
      <c r="G179" s="15">
        <v>40.42</v>
      </c>
      <c r="H179" s="15">
        <v>36.31</v>
      </c>
      <c r="I179" s="14"/>
      <c r="J179" s="15">
        <v>54.62</v>
      </c>
      <c r="K179" s="15">
        <v>62.84</v>
      </c>
      <c r="L179" s="15">
        <v>76.14</v>
      </c>
      <c r="M179" s="54"/>
      <c r="N179" s="15">
        <v>55.571834762000002</v>
      </c>
      <c r="O179" s="15">
        <v>427.98531014000002</v>
      </c>
      <c r="P179" s="15" t="s">
        <v>16</v>
      </c>
      <c r="Q179" s="16" t="s">
        <v>16</v>
      </c>
      <c r="R179" s="37" t="s">
        <v>686</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251</v>
      </c>
      <c r="D180" s="17" t="s">
        <v>254</v>
      </c>
      <c r="E180" s="17">
        <v>7</v>
      </c>
      <c r="F180" s="14">
        <v>39.89</v>
      </c>
      <c r="G180" s="14">
        <v>36.25</v>
      </c>
      <c r="H180" s="14">
        <v>32.61</v>
      </c>
      <c r="I180" s="14"/>
      <c r="J180" s="14">
        <v>49.16</v>
      </c>
      <c r="K180" s="14">
        <v>56.43</v>
      </c>
      <c r="L180" s="14">
        <v>68.2</v>
      </c>
      <c r="M180" s="54"/>
      <c r="N180" s="14">
        <v>54.987687557999998</v>
      </c>
      <c r="O180" s="31">
        <v>1269.4429598000002</v>
      </c>
      <c r="P180" s="31" t="s">
        <v>16</v>
      </c>
      <c r="Q180" s="17" t="s">
        <v>16</v>
      </c>
      <c r="R180" s="38" t="s">
        <v>687</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255</v>
      </c>
      <c r="D181" s="16" t="s">
        <v>256</v>
      </c>
      <c r="E181" s="16">
        <v>4</v>
      </c>
      <c r="F181" s="15">
        <v>10.16</v>
      </c>
      <c r="G181" s="15">
        <v>8.66</v>
      </c>
      <c r="H181" s="15">
        <v>7.16</v>
      </c>
      <c r="I181" s="14"/>
      <c r="J181" s="15">
        <v>14.24</v>
      </c>
      <c r="K181" s="15">
        <v>17.23</v>
      </c>
      <c r="L181" s="15">
        <v>22.08</v>
      </c>
      <c r="M181" s="54"/>
      <c r="N181" s="15">
        <v>56.049278311000002</v>
      </c>
      <c r="O181" s="15">
        <v>23.233823773000001</v>
      </c>
      <c r="P181" s="15" t="s">
        <v>13</v>
      </c>
      <c r="Q181" s="16" t="s">
        <v>16</v>
      </c>
      <c r="R181" s="37" t="s">
        <v>688</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344</v>
      </c>
      <c r="D182" s="17" t="s">
        <v>257</v>
      </c>
      <c r="E182" s="17">
        <v>7</v>
      </c>
      <c r="F182" s="14">
        <v>56.79</v>
      </c>
      <c r="G182" s="14">
        <v>50.1</v>
      </c>
      <c r="H182" s="14">
        <v>43.42</v>
      </c>
      <c r="I182" s="14"/>
      <c r="J182" s="14">
        <v>72.98</v>
      </c>
      <c r="K182" s="14">
        <v>86.34</v>
      </c>
      <c r="L182" s="14">
        <v>107.96</v>
      </c>
      <c r="M182" s="54"/>
      <c r="N182" s="14">
        <v>55.390599457</v>
      </c>
      <c r="O182" s="31">
        <v>469.31972532000003</v>
      </c>
      <c r="P182" s="31" t="s">
        <v>16</v>
      </c>
      <c r="Q182" s="17" t="s">
        <v>16</v>
      </c>
      <c r="R182" s="38" t="s">
        <v>689</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360</v>
      </c>
      <c r="D183" s="16" t="s">
        <v>258</v>
      </c>
      <c r="E183" s="16">
        <v>1</v>
      </c>
      <c r="F183" s="15">
        <v>3.12</v>
      </c>
      <c r="G183" s="15">
        <v>2.73</v>
      </c>
      <c r="H183" s="15">
        <v>2.35</v>
      </c>
      <c r="I183" s="14"/>
      <c r="J183" s="15">
        <v>3.24</v>
      </c>
      <c r="K183" s="15">
        <v>4</v>
      </c>
      <c r="L183" s="15">
        <v>5.24</v>
      </c>
      <c r="M183" s="54"/>
      <c r="N183" s="15">
        <v>44.030344677000002</v>
      </c>
      <c r="O183" s="15">
        <v>6.5680659090999995</v>
      </c>
      <c r="P183" s="15" t="s">
        <v>13</v>
      </c>
      <c r="Q183" s="16" t="s">
        <v>13</v>
      </c>
      <c r="R183" s="37" t="s">
        <v>690</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351</v>
      </c>
      <c r="D184" s="17" t="s">
        <v>259</v>
      </c>
      <c r="E184" s="17">
        <v>0</v>
      </c>
      <c r="F184" s="14">
        <v>10.85</v>
      </c>
      <c r="G184" s="14">
        <v>9.1999999999999993</v>
      </c>
      <c r="H184" s="14">
        <v>7.56</v>
      </c>
      <c r="I184" s="14"/>
      <c r="J184" s="14">
        <v>11.76</v>
      </c>
      <c r="K184" s="14">
        <v>15.04</v>
      </c>
      <c r="L184" s="14">
        <v>20.36</v>
      </c>
      <c r="M184" s="54"/>
      <c r="N184" s="14">
        <v>29.158953126</v>
      </c>
      <c r="O184" s="31">
        <v>13.052131272</v>
      </c>
      <c r="P184" s="31" t="s">
        <v>13</v>
      </c>
      <c r="Q184" s="17" t="s">
        <v>13</v>
      </c>
      <c r="R184" s="38" t="s">
        <v>691</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364</v>
      </c>
      <c r="D185" s="16" t="s">
        <v>260</v>
      </c>
      <c r="E185" s="16">
        <v>1</v>
      </c>
      <c r="F185" s="15">
        <v>7.85</v>
      </c>
      <c r="G185" s="15">
        <v>5.53</v>
      </c>
      <c r="H185" s="15">
        <v>3.22</v>
      </c>
      <c r="I185" s="14"/>
      <c r="J185" s="15">
        <v>8.32</v>
      </c>
      <c r="K185" s="15">
        <v>12.94</v>
      </c>
      <c r="L185" s="15">
        <v>20.420000000000002</v>
      </c>
      <c r="M185" s="54"/>
      <c r="N185" s="15">
        <v>40.818961012999999</v>
      </c>
      <c r="O185" s="15">
        <v>18.300756045</v>
      </c>
      <c r="P185" s="15" t="s">
        <v>13</v>
      </c>
      <c r="Q185" s="16" t="s">
        <v>13</v>
      </c>
      <c r="R185" s="37" t="s">
        <v>692</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362</v>
      </c>
      <c r="D186" s="17" t="s">
        <v>261</v>
      </c>
      <c r="E186" s="17">
        <v>7</v>
      </c>
      <c r="F186" s="14">
        <v>54.47</v>
      </c>
      <c r="G186" s="14">
        <v>51.11</v>
      </c>
      <c r="H186" s="14">
        <v>47.76</v>
      </c>
      <c r="I186" s="14"/>
      <c r="J186" s="14">
        <v>55.43</v>
      </c>
      <c r="K186" s="14">
        <v>62.13</v>
      </c>
      <c r="L186" s="14">
        <v>72.989999999999995</v>
      </c>
      <c r="M186" s="54"/>
      <c r="N186" s="14">
        <v>66.434755295000002</v>
      </c>
      <c r="O186" s="31">
        <v>70.789084408999997</v>
      </c>
      <c r="P186" s="31" t="s">
        <v>16</v>
      </c>
      <c r="Q186" s="17" t="s">
        <v>16</v>
      </c>
      <c r="R186" s="38" t="s">
        <v>693</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347</v>
      </c>
      <c r="D187" s="16" t="s">
        <v>262</v>
      </c>
      <c r="E187" s="16">
        <v>1</v>
      </c>
      <c r="F187" s="15">
        <v>3.85</v>
      </c>
      <c r="G187" s="15">
        <v>3.38</v>
      </c>
      <c r="H187" s="15">
        <v>2.92</v>
      </c>
      <c r="I187" s="14"/>
      <c r="J187" s="15">
        <v>3.97</v>
      </c>
      <c r="K187" s="15">
        <v>4.8899999999999997</v>
      </c>
      <c r="L187" s="15">
        <v>6.39</v>
      </c>
      <c r="M187" s="54"/>
      <c r="N187" s="15">
        <v>47.341815961000002</v>
      </c>
      <c r="O187" s="15">
        <v>3.0183234544999999</v>
      </c>
      <c r="P187" s="15" t="s">
        <v>13</v>
      </c>
      <c r="Q187" s="16" t="s">
        <v>13</v>
      </c>
      <c r="R187" s="37" t="s">
        <v>694</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491</v>
      </c>
      <c r="D188" s="17" t="s">
        <v>263</v>
      </c>
      <c r="E188" s="17">
        <v>7</v>
      </c>
      <c r="F188" s="14">
        <v>18.66</v>
      </c>
      <c r="G188" s="14">
        <v>17.16</v>
      </c>
      <c r="H188" s="14">
        <v>15.67</v>
      </c>
      <c r="I188" s="14"/>
      <c r="J188" s="14">
        <v>21.95</v>
      </c>
      <c r="K188" s="14">
        <v>24.93</v>
      </c>
      <c r="L188" s="14">
        <v>29.76</v>
      </c>
      <c r="M188" s="54"/>
      <c r="N188" s="14">
        <v>57.908496991</v>
      </c>
      <c r="O188" s="31">
        <v>6.0534405908999993</v>
      </c>
      <c r="P188" s="31" t="s">
        <v>16</v>
      </c>
      <c r="Q188" s="17" t="s">
        <v>16</v>
      </c>
      <c r="R188" s="38" t="s">
        <v>695</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494</v>
      </c>
      <c r="D189" s="16" t="s">
        <v>495</v>
      </c>
      <c r="E189" s="16">
        <v>0</v>
      </c>
      <c r="F189" s="15">
        <v>71.930000000000007</v>
      </c>
      <c r="G189" s="15">
        <v>54.26</v>
      </c>
      <c r="H189" s="15">
        <v>36.6</v>
      </c>
      <c r="I189" s="14"/>
      <c r="J189" s="15">
        <v>74.319999999999993</v>
      </c>
      <c r="K189" s="15">
        <v>109.64</v>
      </c>
      <c r="L189" s="15">
        <v>166.79</v>
      </c>
      <c r="M189" s="54"/>
      <c r="N189" s="15">
        <v>30.119434484999999</v>
      </c>
      <c r="O189" s="15">
        <v>2.2710209786000002</v>
      </c>
      <c r="P189" s="15" t="s">
        <v>13</v>
      </c>
      <c r="Q189" s="16" t="s">
        <v>13</v>
      </c>
      <c r="R189" s="37" t="s">
        <v>696</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363</v>
      </c>
      <c r="D190" s="17" t="s">
        <v>264</v>
      </c>
      <c r="E190" s="17">
        <v>0</v>
      </c>
      <c r="F190" s="14">
        <v>1.63</v>
      </c>
      <c r="G190" s="14">
        <v>1.34</v>
      </c>
      <c r="H190" s="14">
        <v>1.05</v>
      </c>
      <c r="I190" s="14"/>
      <c r="J190" s="14">
        <v>1.72</v>
      </c>
      <c r="K190" s="14">
        <v>2.29</v>
      </c>
      <c r="L190" s="14">
        <v>3.21</v>
      </c>
      <c r="M190" s="54"/>
      <c r="N190" s="14">
        <v>41.621706340999999</v>
      </c>
      <c r="O190" s="31">
        <v>4.4735530909000003</v>
      </c>
      <c r="P190" s="31" t="s">
        <v>13</v>
      </c>
      <c r="Q190" s="17" t="s">
        <v>13</v>
      </c>
      <c r="R190" s="38" t="s">
        <v>697</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496</v>
      </c>
      <c r="D191" s="16" t="s">
        <v>265</v>
      </c>
      <c r="E191" s="16">
        <v>2</v>
      </c>
      <c r="F191" s="15">
        <v>1.17</v>
      </c>
      <c r="G191" s="15">
        <v>0.83</v>
      </c>
      <c r="H191" s="15">
        <v>0.49</v>
      </c>
      <c r="I191" s="14"/>
      <c r="J191" s="15">
        <v>1.25</v>
      </c>
      <c r="K191" s="15">
        <v>1.92</v>
      </c>
      <c r="L191" s="15">
        <v>3.02</v>
      </c>
      <c r="M191" s="54"/>
      <c r="N191" s="15">
        <v>43.742347676999998</v>
      </c>
      <c r="O191" s="15">
        <v>3.0808724545000001</v>
      </c>
      <c r="P191" s="15" t="s">
        <v>13</v>
      </c>
      <c r="Q191" s="16" t="s">
        <v>13</v>
      </c>
      <c r="R191" s="37" t="s">
        <v>698</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253</v>
      </c>
      <c r="D192" s="17" t="s">
        <v>266</v>
      </c>
      <c r="E192" s="17">
        <v>4</v>
      </c>
      <c r="F192" s="14">
        <v>18.399999999999999</v>
      </c>
      <c r="G192" s="14">
        <v>15.84</v>
      </c>
      <c r="H192" s="14">
        <v>13.28</v>
      </c>
      <c r="I192" s="14"/>
      <c r="J192" s="14">
        <v>24.38</v>
      </c>
      <c r="K192" s="14">
        <v>29.49</v>
      </c>
      <c r="L192" s="14">
        <v>37.78</v>
      </c>
      <c r="M192" s="54"/>
      <c r="N192" s="14">
        <v>62.572323717000003</v>
      </c>
      <c r="O192" s="31">
        <v>174.52288235999998</v>
      </c>
      <c r="P192" s="31" t="s">
        <v>13</v>
      </c>
      <c r="Q192" s="17" t="s">
        <v>16</v>
      </c>
      <c r="R192" s="38" t="s">
        <v>699</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504</v>
      </c>
      <c r="D193" s="16" t="s">
        <v>267</v>
      </c>
      <c r="E193" s="16">
        <v>1</v>
      </c>
      <c r="F193" s="15">
        <v>0.28000000000000003</v>
      </c>
      <c r="G193" s="15">
        <v>0.16</v>
      </c>
      <c r="H193" s="15">
        <v>0.05</v>
      </c>
      <c r="I193" s="14"/>
      <c r="J193" s="15">
        <v>0.3</v>
      </c>
      <c r="K193" s="15">
        <v>0.52</v>
      </c>
      <c r="L193" s="15">
        <v>0.88</v>
      </c>
      <c r="M193" s="54"/>
      <c r="N193" s="15">
        <v>18.068728183000001</v>
      </c>
      <c r="O193" s="15">
        <v>5.1393024545000001</v>
      </c>
      <c r="P193" s="15" t="s">
        <v>13</v>
      </c>
      <c r="Q193" s="16" t="s">
        <v>13</v>
      </c>
      <c r="R193" s="37" t="s">
        <v>700</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405</v>
      </c>
      <c r="D194" s="17" t="s">
        <v>268</v>
      </c>
      <c r="E194" s="17">
        <v>4</v>
      </c>
      <c r="F194" s="14">
        <v>4.74</v>
      </c>
      <c r="G194" s="14">
        <v>4.24</v>
      </c>
      <c r="H194" s="14">
        <v>3.75</v>
      </c>
      <c r="I194" s="14"/>
      <c r="J194" s="14">
        <v>5.77</v>
      </c>
      <c r="K194" s="14">
        <v>6.75</v>
      </c>
      <c r="L194" s="14">
        <v>8.34</v>
      </c>
      <c r="M194" s="54"/>
      <c r="N194" s="14">
        <v>59.675684029000003</v>
      </c>
      <c r="O194" s="31">
        <v>12.418216044999999</v>
      </c>
      <c r="P194" s="31" t="s">
        <v>13</v>
      </c>
      <c r="Q194" s="17" t="s">
        <v>16</v>
      </c>
      <c r="R194" s="38" t="s">
        <v>701</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702</v>
      </c>
      <c r="D195" s="16" t="s">
        <v>505</v>
      </c>
      <c r="E195" s="16">
        <v>3</v>
      </c>
      <c r="F195" s="15">
        <v>0.44</v>
      </c>
      <c r="G195" s="15">
        <v>0.11</v>
      </c>
      <c r="H195" s="15">
        <v>-0.2</v>
      </c>
      <c r="I195" s="14"/>
      <c r="J195" s="15">
        <v>0.47</v>
      </c>
      <c r="K195" s="15">
        <v>1.1100000000000001</v>
      </c>
      <c r="L195" s="15">
        <v>2.15</v>
      </c>
      <c r="M195" s="54"/>
      <c r="N195" s="15">
        <v>48.600286935</v>
      </c>
      <c r="O195" s="15">
        <v>2.1944308181999999</v>
      </c>
      <c r="P195" s="15" t="s">
        <v>13</v>
      </c>
      <c r="Q195" s="16" t="s">
        <v>13</v>
      </c>
      <c r="R195" s="37" t="s">
        <v>703</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485</v>
      </c>
      <c r="D196" s="17" t="s">
        <v>269</v>
      </c>
      <c r="E196" s="17">
        <v>4</v>
      </c>
      <c r="F196" s="14">
        <v>35.450000000000003</v>
      </c>
      <c r="G196" s="14">
        <v>32.049999999999997</v>
      </c>
      <c r="H196" s="14">
        <v>28.65</v>
      </c>
      <c r="I196" s="14"/>
      <c r="J196" s="14">
        <v>43.15</v>
      </c>
      <c r="K196" s="14">
        <v>49.94</v>
      </c>
      <c r="L196" s="14">
        <v>60.93</v>
      </c>
      <c r="M196" s="54"/>
      <c r="N196" s="14">
        <v>60.435607707999999</v>
      </c>
      <c r="O196" s="31">
        <v>186.82758590999998</v>
      </c>
      <c r="P196" s="31" t="s">
        <v>13</v>
      </c>
      <c r="Q196" s="17" t="s">
        <v>16</v>
      </c>
      <c r="R196" s="38" t="s">
        <v>704</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346</v>
      </c>
      <c r="D197" s="16" t="s">
        <v>270</v>
      </c>
      <c r="E197" s="16">
        <v>0</v>
      </c>
      <c r="F197" s="15">
        <v>8.07</v>
      </c>
      <c r="G197" s="15">
        <v>7.16</v>
      </c>
      <c r="H197" s="15">
        <v>6.26</v>
      </c>
      <c r="I197" s="14"/>
      <c r="J197" s="15">
        <v>8.5</v>
      </c>
      <c r="K197" s="15">
        <v>10.3</v>
      </c>
      <c r="L197" s="15">
        <v>13.23</v>
      </c>
      <c r="M197" s="54"/>
      <c r="N197" s="15">
        <v>40.817405753999999</v>
      </c>
      <c r="O197" s="15">
        <v>9.5241001363999995</v>
      </c>
      <c r="P197" s="15" t="s">
        <v>13</v>
      </c>
      <c r="Q197" s="16" t="s">
        <v>13</v>
      </c>
      <c r="R197" s="37" t="s">
        <v>705</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478</v>
      </c>
      <c r="D198" s="17" t="s">
        <v>271</v>
      </c>
      <c r="E198" s="17">
        <v>4</v>
      </c>
      <c r="F198" s="14">
        <v>13.83</v>
      </c>
      <c r="G198" s="14">
        <v>12.26</v>
      </c>
      <c r="H198" s="14">
        <v>10.7</v>
      </c>
      <c r="I198" s="14"/>
      <c r="J198" s="14">
        <v>17.21</v>
      </c>
      <c r="K198" s="14">
        <v>20.329999999999998</v>
      </c>
      <c r="L198" s="14">
        <v>25.39</v>
      </c>
      <c r="M198" s="54"/>
      <c r="N198" s="14">
        <v>56.046313861000002</v>
      </c>
      <c r="O198" s="31">
        <v>137.43893595</v>
      </c>
      <c r="P198" s="31" t="s">
        <v>13</v>
      </c>
      <c r="Q198" s="17" t="s">
        <v>16</v>
      </c>
      <c r="R198" s="38" t="s">
        <v>706</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272</v>
      </c>
      <c r="D199" s="16" t="s">
        <v>273</v>
      </c>
      <c r="E199" s="16">
        <v>4</v>
      </c>
      <c r="F199" s="15">
        <v>29.24</v>
      </c>
      <c r="G199" s="15">
        <v>26.58</v>
      </c>
      <c r="H199" s="15">
        <v>23.92</v>
      </c>
      <c r="I199" s="14"/>
      <c r="J199" s="15">
        <v>30.15</v>
      </c>
      <c r="K199" s="15">
        <v>35.46</v>
      </c>
      <c r="L199" s="15">
        <v>44.07</v>
      </c>
      <c r="M199" s="54"/>
      <c r="N199" s="15">
        <v>45.661211866999999</v>
      </c>
      <c r="O199" s="15">
        <v>367.24486813999999</v>
      </c>
      <c r="P199" s="15" t="s">
        <v>16</v>
      </c>
      <c r="Q199" s="16" t="s">
        <v>13</v>
      </c>
      <c r="R199" s="37" t="s">
        <v>707</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274</v>
      </c>
      <c r="D200" s="17" t="s">
        <v>275</v>
      </c>
      <c r="E200" s="17">
        <v>1</v>
      </c>
      <c r="F200" s="14">
        <v>7.13</v>
      </c>
      <c r="G200" s="14">
        <v>6.48</v>
      </c>
      <c r="H200" s="14">
        <v>5.83</v>
      </c>
      <c r="I200" s="14"/>
      <c r="J200" s="14">
        <v>7.28</v>
      </c>
      <c r="K200" s="14">
        <v>8.57</v>
      </c>
      <c r="L200" s="14">
        <v>10.66</v>
      </c>
      <c r="M200" s="54"/>
      <c r="N200" s="14">
        <v>46.294883228000003</v>
      </c>
      <c r="O200" s="31">
        <v>6.7610065000000006</v>
      </c>
      <c r="P200" s="31" t="s">
        <v>13</v>
      </c>
      <c r="Q200" s="17" t="s">
        <v>13</v>
      </c>
      <c r="R200" s="38" t="s">
        <v>708</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274</v>
      </c>
      <c r="D201" s="16" t="s">
        <v>276</v>
      </c>
      <c r="E201" s="16">
        <v>1</v>
      </c>
      <c r="F201" s="15">
        <v>36.72</v>
      </c>
      <c r="G201" s="15">
        <v>33.25</v>
      </c>
      <c r="H201" s="15">
        <v>29.78</v>
      </c>
      <c r="I201" s="14"/>
      <c r="J201" s="15">
        <v>37.67</v>
      </c>
      <c r="K201" s="15">
        <v>44.6</v>
      </c>
      <c r="L201" s="15">
        <v>55.82</v>
      </c>
      <c r="M201" s="54"/>
      <c r="N201" s="15">
        <v>49.713283523999998</v>
      </c>
      <c r="O201" s="15">
        <v>41.845738226999998</v>
      </c>
      <c r="P201" s="15" t="s">
        <v>13</v>
      </c>
      <c r="Q201" s="16" t="s">
        <v>13</v>
      </c>
      <c r="R201" s="37" t="s">
        <v>709</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277</v>
      </c>
      <c r="D202" s="17" t="s">
        <v>486</v>
      </c>
      <c r="E202" s="17">
        <v>4</v>
      </c>
      <c r="F202" s="14">
        <v>12.88</v>
      </c>
      <c r="G202" s="14">
        <v>11.64</v>
      </c>
      <c r="H202" s="14">
        <v>10.4</v>
      </c>
      <c r="I202" s="14"/>
      <c r="J202" s="14">
        <v>16.239999999999998</v>
      </c>
      <c r="K202" s="14">
        <v>18.71</v>
      </c>
      <c r="L202" s="14">
        <v>22.71</v>
      </c>
      <c r="M202" s="54"/>
      <c r="N202" s="14">
        <v>56.278082353999999</v>
      </c>
      <c r="O202" s="31">
        <v>1.8302019090999999</v>
      </c>
      <c r="P202" s="31" t="s">
        <v>13</v>
      </c>
      <c r="Q202" s="17" t="s">
        <v>16</v>
      </c>
      <c r="R202" s="38" t="s">
        <v>710</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277</v>
      </c>
      <c r="D203" s="16" t="s">
        <v>372</v>
      </c>
      <c r="E203" s="16">
        <v>0</v>
      </c>
      <c r="F203" s="15">
        <v>13.54</v>
      </c>
      <c r="G203" s="15">
        <v>12.59</v>
      </c>
      <c r="H203" s="15">
        <v>11.64</v>
      </c>
      <c r="I203" s="14"/>
      <c r="J203" s="15">
        <v>14</v>
      </c>
      <c r="K203" s="15">
        <v>15.89</v>
      </c>
      <c r="L203" s="15">
        <v>18.96</v>
      </c>
      <c r="M203" s="54"/>
      <c r="N203" s="15">
        <v>44.761785865999997</v>
      </c>
      <c r="O203" s="15">
        <v>2.3123093635999998</v>
      </c>
      <c r="P203" s="15" t="s">
        <v>13</v>
      </c>
      <c r="Q203" s="16" t="s">
        <v>13</v>
      </c>
      <c r="R203" s="37" t="s">
        <v>711</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277</v>
      </c>
      <c r="D204" s="17" t="s">
        <v>278</v>
      </c>
      <c r="E204" s="17">
        <v>4</v>
      </c>
      <c r="F204" s="14">
        <v>26.38</v>
      </c>
      <c r="G204" s="14">
        <v>24.35</v>
      </c>
      <c r="H204" s="14">
        <v>22.33</v>
      </c>
      <c r="I204" s="14"/>
      <c r="J204" s="14">
        <v>32</v>
      </c>
      <c r="K204" s="14">
        <v>36.04</v>
      </c>
      <c r="L204" s="14">
        <v>42.58</v>
      </c>
      <c r="M204" s="54"/>
      <c r="N204" s="14">
        <v>50.034485068000002</v>
      </c>
      <c r="O204" s="31">
        <v>84.494885955000001</v>
      </c>
      <c r="P204" s="31" t="s">
        <v>13</v>
      </c>
      <c r="Q204" s="17" t="s">
        <v>16</v>
      </c>
      <c r="R204" s="38" t="s">
        <v>712</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279</v>
      </c>
      <c r="D205" s="16" t="s">
        <v>280</v>
      </c>
      <c r="E205" s="16">
        <v>6</v>
      </c>
      <c r="F205" s="15">
        <v>15.46</v>
      </c>
      <c r="G205" s="15">
        <v>13.23</v>
      </c>
      <c r="H205" s="15">
        <v>11.01</v>
      </c>
      <c r="I205" s="14"/>
      <c r="J205" s="15">
        <v>21.39</v>
      </c>
      <c r="K205" s="15">
        <v>25.83</v>
      </c>
      <c r="L205" s="15">
        <v>33.020000000000003</v>
      </c>
      <c r="M205" s="54"/>
      <c r="N205" s="15">
        <v>50.901578819000001</v>
      </c>
      <c r="O205" s="15">
        <v>21.024270954999999</v>
      </c>
      <c r="P205" s="15" t="s">
        <v>13</v>
      </c>
      <c r="Q205" s="16" t="s">
        <v>16</v>
      </c>
      <c r="R205" s="37" t="s">
        <v>713</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394</v>
      </c>
      <c r="D206" s="17" t="s">
        <v>395</v>
      </c>
      <c r="E206" s="17">
        <v>1</v>
      </c>
      <c r="F206" s="14">
        <v>4.4400000000000004</v>
      </c>
      <c r="G206" s="14">
        <v>4.1100000000000003</v>
      </c>
      <c r="H206" s="14">
        <v>3.79</v>
      </c>
      <c r="I206" s="14"/>
      <c r="J206" s="14">
        <v>4.54</v>
      </c>
      <c r="K206" s="14">
        <v>5.18</v>
      </c>
      <c r="L206" s="14">
        <v>6.23</v>
      </c>
      <c r="M206" s="54"/>
      <c r="N206" s="14">
        <v>32.944109414000003</v>
      </c>
      <c r="O206" s="31">
        <v>2.1032164545000001</v>
      </c>
      <c r="P206" s="31" t="s">
        <v>13</v>
      </c>
      <c r="Q206" s="17" t="s">
        <v>13</v>
      </c>
      <c r="R206" s="38" t="s">
        <v>714</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426</v>
      </c>
      <c r="D207" s="16" t="s">
        <v>427</v>
      </c>
      <c r="E207" s="16">
        <v>3</v>
      </c>
      <c r="F207" s="15">
        <v>3782.3</v>
      </c>
      <c r="G207" s="15">
        <v>2528.73</v>
      </c>
      <c r="H207" s="15">
        <v>1275.17</v>
      </c>
      <c r="I207" s="14"/>
      <c r="J207" s="15">
        <v>4060.85</v>
      </c>
      <c r="K207" s="15">
        <v>6567.97</v>
      </c>
      <c r="L207" s="15">
        <v>10624.81</v>
      </c>
      <c r="M207" s="54"/>
      <c r="N207" s="15">
        <v>31.610659400999999</v>
      </c>
      <c r="O207" s="15">
        <v>3.3131206241000002</v>
      </c>
      <c r="P207" s="15" t="s">
        <v>16</v>
      </c>
      <c r="Q207" s="16" t="s">
        <v>13</v>
      </c>
      <c r="R207" s="37" t="s">
        <v>715</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281</v>
      </c>
      <c r="D208" s="17" t="s">
        <v>282</v>
      </c>
      <c r="E208" s="17">
        <v>7</v>
      </c>
      <c r="F208" s="14">
        <v>11.73</v>
      </c>
      <c r="G208" s="14">
        <v>10.29</v>
      </c>
      <c r="H208" s="14">
        <v>8.86</v>
      </c>
      <c r="I208" s="14"/>
      <c r="J208" s="14">
        <v>14.14</v>
      </c>
      <c r="K208" s="14">
        <v>17</v>
      </c>
      <c r="L208" s="14">
        <v>21.62</v>
      </c>
      <c r="M208" s="54"/>
      <c r="N208" s="14">
        <v>53.490011054999997</v>
      </c>
      <c r="O208" s="31">
        <v>8.2355870909000011</v>
      </c>
      <c r="P208" s="31" t="s">
        <v>16</v>
      </c>
      <c r="Q208" s="17" t="s">
        <v>16</v>
      </c>
      <c r="R208" s="38" t="s">
        <v>716</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717</v>
      </c>
      <c r="D209" s="16" t="s">
        <v>718</v>
      </c>
      <c r="E209" s="16">
        <v>6</v>
      </c>
      <c r="F209" s="15">
        <v>10.18</v>
      </c>
      <c r="G209" s="15">
        <v>8.3699999999999992</v>
      </c>
      <c r="H209" s="15">
        <v>6.56</v>
      </c>
      <c r="I209" s="14"/>
      <c r="J209" s="15">
        <v>14.03</v>
      </c>
      <c r="K209" s="15">
        <v>17.64</v>
      </c>
      <c r="L209" s="15">
        <v>23.49</v>
      </c>
      <c r="M209" s="54"/>
      <c r="N209" s="15">
        <v>51.656314989999998</v>
      </c>
      <c r="O209" s="15">
        <v>1.0400135809000002</v>
      </c>
      <c r="P209" s="15" t="s">
        <v>13</v>
      </c>
      <c r="Q209" s="16" t="s">
        <v>16</v>
      </c>
      <c r="R209" s="37" t="s">
        <v>719</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283</v>
      </c>
      <c r="D210" s="17" t="s">
        <v>284</v>
      </c>
      <c r="E210" s="17">
        <v>4</v>
      </c>
      <c r="F210" s="14">
        <v>5.0999999999999996</v>
      </c>
      <c r="G210" s="14">
        <v>4.2300000000000004</v>
      </c>
      <c r="H210" s="14">
        <v>3.36</v>
      </c>
      <c r="I210" s="14"/>
      <c r="J210" s="14">
        <v>7.3</v>
      </c>
      <c r="K210" s="14">
        <v>9.0299999999999994</v>
      </c>
      <c r="L210" s="14">
        <v>11.84</v>
      </c>
      <c r="M210" s="54"/>
      <c r="N210" s="14">
        <v>50.695517834999997</v>
      </c>
      <c r="O210" s="31">
        <v>73.552057363999992</v>
      </c>
      <c r="P210" s="31" t="s">
        <v>13</v>
      </c>
      <c r="Q210" s="17" t="s">
        <v>16</v>
      </c>
      <c r="R210" s="38" t="s">
        <v>720</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285</v>
      </c>
      <c r="D211" s="16" t="s">
        <v>286</v>
      </c>
      <c r="E211" s="16">
        <v>0</v>
      </c>
      <c r="F211" s="15">
        <v>7.52</v>
      </c>
      <c r="G211" s="15">
        <v>5.85</v>
      </c>
      <c r="H211" s="15">
        <v>4.18</v>
      </c>
      <c r="I211" s="14"/>
      <c r="J211" s="15">
        <v>7.81</v>
      </c>
      <c r="K211" s="15">
        <v>11.14</v>
      </c>
      <c r="L211" s="15">
        <v>16.54</v>
      </c>
      <c r="M211" s="54"/>
      <c r="N211" s="15">
        <v>40.443839091000001</v>
      </c>
      <c r="O211" s="15">
        <v>17.865697273000002</v>
      </c>
      <c r="P211" s="15" t="s">
        <v>13</v>
      </c>
      <c r="Q211" s="16" t="s">
        <v>13</v>
      </c>
      <c r="R211" s="37" t="s">
        <v>721</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387</v>
      </c>
      <c r="D212" s="17" t="s">
        <v>287</v>
      </c>
      <c r="E212" s="17">
        <v>5</v>
      </c>
      <c r="F212" s="14">
        <v>13.44</v>
      </c>
      <c r="G212" s="14">
        <v>11.3</v>
      </c>
      <c r="H212" s="14">
        <v>9.17</v>
      </c>
      <c r="I212" s="14"/>
      <c r="J212" s="14">
        <v>19.48</v>
      </c>
      <c r="K212" s="14">
        <v>23.74</v>
      </c>
      <c r="L212" s="14">
        <v>30.64</v>
      </c>
      <c r="M212" s="54"/>
      <c r="N212" s="14">
        <v>51.571368718999999</v>
      </c>
      <c r="O212" s="31">
        <v>47.209742091000003</v>
      </c>
      <c r="P212" s="31" t="s">
        <v>13</v>
      </c>
      <c r="Q212" s="17" t="s">
        <v>16</v>
      </c>
      <c r="R212" s="38" t="s">
        <v>722</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288</v>
      </c>
      <c r="D213" s="16" t="s">
        <v>289</v>
      </c>
      <c r="E213" s="16">
        <v>4</v>
      </c>
      <c r="F213" s="15">
        <v>20.64</v>
      </c>
      <c r="G213" s="15">
        <v>19.12</v>
      </c>
      <c r="H213" s="15">
        <v>17.61</v>
      </c>
      <c r="I213" s="14"/>
      <c r="J213" s="15">
        <v>21.45</v>
      </c>
      <c r="K213" s="15">
        <v>24.47</v>
      </c>
      <c r="L213" s="15">
        <v>29.36</v>
      </c>
      <c r="M213" s="54"/>
      <c r="N213" s="15">
        <v>62.594548465999999</v>
      </c>
      <c r="O213" s="15">
        <v>93.968237454999993</v>
      </c>
      <c r="P213" s="15" t="s">
        <v>13</v>
      </c>
      <c r="Q213" s="16" t="s">
        <v>16</v>
      </c>
      <c r="R213" s="37" t="s">
        <v>723</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492</v>
      </c>
      <c r="D214" s="17" t="s">
        <v>493</v>
      </c>
      <c r="E214" s="17">
        <v>0</v>
      </c>
      <c r="F214" s="14">
        <v>44.54</v>
      </c>
      <c r="G214" s="14">
        <v>34.97</v>
      </c>
      <c r="H214" s="14">
        <v>25.4</v>
      </c>
      <c r="I214" s="14"/>
      <c r="J214" s="14">
        <v>46.8</v>
      </c>
      <c r="K214" s="14">
        <v>65.930000000000007</v>
      </c>
      <c r="L214" s="14">
        <v>96.9</v>
      </c>
      <c r="M214" s="54"/>
      <c r="N214" s="14">
        <v>29.398442836000001</v>
      </c>
      <c r="O214" s="31">
        <v>81.184812987000001</v>
      </c>
      <c r="P214" s="31" t="s">
        <v>13</v>
      </c>
      <c r="Q214" s="17" t="s">
        <v>13</v>
      </c>
      <c r="R214" s="38" t="s">
        <v>724</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428</v>
      </c>
      <c r="D215" s="16" t="s">
        <v>388</v>
      </c>
      <c r="E215" s="16">
        <v>4</v>
      </c>
      <c r="F215" s="15">
        <v>56.59</v>
      </c>
      <c r="G215" s="15">
        <v>49.88</v>
      </c>
      <c r="H215" s="15">
        <v>43.18</v>
      </c>
      <c r="I215" s="14"/>
      <c r="J215" s="15">
        <v>69.260000000000005</v>
      </c>
      <c r="K215" s="15">
        <v>82.66</v>
      </c>
      <c r="L215" s="15">
        <v>104.35</v>
      </c>
      <c r="M215" s="54"/>
      <c r="N215" s="15">
        <v>54.587952293000001</v>
      </c>
      <c r="O215" s="15">
        <v>6.5379210141000001</v>
      </c>
      <c r="P215" s="15" t="s">
        <v>13</v>
      </c>
      <c r="Q215" s="16" t="s">
        <v>16</v>
      </c>
      <c r="R215" s="37" t="s">
        <v>725</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359</v>
      </c>
      <c r="D216" s="17" t="s">
        <v>290</v>
      </c>
      <c r="E216" s="17">
        <v>0</v>
      </c>
      <c r="F216" s="14">
        <v>6.82</v>
      </c>
      <c r="G216" s="14">
        <v>4.43</v>
      </c>
      <c r="H216" s="14">
        <v>2.04</v>
      </c>
      <c r="I216" s="14"/>
      <c r="J216" s="14">
        <v>7.04</v>
      </c>
      <c r="K216" s="14">
        <v>11.81</v>
      </c>
      <c r="L216" s="14">
        <v>19.53</v>
      </c>
      <c r="M216" s="54"/>
      <c r="N216" s="14">
        <v>39.288983344000002</v>
      </c>
      <c r="O216" s="31">
        <v>24.768086200999999</v>
      </c>
      <c r="P216" s="31" t="s">
        <v>13</v>
      </c>
      <c r="Q216" s="17" t="s">
        <v>13</v>
      </c>
      <c r="R216" s="38" t="s">
        <v>726</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291</v>
      </c>
      <c r="D217" s="16" t="s">
        <v>292</v>
      </c>
      <c r="E217" s="16">
        <v>6</v>
      </c>
      <c r="F217" s="15">
        <v>41.38</v>
      </c>
      <c r="G217" s="15">
        <v>36.76</v>
      </c>
      <c r="H217" s="15">
        <v>32.15</v>
      </c>
      <c r="I217" s="14"/>
      <c r="J217" s="15">
        <v>54.09</v>
      </c>
      <c r="K217" s="15">
        <v>63.31</v>
      </c>
      <c r="L217" s="15">
        <v>78.23</v>
      </c>
      <c r="M217" s="54"/>
      <c r="N217" s="15">
        <v>57.752518772999998</v>
      </c>
      <c r="O217" s="15">
        <v>238.18934005</v>
      </c>
      <c r="P217" s="15" t="s">
        <v>13</v>
      </c>
      <c r="Q217" s="16" t="s">
        <v>16</v>
      </c>
      <c r="R217" s="37" t="s">
        <v>727</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293</v>
      </c>
      <c r="D218" s="17" t="s">
        <v>294</v>
      </c>
      <c r="E218" s="17">
        <v>10</v>
      </c>
      <c r="F218" s="14">
        <v>13.62</v>
      </c>
      <c r="G218" s="14">
        <v>12.93</v>
      </c>
      <c r="H218" s="14">
        <v>12.24</v>
      </c>
      <c r="I218" s="14"/>
      <c r="J218" s="14">
        <v>14.95</v>
      </c>
      <c r="K218" s="14">
        <v>16.32</v>
      </c>
      <c r="L218" s="14">
        <v>18.53</v>
      </c>
      <c r="M218" s="54"/>
      <c r="N218" s="14">
        <v>57.489973935999998</v>
      </c>
      <c r="O218" s="31">
        <v>1.9107560455000001</v>
      </c>
      <c r="P218" s="31" t="s">
        <v>16</v>
      </c>
      <c r="Q218" s="17" t="s">
        <v>16</v>
      </c>
      <c r="R218" s="38" t="s">
        <v>728</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293</v>
      </c>
      <c r="D219" s="16" t="s">
        <v>295</v>
      </c>
      <c r="E219" s="16">
        <v>10</v>
      </c>
      <c r="F219" s="15">
        <v>40.46</v>
      </c>
      <c r="G219" s="15">
        <v>38.42</v>
      </c>
      <c r="H219" s="15">
        <v>36.39</v>
      </c>
      <c r="I219" s="14"/>
      <c r="J219" s="15">
        <v>44.49</v>
      </c>
      <c r="K219" s="15">
        <v>48.55</v>
      </c>
      <c r="L219" s="15">
        <v>55.13</v>
      </c>
      <c r="M219" s="54"/>
      <c r="N219" s="15">
        <v>57.468244603999999</v>
      </c>
      <c r="O219" s="15">
        <v>63.906591364000001</v>
      </c>
      <c r="P219" s="15" t="s">
        <v>16</v>
      </c>
      <c r="Q219" s="16" t="s">
        <v>16</v>
      </c>
      <c r="R219" s="37" t="s">
        <v>729</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296</v>
      </c>
      <c r="D220" s="17" t="s">
        <v>297</v>
      </c>
      <c r="E220" s="17">
        <v>3</v>
      </c>
      <c r="F220" s="14">
        <v>257</v>
      </c>
      <c r="G220" s="14">
        <v>225.46</v>
      </c>
      <c r="H220" s="14">
        <v>193.92</v>
      </c>
      <c r="I220" s="14"/>
      <c r="J220" s="14">
        <v>265.60000000000002</v>
      </c>
      <c r="K220" s="14">
        <v>328.67</v>
      </c>
      <c r="L220" s="14">
        <v>430.74</v>
      </c>
      <c r="M220" s="54"/>
      <c r="N220" s="14">
        <v>32.136164180999998</v>
      </c>
      <c r="O220" s="31">
        <v>26.395280715000002</v>
      </c>
      <c r="P220" s="31" t="s">
        <v>16</v>
      </c>
      <c r="Q220" s="17" t="s">
        <v>13</v>
      </c>
      <c r="R220" s="38" t="s">
        <v>730</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298</v>
      </c>
      <c r="D221" s="16" t="s">
        <v>299</v>
      </c>
      <c r="E221" s="16">
        <v>7</v>
      </c>
      <c r="F221" s="15">
        <v>30.03</v>
      </c>
      <c r="G221" s="15">
        <v>27.38</v>
      </c>
      <c r="H221" s="15">
        <v>24.74</v>
      </c>
      <c r="I221" s="14"/>
      <c r="J221" s="15">
        <v>35.5</v>
      </c>
      <c r="K221" s="15">
        <v>40.78</v>
      </c>
      <c r="L221" s="15">
        <v>49.33</v>
      </c>
      <c r="M221" s="54"/>
      <c r="N221" s="15">
        <v>54.518826519999998</v>
      </c>
      <c r="O221" s="15">
        <v>5.5563081364000002</v>
      </c>
      <c r="P221" s="15" t="s">
        <v>13</v>
      </c>
      <c r="Q221" s="16" t="s">
        <v>16</v>
      </c>
      <c r="R221" s="37" t="s">
        <v>731</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300</v>
      </c>
      <c r="D222" s="17" t="s">
        <v>301</v>
      </c>
      <c r="E222" s="17">
        <v>7</v>
      </c>
      <c r="F222" s="14">
        <v>35.22</v>
      </c>
      <c r="G222" s="14">
        <v>32.409999999999997</v>
      </c>
      <c r="H222" s="14">
        <v>29.6</v>
      </c>
      <c r="I222" s="14"/>
      <c r="J222" s="14">
        <v>41.22</v>
      </c>
      <c r="K222" s="14">
        <v>46.83</v>
      </c>
      <c r="L222" s="14">
        <v>55.92</v>
      </c>
      <c r="M222" s="54"/>
      <c r="N222" s="14">
        <v>61.832368418000001</v>
      </c>
      <c r="O222" s="31">
        <v>161.94836236</v>
      </c>
      <c r="P222" s="31" t="s">
        <v>16</v>
      </c>
      <c r="Q222" s="17" t="s">
        <v>16</v>
      </c>
      <c r="R222" s="38" t="s">
        <v>732</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302</v>
      </c>
      <c r="D223" s="16" t="s">
        <v>303</v>
      </c>
      <c r="E223" s="16">
        <v>3</v>
      </c>
      <c r="F223" s="15">
        <v>32.450000000000003</v>
      </c>
      <c r="G223" s="15">
        <v>29.14</v>
      </c>
      <c r="H223" s="15">
        <v>25.83</v>
      </c>
      <c r="I223" s="14"/>
      <c r="J223" s="15">
        <v>33.19</v>
      </c>
      <c r="K223" s="15">
        <v>39.799999999999997</v>
      </c>
      <c r="L223" s="15">
        <v>50.5</v>
      </c>
      <c r="M223" s="54"/>
      <c r="N223" s="15">
        <v>33.717373807000001</v>
      </c>
      <c r="O223" s="15">
        <v>82.375482227000006</v>
      </c>
      <c r="P223" s="15" t="s">
        <v>16</v>
      </c>
      <c r="Q223" s="16" t="s">
        <v>13</v>
      </c>
      <c r="R223" s="37" t="s">
        <v>733</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304</v>
      </c>
      <c r="D224" s="17" t="s">
        <v>305</v>
      </c>
      <c r="E224" s="17">
        <v>0</v>
      </c>
      <c r="F224" s="14">
        <v>61.43</v>
      </c>
      <c r="G224" s="14">
        <v>56.2</v>
      </c>
      <c r="H224" s="14">
        <v>50.97</v>
      </c>
      <c r="I224" s="14"/>
      <c r="J224" s="14">
        <v>62.99</v>
      </c>
      <c r="K224" s="14">
        <v>73.44</v>
      </c>
      <c r="L224" s="14">
        <v>90.36</v>
      </c>
      <c r="M224" s="54"/>
      <c r="N224" s="14">
        <v>41.615430609999997</v>
      </c>
      <c r="O224" s="31">
        <v>56.576195904000002</v>
      </c>
      <c r="P224" s="31" t="s">
        <v>13</v>
      </c>
      <c r="Q224" s="17" t="s">
        <v>13</v>
      </c>
      <c r="R224" s="38" t="s">
        <v>734</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429</v>
      </c>
      <c r="D225" s="16" t="s">
        <v>430</v>
      </c>
      <c r="E225" s="16">
        <v>7</v>
      </c>
      <c r="F225" s="15">
        <v>185.01</v>
      </c>
      <c r="G225" s="15">
        <v>166.32</v>
      </c>
      <c r="H225" s="15">
        <v>147.63999999999999</v>
      </c>
      <c r="I225" s="14"/>
      <c r="J225" s="15">
        <v>196.06</v>
      </c>
      <c r="K225" s="15">
        <v>233.42</v>
      </c>
      <c r="L225" s="15">
        <v>293.89</v>
      </c>
      <c r="M225" s="54"/>
      <c r="N225" s="15">
        <v>52.023177320999999</v>
      </c>
      <c r="O225" s="15">
        <v>6.7145796805</v>
      </c>
      <c r="P225" s="15" t="s">
        <v>16</v>
      </c>
      <c r="Q225" s="16" t="s">
        <v>16</v>
      </c>
      <c r="R225" s="37" t="s">
        <v>735</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306</v>
      </c>
      <c r="D226" s="17" t="s">
        <v>307</v>
      </c>
      <c r="E226" s="17">
        <v>4</v>
      </c>
      <c r="F226" s="14">
        <v>22.22</v>
      </c>
      <c r="G226" s="14">
        <v>20.010000000000002</v>
      </c>
      <c r="H226" s="14">
        <v>17.8</v>
      </c>
      <c r="I226" s="14"/>
      <c r="J226" s="14">
        <v>28.05</v>
      </c>
      <c r="K226" s="14">
        <v>32.46</v>
      </c>
      <c r="L226" s="14">
        <v>39.61</v>
      </c>
      <c r="M226" s="54"/>
      <c r="N226" s="14">
        <v>49.448293133</v>
      </c>
      <c r="O226" s="31">
        <v>119.60225363000001</v>
      </c>
      <c r="P226" s="31" t="s">
        <v>13</v>
      </c>
      <c r="Q226" s="17" t="s">
        <v>16</v>
      </c>
      <c r="R226" s="38" t="s">
        <v>736</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308</v>
      </c>
      <c r="D227" s="16" t="s">
        <v>309</v>
      </c>
      <c r="E227" s="16">
        <v>4</v>
      </c>
      <c r="F227" s="15">
        <v>29.42</v>
      </c>
      <c r="G227" s="15">
        <v>26.28</v>
      </c>
      <c r="H227" s="15">
        <v>23.15</v>
      </c>
      <c r="I227" s="14"/>
      <c r="J227" s="15">
        <v>36.94</v>
      </c>
      <c r="K227" s="15">
        <v>43.2</v>
      </c>
      <c r="L227" s="15">
        <v>53.35</v>
      </c>
      <c r="M227" s="54"/>
      <c r="N227" s="15">
        <v>57.469214497999999</v>
      </c>
      <c r="O227" s="15">
        <v>110.6180864</v>
      </c>
      <c r="P227" s="15" t="s">
        <v>13</v>
      </c>
      <c r="Q227" s="16" t="s">
        <v>16</v>
      </c>
      <c r="R227" s="37" t="s">
        <v>737</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310</v>
      </c>
      <c r="D228" s="17" t="s">
        <v>311</v>
      </c>
      <c r="E228" s="17">
        <v>0</v>
      </c>
      <c r="F228" s="14">
        <v>14.47</v>
      </c>
      <c r="G228" s="14">
        <v>13.66</v>
      </c>
      <c r="H228" s="14">
        <v>12.85</v>
      </c>
      <c r="I228" s="14"/>
      <c r="J228" s="14">
        <v>14.91</v>
      </c>
      <c r="K228" s="14">
        <v>16.52</v>
      </c>
      <c r="L228" s="14">
        <v>19.14</v>
      </c>
      <c r="M228" s="54"/>
      <c r="N228" s="14">
        <v>39.447780571999999</v>
      </c>
      <c r="O228" s="31">
        <v>6.5355465909000001</v>
      </c>
      <c r="P228" s="31" t="s">
        <v>13</v>
      </c>
      <c r="Q228" s="17" t="s">
        <v>13</v>
      </c>
      <c r="R228" s="38" t="s">
        <v>738</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312</v>
      </c>
      <c r="D229" s="16" t="s">
        <v>313</v>
      </c>
      <c r="E229" s="16">
        <v>9</v>
      </c>
      <c r="F229" s="15">
        <v>15.76</v>
      </c>
      <c r="G229" s="15">
        <v>14.03</v>
      </c>
      <c r="H229" s="15">
        <v>12.3</v>
      </c>
      <c r="I229" s="14"/>
      <c r="J229" s="15">
        <v>16.18</v>
      </c>
      <c r="K229" s="15">
        <v>19.63</v>
      </c>
      <c r="L229" s="15">
        <v>25.22</v>
      </c>
      <c r="M229" s="54"/>
      <c r="N229" s="15">
        <v>68.504430649</v>
      </c>
      <c r="O229" s="15">
        <v>11.433450408999999</v>
      </c>
      <c r="P229" s="15" t="s">
        <v>16</v>
      </c>
      <c r="Q229" s="16" t="s">
        <v>16</v>
      </c>
      <c r="R229" s="37" t="s">
        <v>739</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314</v>
      </c>
      <c r="D230" s="17" t="s">
        <v>315</v>
      </c>
      <c r="E230" s="17">
        <v>10</v>
      </c>
      <c r="F230" s="14">
        <v>31.02</v>
      </c>
      <c r="G230" s="14">
        <v>28.38</v>
      </c>
      <c r="H230" s="14">
        <v>25.74</v>
      </c>
      <c r="I230" s="14"/>
      <c r="J230" s="14">
        <v>32.049999999999997</v>
      </c>
      <c r="K230" s="14">
        <v>37.32</v>
      </c>
      <c r="L230" s="14">
        <v>45.86</v>
      </c>
      <c r="M230" s="54"/>
      <c r="N230" s="14">
        <v>82.301878858999999</v>
      </c>
      <c r="O230" s="31">
        <v>270.60384844999999</v>
      </c>
      <c r="P230" s="31" t="s">
        <v>16</v>
      </c>
      <c r="Q230" s="17" t="s">
        <v>16</v>
      </c>
      <c r="R230" s="38" t="s">
        <v>740</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316</v>
      </c>
      <c r="D231" s="16" t="s">
        <v>317</v>
      </c>
      <c r="E231" s="16">
        <v>3</v>
      </c>
      <c r="F231" s="15">
        <v>5.6</v>
      </c>
      <c r="G231" s="15">
        <v>4.84</v>
      </c>
      <c r="H231" s="15">
        <v>4.09</v>
      </c>
      <c r="I231" s="14"/>
      <c r="J231" s="15">
        <v>5.74</v>
      </c>
      <c r="K231" s="15">
        <v>7.24</v>
      </c>
      <c r="L231" s="15">
        <v>9.67</v>
      </c>
      <c r="M231" s="54"/>
      <c r="N231" s="15">
        <v>35.930157340000001</v>
      </c>
      <c r="O231" s="15">
        <v>4.7921609090999997</v>
      </c>
      <c r="P231" s="15" t="s">
        <v>16</v>
      </c>
      <c r="Q231" s="16" t="s">
        <v>13</v>
      </c>
      <c r="R231" s="37" t="s">
        <v>741</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318</v>
      </c>
      <c r="D232" s="17" t="s">
        <v>319</v>
      </c>
      <c r="E232" s="17">
        <v>4</v>
      </c>
      <c r="F232" s="14">
        <v>61.06</v>
      </c>
      <c r="G232" s="14">
        <v>57.7</v>
      </c>
      <c r="H232" s="14">
        <v>54.35</v>
      </c>
      <c r="I232" s="14"/>
      <c r="J232" s="14">
        <v>67.89</v>
      </c>
      <c r="K232" s="14">
        <v>74.59</v>
      </c>
      <c r="L232" s="14">
        <v>85.44</v>
      </c>
      <c r="M232" s="54"/>
      <c r="N232" s="14">
        <v>56.856848636999999</v>
      </c>
      <c r="O232" s="31">
        <v>6.5761504544999996</v>
      </c>
      <c r="P232" s="31" t="s">
        <v>13</v>
      </c>
      <c r="Q232" s="17" t="s">
        <v>16</v>
      </c>
      <c r="R232" s="38" t="s">
        <v>742</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320</v>
      </c>
      <c r="D233" s="16" t="s">
        <v>345</v>
      </c>
      <c r="E233" s="16">
        <v>3</v>
      </c>
      <c r="F233" s="15">
        <v>7.08</v>
      </c>
      <c r="G233" s="15">
        <v>5.58</v>
      </c>
      <c r="H233" s="15">
        <v>4.09</v>
      </c>
      <c r="I233" s="14"/>
      <c r="J233" s="15">
        <v>7.45</v>
      </c>
      <c r="K233" s="15">
        <v>10.43</v>
      </c>
      <c r="L233" s="15">
        <v>15.26</v>
      </c>
      <c r="M233" s="54"/>
      <c r="N233" s="15">
        <v>23.595749224999999</v>
      </c>
      <c r="O233" s="15">
        <v>3.2424258635999998</v>
      </c>
      <c r="P233" s="15" t="s">
        <v>16</v>
      </c>
      <c r="Q233" s="16" t="s">
        <v>13</v>
      </c>
      <c r="R233" s="37" t="s">
        <v>743</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320</v>
      </c>
      <c r="D234" s="17" t="s">
        <v>321</v>
      </c>
      <c r="E234" s="17">
        <v>3</v>
      </c>
      <c r="F234" s="14">
        <v>7.86</v>
      </c>
      <c r="G234" s="14">
        <v>5.97</v>
      </c>
      <c r="H234" s="14">
        <v>4.09</v>
      </c>
      <c r="I234" s="14"/>
      <c r="J234" s="14">
        <v>8.27</v>
      </c>
      <c r="K234" s="14">
        <v>12.03</v>
      </c>
      <c r="L234" s="14">
        <v>18.13</v>
      </c>
      <c r="M234" s="54"/>
      <c r="N234" s="14">
        <v>22.308419517000001</v>
      </c>
      <c r="O234" s="31">
        <v>105.06382677000001</v>
      </c>
      <c r="P234" s="31" t="s">
        <v>16</v>
      </c>
      <c r="Q234" s="17" t="s">
        <v>13</v>
      </c>
      <c r="R234" s="38" t="s">
        <v>744</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322</v>
      </c>
      <c r="D235" s="16" t="s">
        <v>323</v>
      </c>
      <c r="E235" s="16">
        <v>0</v>
      </c>
      <c r="F235" s="15">
        <v>72.540000000000006</v>
      </c>
      <c r="G235" s="15">
        <v>67.03</v>
      </c>
      <c r="H235" s="15">
        <v>61.52</v>
      </c>
      <c r="I235" s="14"/>
      <c r="J235" s="15">
        <v>74.08</v>
      </c>
      <c r="K235" s="15">
        <v>85.09</v>
      </c>
      <c r="L235" s="15">
        <v>102.91</v>
      </c>
      <c r="M235" s="54"/>
      <c r="N235" s="15">
        <v>33.662461587000003</v>
      </c>
      <c r="O235" s="15">
        <v>1353.1891459999999</v>
      </c>
      <c r="P235" s="15" t="s">
        <v>13</v>
      </c>
      <c r="Q235" s="16" t="s">
        <v>13</v>
      </c>
      <c r="R235" s="37" t="s">
        <v>745</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324</v>
      </c>
      <c r="D236" s="17" t="s">
        <v>325</v>
      </c>
      <c r="E236" s="17">
        <v>4</v>
      </c>
      <c r="F236" s="14">
        <v>17.75</v>
      </c>
      <c r="G236" s="14">
        <v>16.38</v>
      </c>
      <c r="H236" s="14">
        <v>15.01</v>
      </c>
      <c r="I236" s="14"/>
      <c r="J236" s="14">
        <v>20.94</v>
      </c>
      <c r="K236" s="14">
        <v>23.67</v>
      </c>
      <c r="L236" s="14">
        <v>28.09</v>
      </c>
      <c r="M236" s="54"/>
      <c r="N236" s="14">
        <v>56.209328776</v>
      </c>
      <c r="O236" s="31">
        <v>3.9319121818</v>
      </c>
      <c r="P236" s="31" t="s">
        <v>13</v>
      </c>
      <c r="Q236" s="17" t="s">
        <v>16</v>
      </c>
      <c r="R236" s="38" t="s">
        <v>746</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326</v>
      </c>
      <c r="D237" s="16" t="s">
        <v>327</v>
      </c>
      <c r="E237" s="16">
        <v>7</v>
      </c>
      <c r="F237" s="15">
        <v>3.08</v>
      </c>
      <c r="G237" s="15">
        <v>2.4700000000000002</v>
      </c>
      <c r="H237" s="15">
        <v>1.86</v>
      </c>
      <c r="I237" s="14"/>
      <c r="J237" s="15">
        <v>4.6399999999999997</v>
      </c>
      <c r="K237" s="15">
        <v>5.85</v>
      </c>
      <c r="L237" s="15">
        <v>7.81</v>
      </c>
      <c r="M237" s="54"/>
      <c r="N237" s="15">
        <v>67.922099672000002</v>
      </c>
      <c r="O237" s="15">
        <v>31.566837500000002</v>
      </c>
      <c r="P237" s="15" t="s">
        <v>13</v>
      </c>
      <c r="Q237" s="16" t="s">
        <v>16</v>
      </c>
      <c r="R237" s="37" t="s">
        <v>747</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328</v>
      </c>
      <c r="D238" s="17" t="s">
        <v>329</v>
      </c>
      <c r="E238" s="17">
        <v>10</v>
      </c>
      <c r="F238" s="14">
        <v>33.51</v>
      </c>
      <c r="G238" s="14">
        <v>31.15</v>
      </c>
      <c r="H238" s="14">
        <v>28.8</v>
      </c>
      <c r="I238" s="14"/>
      <c r="J238" s="14">
        <v>34.75</v>
      </c>
      <c r="K238" s="14">
        <v>39.450000000000003</v>
      </c>
      <c r="L238" s="14">
        <v>47.05</v>
      </c>
      <c r="M238" s="54"/>
      <c r="N238" s="14">
        <v>84.754432886999993</v>
      </c>
      <c r="O238" s="31">
        <v>253.03497867999999</v>
      </c>
      <c r="P238" s="31" t="s">
        <v>16</v>
      </c>
      <c r="Q238" s="17" t="s">
        <v>16</v>
      </c>
      <c r="R238" s="38" t="s">
        <v>748</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506</v>
      </c>
      <c r="D239" s="16" t="s">
        <v>507</v>
      </c>
      <c r="E239" s="16">
        <v>10</v>
      </c>
      <c r="F239" s="15">
        <v>90.9</v>
      </c>
      <c r="G239" s="15">
        <v>85.11</v>
      </c>
      <c r="H239" s="15">
        <v>79.319999999999993</v>
      </c>
      <c r="I239" s="14"/>
      <c r="J239" s="15">
        <v>94.34</v>
      </c>
      <c r="K239" s="15">
        <v>105.91</v>
      </c>
      <c r="L239" s="15">
        <v>124.63</v>
      </c>
      <c r="M239" s="54"/>
      <c r="N239" s="15">
        <v>66.185041330999994</v>
      </c>
      <c r="O239" s="15">
        <v>1.2528370923000001</v>
      </c>
      <c r="P239" s="15" t="s">
        <v>16</v>
      </c>
      <c r="Q239" s="16" t="s">
        <v>16</v>
      </c>
      <c r="R239" s="37" t="s">
        <v>749</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330</v>
      </c>
      <c r="D240" s="17" t="s">
        <v>331</v>
      </c>
      <c r="E240" s="17">
        <v>0</v>
      </c>
      <c r="F240" s="14">
        <v>12.52</v>
      </c>
      <c r="G240" s="14">
        <v>11.41</v>
      </c>
      <c r="H240" s="14">
        <v>10.31</v>
      </c>
      <c r="I240" s="14"/>
      <c r="J240" s="14">
        <v>12.83</v>
      </c>
      <c r="K240" s="14">
        <v>15.03</v>
      </c>
      <c r="L240" s="14">
        <v>18.59</v>
      </c>
      <c r="M240" s="54"/>
      <c r="N240" s="14">
        <v>33.094493073999999</v>
      </c>
      <c r="O240" s="31">
        <v>6.2980635454999998</v>
      </c>
      <c r="P240" s="31" t="s">
        <v>13</v>
      </c>
      <c r="Q240" s="17" t="s">
        <v>13</v>
      </c>
      <c r="R240" s="38" t="s">
        <v>750</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332</v>
      </c>
      <c r="D241" s="16" t="s">
        <v>333</v>
      </c>
      <c r="E241" s="16">
        <v>4</v>
      </c>
      <c r="F241" s="15">
        <v>23</v>
      </c>
      <c r="G241" s="15">
        <v>20.29</v>
      </c>
      <c r="H241" s="15">
        <v>17.59</v>
      </c>
      <c r="I241" s="14"/>
      <c r="J241" s="15">
        <v>28.79</v>
      </c>
      <c r="K241" s="15">
        <v>34.19</v>
      </c>
      <c r="L241" s="15">
        <v>42.94</v>
      </c>
      <c r="M241" s="54"/>
      <c r="N241" s="15">
        <v>59.863977226999999</v>
      </c>
      <c r="O241" s="15">
        <v>60.460879954999996</v>
      </c>
      <c r="P241" s="15" t="s">
        <v>13</v>
      </c>
      <c r="Q241" s="16" t="s">
        <v>16</v>
      </c>
      <c r="R241" s="37" t="s">
        <v>751</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752</v>
      </c>
      <c r="D242" s="17" t="s">
        <v>753</v>
      </c>
      <c r="E242" s="17">
        <v>0</v>
      </c>
      <c r="F242" s="14">
        <v>0.56000000000000005</v>
      </c>
      <c r="G242" s="14">
        <v>0.15</v>
      </c>
      <c r="H242" s="14">
        <v>-0.24</v>
      </c>
      <c r="I242" s="14"/>
      <c r="J242" s="14">
        <v>0.59</v>
      </c>
      <c r="K242" s="14">
        <v>1.39</v>
      </c>
      <c r="L242" s="14">
        <v>2.69</v>
      </c>
      <c r="M242" s="54"/>
      <c r="N242" s="14">
        <v>23.900584522999999</v>
      </c>
      <c r="O242" s="31">
        <v>2.9431555909</v>
      </c>
      <c r="P242" s="31" t="s">
        <v>13</v>
      </c>
      <c r="Q242" s="17" t="s">
        <v>13</v>
      </c>
      <c r="R242" s="38" t="s">
        <v>754</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334</v>
      </c>
      <c r="D243" s="16" t="s">
        <v>335</v>
      </c>
      <c r="E243" s="16">
        <v>6</v>
      </c>
      <c r="F243" s="15">
        <v>14.13</v>
      </c>
      <c r="G243" s="15">
        <v>12.79</v>
      </c>
      <c r="H243" s="15">
        <v>11.45</v>
      </c>
      <c r="I243" s="14"/>
      <c r="J243" s="15">
        <v>17.87</v>
      </c>
      <c r="K243" s="15">
        <v>20.54</v>
      </c>
      <c r="L243" s="15">
        <v>24.87</v>
      </c>
      <c r="M243" s="54"/>
      <c r="N243" s="15">
        <v>55.346634234</v>
      </c>
      <c r="O243" s="15">
        <v>15.324611772000001</v>
      </c>
      <c r="P243" s="15" t="s">
        <v>13</v>
      </c>
      <c r="Q243" s="16" t="s">
        <v>16</v>
      </c>
      <c r="R243" s="37" t="s">
        <v>755</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336</v>
      </c>
      <c r="D244" s="17" t="s">
        <v>337</v>
      </c>
      <c r="E244" s="17">
        <v>0</v>
      </c>
      <c r="F244" s="14">
        <v>43.12</v>
      </c>
      <c r="G244" s="14">
        <v>39.4</v>
      </c>
      <c r="H244" s="14">
        <v>35.69</v>
      </c>
      <c r="I244" s="14"/>
      <c r="J244" s="14">
        <v>44.35</v>
      </c>
      <c r="K244" s="14">
        <v>51.77</v>
      </c>
      <c r="L244" s="14">
        <v>63.8</v>
      </c>
      <c r="M244" s="54"/>
      <c r="N244" s="14">
        <v>31.839427186999998</v>
      </c>
      <c r="O244" s="31">
        <v>310.15855508999999</v>
      </c>
      <c r="P244" s="31" t="s">
        <v>13</v>
      </c>
      <c r="Q244" s="17" t="s">
        <v>13</v>
      </c>
      <c r="R244" s="38" t="s">
        <v>756</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431</v>
      </c>
      <c r="D245" s="16" t="s">
        <v>432</v>
      </c>
      <c r="E245" s="16">
        <v>3</v>
      </c>
      <c r="F245" s="15">
        <v>2318</v>
      </c>
      <c r="G245" s="15">
        <v>1451.18</v>
      </c>
      <c r="H245" s="15">
        <v>584.37</v>
      </c>
      <c r="I245" s="14"/>
      <c r="J245" s="15">
        <v>2520</v>
      </c>
      <c r="K245" s="15">
        <v>4253.62</v>
      </c>
      <c r="L245" s="15">
        <v>7058.85</v>
      </c>
      <c r="M245" s="54"/>
      <c r="N245" s="15">
        <v>30.264577265</v>
      </c>
      <c r="O245" s="15">
        <v>4.9931448055000001</v>
      </c>
      <c r="P245" s="15" t="s">
        <v>16</v>
      </c>
      <c r="Q245" s="16" t="s">
        <v>13</v>
      </c>
      <c r="R245" s="37" t="s">
        <v>757</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338</v>
      </c>
      <c r="D246" s="17" t="s">
        <v>339</v>
      </c>
      <c r="E246" s="17">
        <v>9</v>
      </c>
      <c r="F246" s="14">
        <v>8.3699999999999992</v>
      </c>
      <c r="G246" s="14">
        <v>7.74</v>
      </c>
      <c r="H246" s="14">
        <v>7.11</v>
      </c>
      <c r="I246" s="14"/>
      <c r="J246" s="14">
        <v>9.36</v>
      </c>
      <c r="K246" s="14">
        <v>10.61</v>
      </c>
      <c r="L246" s="14">
        <v>12.65</v>
      </c>
      <c r="M246" s="54"/>
      <c r="N246" s="14">
        <v>65.189901473000006</v>
      </c>
      <c r="O246" s="31">
        <v>2.4036707727</v>
      </c>
      <c r="P246" s="31" t="s">
        <v>16</v>
      </c>
      <c r="Q246" s="17" t="s">
        <v>16</v>
      </c>
      <c r="R246" s="38" t="s">
        <v>758</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340</v>
      </c>
      <c r="D247" s="16" t="s">
        <v>341</v>
      </c>
      <c r="E247" s="16">
        <v>4</v>
      </c>
      <c r="F247" s="15" t="s">
        <v>29</v>
      </c>
      <c r="G247" s="15" t="s">
        <v>29</v>
      </c>
      <c r="H247" s="15" t="s">
        <v>29</v>
      </c>
      <c r="I247" s="14"/>
      <c r="J247" s="15" t="s">
        <v>29</v>
      </c>
      <c r="K247" s="15" t="s">
        <v>29</v>
      </c>
      <c r="L247" s="15" t="s">
        <v>29</v>
      </c>
      <c r="M247" s="54"/>
      <c r="N247" s="15" t="s">
        <v>29</v>
      </c>
      <c r="O247" s="15" t="s">
        <v>29</v>
      </c>
      <c r="P247" s="15" t="s">
        <v>29</v>
      </c>
      <c r="Q247" s="16" t="s">
        <v>29</v>
      </c>
      <c r="R247" s="37" t="s">
        <v>30</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342</v>
      </c>
      <c r="D248" s="17" t="s">
        <v>343</v>
      </c>
      <c r="E248" s="17">
        <v>5</v>
      </c>
      <c r="F248" s="14">
        <v>8.51</v>
      </c>
      <c r="G248" s="14">
        <v>7.02</v>
      </c>
      <c r="H248" s="14">
        <v>5.53</v>
      </c>
      <c r="I248" s="14"/>
      <c r="J248" s="14">
        <v>12.67</v>
      </c>
      <c r="K248" s="14">
        <v>15.64</v>
      </c>
      <c r="L248" s="14">
        <v>20.46</v>
      </c>
      <c r="M248" s="54"/>
      <c r="N248" s="14">
        <v>52.215160640999997</v>
      </c>
      <c r="O248" s="31">
        <v>26.170820726999999</v>
      </c>
      <c r="P248" s="31" t="s">
        <v>13</v>
      </c>
      <c r="Q248" s="17" t="s">
        <v>16</v>
      </c>
      <c r="R248" s="38" t="s">
        <v>759</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760</v>
      </c>
      <c r="D249" s="16" t="s">
        <v>761</v>
      </c>
      <c r="E249" s="16">
        <v>2</v>
      </c>
      <c r="F249" s="15">
        <v>10.029999999999999</v>
      </c>
      <c r="G249" s="15">
        <v>9.76</v>
      </c>
      <c r="H249" s="15">
        <v>9.49</v>
      </c>
      <c r="I249" s="14"/>
      <c r="J249" s="15">
        <v>10.08</v>
      </c>
      <c r="K249" s="15">
        <v>10.61</v>
      </c>
      <c r="L249" s="15">
        <v>11.48</v>
      </c>
      <c r="M249" s="54"/>
      <c r="N249" s="15">
        <v>45.228493669000002</v>
      </c>
      <c r="O249" s="15">
        <v>1.8556216031999999</v>
      </c>
      <c r="P249" s="15" t="s">
        <v>13</v>
      </c>
      <c r="Q249" s="16" t="s">
        <v>13</v>
      </c>
      <c r="R249" s="37" t="s">
        <v>762</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433</v>
      </c>
      <c r="D250" s="17" t="s">
        <v>434</v>
      </c>
      <c r="E250" s="17">
        <v>7</v>
      </c>
      <c r="F250" s="14">
        <v>91.15</v>
      </c>
      <c r="G250" s="14">
        <v>85.95</v>
      </c>
      <c r="H250" s="14">
        <v>80.760000000000005</v>
      </c>
      <c r="I250" s="14"/>
      <c r="J250" s="14">
        <v>104.8</v>
      </c>
      <c r="K250" s="14">
        <v>115.18</v>
      </c>
      <c r="L250" s="14">
        <v>131.97999999999999</v>
      </c>
      <c r="M250" s="54"/>
      <c r="N250" s="14">
        <v>49.861862959</v>
      </c>
      <c r="O250" s="31">
        <v>14.10239627</v>
      </c>
      <c r="P250" s="31" t="s">
        <v>16</v>
      </c>
      <c r="Q250" s="17" t="s">
        <v>16</v>
      </c>
      <c r="R250" s="38" t="s">
        <v>763</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435</v>
      </c>
      <c r="D251" s="16" t="s">
        <v>436</v>
      </c>
      <c r="E251" s="16">
        <v>4</v>
      </c>
      <c r="F251" s="15">
        <v>38.799999999999997</v>
      </c>
      <c r="G251" s="15">
        <v>35.25</v>
      </c>
      <c r="H251" s="15">
        <v>31.71</v>
      </c>
      <c r="I251" s="14"/>
      <c r="J251" s="15">
        <v>47.77</v>
      </c>
      <c r="K251" s="15">
        <v>54.85</v>
      </c>
      <c r="L251" s="15">
        <v>66.31</v>
      </c>
      <c r="M251" s="54"/>
      <c r="N251" s="15">
        <v>51.616062495999998</v>
      </c>
      <c r="O251" s="15">
        <v>2.6172531327000002</v>
      </c>
      <c r="P251" s="15" t="s">
        <v>13</v>
      </c>
      <c r="Q251" s="16" t="s">
        <v>16</v>
      </c>
      <c r="R251" s="37" t="s">
        <v>764</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t="s">
        <v>487</v>
      </c>
      <c r="D252" s="17" t="s">
        <v>488</v>
      </c>
      <c r="E252" s="17">
        <v>3</v>
      </c>
      <c r="F252" s="14">
        <v>95.66</v>
      </c>
      <c r="G252" s="14">
        <v>90.25</v>
      </c>
      <c r="H252" s="14">
        <v>84.84</v>
      </c>
      <c r="I252" s="14"/>
      <c r="J252" s="14">
        <v>96.94</v>
      </c>
      <c r="K252" s="14">
        <v>107.75</v>
      </c>
      <c r="L252" s="14">
        <v>125.24</v>
      </c>
      <c r="M252" s="54"/>
      <c r="N252" s="14">
        <v>36.053127666999998</v>
      </c>
      <c r="O252" s="31">
        <v>1.7427526772999999</v>
      </c>
      <c r="P252" s="31" t="s">
        <v>16</v>
      </c>
      <c r="Q252" s="17" t="s">
        <v>13</v>
      </c>
      <c r="R252" s="38" t="s">
        <v>765</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t="s">
        <v>508</v>
      </c>
      <c r="D253" s="16" t="s">
        <v>509</v>
      </c>
      <c r="E253" s="16">
        <v>0</v>
      </c>
      <c r="F253" s="15">
        <v>37.82</v>
      </c>
      <c r="G253" s="15">
        <v>34.49</v>
      </c>
      <c r="H253" s="15">
        <v>31.17</v>
      </c>
      <c r="I253" s="14"/>
      <c r="J253" s="15">
        <v>39.590000000000003</v>
      </c>
      <c r="K253" s="15">
        <v>46.23</v>
      </c>
      <c r="L253" s="15">
        <v>56.99</v>
      </c>
      <c r="M253" s="54"/>
      <c r="N253" s="15">
        <v>40.673297142999999</v>
      </c>
      <c r="O253" s="15">
        <v>1.5442401132000001</v>
      </c>
      <c r="P253" s="15" t="s">
        <v>13</v>
      </c>
      <c r="Q253" s="16" t="s">
        <v>13</v>
      </c>
      <c r="R253" s="37" t="s">
        <v>766</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t="s">
        <v>437</v>
      </c>
      <c r="D254" s="17" t="s">
        <v>438</v>
      </c>
      <c r="E254" s="17">
        <v>4</v>
      </c>
      <c r="F254" s="14">
        <v>73.45</v>
      </c>
      <c r="G254" s="14">
        <v>65.87</v>
      </c>
      <c r="H254" s="14">
        <v>58.3</v>
      </c>
      <c r="I254" s="14"/>
      <c r="J254" s="14">
        <v>92.35</v>
      </c>
      <c r="K254" s="14">
        <v>107.49</v>
      </c>
      <c r="L254" s="14">
        <v>131.99</v>
      </c>
      <c r="M254" s="54"/>
      <c r="N254" s="14">
        <v>53.744391389</v>
      </c>
      <c r="O254" s="31">
        <v>8.8716931444999982</v>
      </c>
      <c r="P254" s="31" t="s">
        <v>13</v>
      </c>
      <c r="Q254" s="17" t="s">
        <v>16</v>
      </c>
      <c r="R254" s="38" t="s">
        <v>767</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t="s">
        <v>439</v>
      </c>
      <c r="D255" s="16" t="s">
        <v>440</v>
      </c>
      <c r="E255" s="16">
        <v>4</v>
      </c>
      <c r="F255" s="15">
        <v>27.5</v>
      </c>
      <c r="G255" s="15">
        <v>23.56</v>
      </c>
      <c r="H255" s="15">
        <v>19.62</v>
      </c>
      <c r="I255" s="14"/>
      <c r="J255" s="15">
        <v>35.56</v>
      </c>
      <c r="K255" s="15">
        <v>43.43</v>
      </c>
      <c r="L255" s="15">
        <v>56.17</v>
      </c>
      <c r="M255" s="54"/>
      <c r="N255" s="15">
        <v>62.12847996</v>
      </c>
      <c r="O255" s="15">
        <v>6.1389387041000001</v>
      </c>
      <c r="P255" s="15" t="s">
        <v>13</v>
      </c>
      <c r="Q255" s="16" t="s">
        <v>16</v>
      </c>
      <c r="R255" s="37" t="s">
        <v>768</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t="s">
        <v>441</v>
      </c>
      <c r="D256" s="17" t="s">
        <v>442</v>
      </c>
      <c r="E256" s="17">
        <v>4</v>
      </c>
      <c r="F256" s="14">
        <v>42.08</v>
      </c>
      <c r="G256" s="14">
        <v>37.69</v>
      </c>
      <c r="H256" s="14">
        <v>33.299999999999997</v>
      </c>
      <c r="I256" s="14"/>
      <c r="J256" s="14">
        <v>53</v>
      </c>
      <c r="K256" s="14">
        <v>61.77</v>
      </c>
      <c r="L256" s="14">
        <v>75.97</v>
      </c>
      <c r="M256" s="54"/>
      <c r="N256" s="14">
        <v>54.132819736000002</v>
      </c>
      <c r="O256" s="31">
        <v>13.428250817</v>
      </c>
      <c r="P256" s="31" t="s">
        <v>13</v>
      </c>
      <c r="Q256" s="17" t="s">
        <v>16</v>
      </c>
      <c r="R256" s="38" t="s">
        <v>769</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t="s">
        <v>443</v>
      </c>
      <c r="D257" s="16" t="s">
        <v>444</v>
      </c>
      <c r="E257" s="16">
        <v>3</v>
      </c>
      <c r="F257" s="15">
        <v>35.47</v>
      </c>
      <c r="G257" s="15">
        <v>29.18</v>
      </c>
      <c r="H257" s="15">
        <v>22.89</v>
      </c>
      <c r="I257" s="14"/>
      <c r="J257" s="15">
        <v>36.479999999999997</v>
      </c>
      <c r="K257" s="15">
        <v>49.05</v>
      </c>
      <c r="L257" s="15">
        <v>69.39</v>
      </c>
      <c r="M257" s="54"/>
      <c r="N257" s="15">
        <v>34.785572424000001</v>
      </c>
      <c r="O257" s="15">
        <v>7.2570226532</v>
      </c>
      <c r="P257" s="15" t="s">
        <v>16</v>
      </c>
      <c r="Q257" s="16" t="s">
        <v>13</v>
      </c>
      <c r="R257" s="37" t="s">
        <v>770</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t="s">
        <v>445</v>
      </c>
      <c r="D258" s="17" t="s">
        <v>446</v>
      </c>
      <c r="E258" s="17">
        <v>3</v>
      </c>
      <c r="F258" s="14">
        <v>143.69999999999999</v>
      </c>
      <c r="G258" s="14">
        <v>136.97999999999999</v>
      </c>
      <c r="H258" s="14">
        <v>130.27000000000001</v>
      </c>
      <c r="I258" s="14"/>
      <c r="J258" s="14">
        <v>145.08000000000001</v>
      </c>
      <c r="K258" s="14">
        <v>158.5</v>
      </c>
      <c r="L258" s="14">
        <v>180.22</v>
      </c>
      <c r="M258" s="54"/>
      <c r="N258" s="14">
        <v>37.885479961000001</v>
      </c>
      <c r="O258" s="31">
        <v>6.0133097226999999</v>
      </c>
      <c r="P258" s="31" t="s">
        <v>16</v>
      </c>
      <c r="Q258" s="17" t="s">
        <v>13</v>
      </c>
      <c r="R258" s="38" t="s">
        <v>771</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t="s">
        <v>447</v>
      </c>
      <c r="D259" s="16" t="s">
        <v>448</v>
      </c>
      <c r="E259" s="16">
        <v>7</v>
      </c>
      <c r="F259" s="15">
        <v>170.6</v>
      </c>
      <c r="G259" s="15">
        <v>160.97999999999999</v>
      </c>
      <c r="H259" s="15">
        <v>151.36000000000001</v>
      </c>
      <c r="I259" s="14"/>
      <c r="J259" s="15">
        <v>195.73</v>
      </c>
      <c r="K259" s="15">
        <v>214.96</v>
      </c>
      <c r="L259" s="15">
        <v>246.08</v>
      </c>
      <c r="M259" s="54"/>
      <c r="N259" s="15">
        <v>50.577672309</v>
      </c>
      <c r="O259" s="15">
        <v>441.10513014999998</v>
      </c>
      <c r="P259" s="15" t="s">
        <v>16</v>
      </c>
      <c r="Q259" s="16" t="s">
        <v>16</v>
      </c>
      <c r="R259" s="37" t="s">
        <v>772</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t="s">
        <v>773</v>
      </c>
      <c r="D260" s="17" t="s">
        <v>774</v>
      </c>
      <c r="E260" s="17">
        <v>3</v>
      </c>
      <c r="F260" s="14">
        <v>55.37</v>
      </c>
      <c r="G260" s="14">
        <v>50.18</v>
      </c>
      <c r="H260" s="14">
        <v>44.99</v>
      </c>
      <c r="I260" s="14"/>
      <c r="J260" s="14">
        <v>57.13</v>
      </c>
      <c r="K260" s="14">
        <v>67.5</v>
      </c>
      <c r="L260" s="14">
        <v>84.3</v>
      </c>
      <c r="M260" s="54"/>
      <c r="N260" s="14">
        <v>33.935263722999998</v>
      </c>
      <c r="O260" s="31">
        <v>1.0867935985999999</v>
      </c>
      <c r="P260" s="31" t="s">
        <v>16</v>
      </c>
      <c r="Q260" s="17" t="s">
        <v>13</v>
      </c>
      <c r="R260" s="38" t="s">
        <v>775</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t="s">
        <v>489</v>
      </c>
      <c r="D261" s="16" t="s">
        <v>490</v>
      </c>
      <c r="E261" s="16">
        <v>3</v>
      </c>
      <c r="F261" s="15">
        <v>103.47</v>
      </c>
      <c r="G261" s="15">
        <v>81.7</v>
      </c>
      <c r="H261" s="15">
        <v>59.93</v>
      </c>
      <c r="I261" s="14"/>
      <c r="J261" s="15">
        <v>106.64</v>
      </c>
      <c r="K261" s="15">
        <v>150.16999999999999</v>
      </c>
      <c r="L261" s="15">
        <v>220.61</v>
      </c>
      <c r="M261" s="54"/>
      <c r="N261" s="15">
        <v>30.843997941000001</v>
      </c>
      <c r="O261" s="15">
        <v>2.9136503235999998</v>
      </c>
      <c r="P261" s="15" t="s">
        <v>16</v>
      </c>
      <c r="Q261" s="16" t="s">
        <v>13</v>
      </c>
      <c r="R261" s="37" t="s">
        <v>776</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t="s">
        <v>449</v>
      </c>
      <c r="D262" s="17" t="s">
        <v>450</v>
      </c>
      <c r="E262" s="17">
        <v>3</v>
      </c>
      <c r="F262" s="14">
        <v>432.03</v>
      </c>
      <c r="G262" s="14">
        <v>410.99</v>
      </c>
      <c r="H262" s="14">
        <v>389.95</v>
      </c>
      <c r="I262" s="14"/>
      <c r="J262" s="14">
        <v>435.5</v>
      </c>
      <c r="K262" s="14">
        <v>477.57</v>
      </c>
      <c r="L262" s="14">
        <v>545.66</v>
      </c>
      <c r="M262" s="54"/>
      <c r="N262" s="14">
        <v>47.492660538999999</v>
      </c>
      <c r="O262" s="31">
        <v>50.427812961000001</v>
      </c>
      <c r="P262" s="31" t="s">
        <v>16</v>
      </c>
      <c r="Q262" s="17" t="s">
        <v>13</v>
      </c>
      <c r="R262" s="38" t="s">
        <v>777</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t="s">
        <v>510</v>
      </c>
      <c r="D263" s="16" t="s">
        <v>511</v>
      </c>
      <c r="E263" s="16">
        <v>3</v>
      </c>
      <c r="F263" s="15">
        <v>67.209999999999994</v>
      </c>
      <c r="G263" s="15">
        <v>53</v>
      </c>
      <c r="H263" s="15">
        <v>38.799999999999997</v>
      </c>
      <c r="I263" s="14"/>
      <c r="J263" s="15">
        <v>70.87</v>
      </c>
      <c r="K263" s="15">
        <v>99.27</v>
      </c>
      <c r="L263" s="15">
        <v>145.22999999999999</v>
      </c>
      <c r="M263" s="54"/>
      <c r="N263" s="15">
        <v>39.121282014999998</v>
      </c>
      <c r="O263" s="15">
        <v>2.1976489563999997</v>
      </c>
      <c r="P263" s="15" t="s">
        <v>16</v>
      </c>
      <c r="Q263" s="16" t="s">
        <v>13</v>
      </c>
      <c r="R263" s="37" t="s">
        <v>778</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t="s">
        <v>451</v>
      </c>
      <c r="D264" s="17" t="s">
        <v>452</v>
      </c>
      <c r="E264" s="17">
        <v>0</v>
      </c>
      <c r="F264" s="14">
        <v>85.1</v>
      </c>
      <c r="G264" s="14">
        <v>70.11</v>
      </c>
      <c r="H264" s="14">
        <v>55.12</v>
      </c>
      <c r="I264" s="14"/>
      <c r="J264" s="14">
        <v>86.86</v>
      </c>
      <c r="K264" s="14">
        <v>116.83</v>
      </c>
      <c r="L264" s="14">
        <v>165.34</v>
      </c>
      <c r="M264" s="54"/>
      <c r="N264" s="14">
        <v>26.362327651000001</v>
      </c>
      <c r="O264" s="31">
        <v>4.4762764045000001</v>
      </c>
      <c r="P264" s="31" t="s">
        <v>13</v>
      </c>
      <c r="Q264" s="17" t="s">
        <v>13</v>
      </c>
      <c r="R264" s="38" t="s">
        <v>779</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t="s">
        <v>453</v>
      </c>
      <c r="D265" s="16" t="s">
        <v>454</v>
      </c>
      <c r="E265" s="16">
        <v>4</v>
      </c>
      <c r="F265" s="15">
        <v>108.02</v>
      </c>
      <c r="G265" s="15">
        <v>101.01</v>
      </c>
      <c r="H265" s="15">
        <v>94.01</v>
      </c>
      <c r="I265" s="14"/>
      <c r="J265" s="15">
        <v>126.4</v>
      </c>
      <c r="K265" s="15">
        <v>140.4</v>
      </c>
      <c r="L265" s="15">
        <v>163.06</v>
      </c>
      <c r="M265" s="54"/>
      <c r="N265" s="15">
        <v>50.004397935999997</v>
      </c>
      <c r="O265" s="15">
        <v>204.32318087000002</v>
      </c>
      <c r="P265" s="15" t="s">
        <v>13</v>
      </c>
      <c r="Q265" s="16" t="s">
        <v>16</v>
      </c>
      <c r="R265" s="37" t="s">
        <v>780</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t="s">
        <v>455</v>
      </c>
      <c r="D266" s="17" t="s">
        <v>456</v>
      </c>
      <c r="E266" s="17">
        <v>7</v>
      </c>
      <c r="F266" s="14">
        <v>178.98</v>
      </c>
      <c r="G266" s="14">
        <v>168.94</v>
      </c>
      <c r="H266" s="14">
        <v>158.9</v>
      </c>
      <c r="I266" s="14"/>
      <c r="J266" s="14">
        <v>205.42</v>
      </c>
      <c r="K266" s="14">
        <v>225.49</v>
      </c>
      <c r="L266" s="14">
        <v>257.97000000000003</v>
      </c>
      <c r="M266" s="54"/>
      <c r="N266" s="14">
        <v>49.656073953000003</v>
      </c>
      <c r="O266" s="31">
        <v>63.819374195999998</v>
      </c>
      <c r="P266" s="31" t="s">
        <v>16</v>
      </c>
      <c r="Q266" s="17" t="s">
        <v>16</v>
      </c>
      <c r="R266" s="38" t="s">
        <v>781</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t="s">
        <v>457</v>
      </c>
      <c r="D267" s="16" t="s">
        <v>458</v>
      </c>
      <c r="E267" s="16">
        <v>7</v>
      </c>
      <c r="F267" s="15">
        <v>127.1</v>
      </c>
      <c r="G267" s="15">
        <v>120.13</v>
      </c>
      <c r="H267" s="15">
        <v>113.17</v>
      </c>
      <c r="I267" s="14"/>
      <c r="J267" s="15">
        <v>142.37</v>
      </c>
      <c r="K267" s="15">
        <v>156.29</v>
      </c>
      <c r="L267" s="15">
        <v>178.82</v>
      </c>
      <c r="M267" s="54"/>
      <c r="N267" s="15">
        <v>54.549517760000001</v>
      </c>
      <c r="O267" s="15">
        <v>18.173557533</v>
      </c>
      <c r="P267" s="15" t="s">
        <v>16</v>
      </c>
      <c r="Q267" s="16" t="s">
        <v>16</v>
      </c>
      <c r="R267" s="37" t="s">
        <v>782</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t="s">
        <v>459</v>
      </c>
      <c r="D268" s="17" t="s">
        <v>460</v>
      </c>
      <c r="E268" s="17">
        <v>7</v>
      </c>
      <c r="F268" s="14">
        <v>72.72</v>
      </c>
      <c r="G268" s="14">
        <v>68.290000000000006</v>
      </c>
      <c r="H268" s="14">
        <v>63.87</v>
      </c>
      <c r="I268" s="14"/>
      <c r="J268" s="14">
        <v>73.88</v>
      </c>
      <c r="K268" s="14">
        <v>82.72</v>
      </c>
      <c r="L268" s="14">
        <v>97.04</v>
      </c>
      <c r="M268" s="54"/>
      <c r="N268" s="14">
        <v>60.664287366000003</v>
      </c>
      <c r="O268" s="31">
        <v>23.526898045000003</v>
      </c>
      <c r="P268" s="31" t="s">
        <v>16</v>
      </c>
      <c r="Q268" s="17" t="s">
        <v>16</v>
      </c>
      <c r="R268" s="38" t="s">
        <v>783</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t="s">
        <v>461</v>
      </c>
      <c r="D269" s="16" t="s">
        <v>462</v>
      </c>
      <c r="E269" s="16">
        <v>4</v>
      </c>
      <c r="F269" s="15">
        <v>52.56</v>
      </c>
      <c r="G269" s="15">
        <v>49.96</v>
      </c>
      <c r="H269" s="15">
        <v>47.36</v>
      </c>
      <c r="I269" s="14"/>
      <c r="J269" s="15">
        <v>53</v>
      </c>
      <c r="K269" s="15">
        <v>58.19</v>
      </c>
      <c r="L269" s="15">
        <v>66.599999999999994</v>
      </c>
      <c r="M269" s="54"/>
      <c r="N269" s="15">
        <v>47.433263486999998</v>
      </c>
      <c r="O269" s="15">
        <v>8.6895157455000014</v>
      </c>
      <c r="P269" s="15" t="s">
        <v>16</v>
      </c>
      <c r="Q269" s="16" t="s">
        <v>13</v>
      </c>
      <c r="R269" s="37" t="s">
        <v>784</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t="s">
        <v>463</v>
      </c>
      <c r="D270" s="17" t="s">
        <v>464</v>
      </c>
      <c r="E270" s="17">
        <v>7</v>
      </c>
      <c r="F270" s="14">
        <v>115.31</v>
      </c>
      <c r="G270" s="14">
        <v>105.24</v>
      </c>
      <c r="H270" s="14">
        <v>95.18</v>
      </c>
      <c r="I270" s="14"/>
      <c r="J270" s="14">
        <v>122.25</v>
      </c>
      <c r="K270" s="14">
        <v>142.37</v>
      </c>
      <c r="L270" s="14">
        <v>174.93</v>
      </c>
      <c r="M270" s="54"/>
      <c r="N270" s="14">
        <v>50.767233535000003</v>
      </c>
      <c r="O270" s="31">
        <v>9.6049960085999988</v>
      </c>
      <c r="P270" s="31" t="s">
        <v>16</v>
      </c>
      <c r="Q270" s="17" t="s">
        <v>16</v>
      </c>
      <c r="R270" s="38" t="s">
        <v>785</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t="s">
        <v>465</v>
      </c>
      <c r="D271" s="16" t="s">
        <v>466</v>
      </c>
      <c r="E271" s="16">
        <v>3</v>
      </c>
      <c r="F271" s="15">
        <v>16.38</v>
      </c>
      <c r="G271" s="15">
        <v>15.56</v>
      </c>
      <c r="H271" s="15">
        <v>14.74</v>
      </c>
      <c r="I271" s="14"/>
      <c r="J271" s="15">
        <v>16.52</v>
      </c>
      <c r="K271" s="15">
        <v>18.149999999999999</v>
      </c>
      <c r="L271" s="15">
        <v>20.79</v>
      </c>
      <c r="M271" s="54"/>
      <c r="N271" s="15">
        <v>44.136765826999998</v>
      </c>
      <c r="O271" s="15">
        <v>12.550349182</v>
      </c>
      <c r="P271" s="15" t="s">
        <v>16</v>
      </c>
      <c r="Q271" s="16" t="s">
        <v>13</v>
      </c>
      <c r="R271" s="37" t="s">
        <v>786</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t="s">
        <v>787</v>
      </c>
      <c r="D272" s="17" t="s">
        <v>788</v>
      </c>
      <c r="E272" s="17">
        <v>7</v>
      </c>
      <c r="F272" s="14">
        <v>7.13</v>
      </c>
      <c r="G272" s="14">
        <v>6.7</v>
      </c>
      <c r="H272" s="14">
        <v>6.27</v>
      </c>
      <c r="I272" s="14"/>
      <c r="J272" s="14">
        <v>8.0299999999999994</v>
      </c>
      <c r="K272" s="14">
        <v>8.8800000000000008</v>
      </c>
      <c r="L272" s="14">
        <v>10.26</v>
      </c>
      <c r="M272" s="54"/>
      <c r="N272" s="14">
        <v>63.949221121999997</v>
      </c>
      <c r="O272" s="31">
        <v>1.0496888544999998</v>
      </c>
      <c r="P272" s="31" t="s">
        <v>13</v>
      </c>
      <c r="Q272" s="17" t="s">
        <v>16</v>
      </c>
      <c r="R272" s="38" t="s">
        <v>789</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t="s">
        <v>512</v>
      </c>
      <c r="D273" s="16" t="s">
        <v>513</v>
      </c>
      <c r="E273" s="16">
        <v>2</v>
      </c>
      <c r="F273" s="15">
        <v>44.69</v>
      </c>
      <c r="G273" s="15">
        <v>43.21</v>
      </c>
      <c r="H273" s="15">
        <v>41.74</v>
      </c>
      <c r="I273" s="14"/>
      <c r="J273" s="15">
        <v>47.26</v>
      </c>
      <c r="K273" s="15">
        <v>50.2</v>
      </c>
      <c r="L273" s="15">
        <v>54.96</v>
      </c>
      <c r="M273" s="54"/>
      <c r="N273" s="15">
        <v>43.159514282000004</v>
      </c>
      <c r="O273" s="15">
        <v>3.4630098081999998</v>
      </c>
      <c r="P273" s="15" t="s">
        <v>13</v>
      </c>
      <c r="Q273" s="16" t="s">
        <v>13</v>
      </c>
      <c r="R273" s="37" t="s">
        <v>790</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t="s">
        <v>467</v>
      </c>
      <c r="D274" s="17" t="s">
        <v>468</v>
      </c>
      <c r="E274" s="17">
        <v>7</v>
      </c>
      <c r="F274" s="14" t="s">
        <v>29</v>
      </c>
      <c r="G274" s="14" t="s">
        <v>29</v>
      </c>
      <c r="H274" s="14" t="s">
        <v>29</v>
      </c>
      <c r="I274" s="14"/>
      <c r="J274" s="14" t="s">
        <v>29</v>
      </c>
      <c r="K274" s="14" t="s">
        <v>29</v>
      </c>
      <c r="L274" s="14" t="s">
        <v>29</v>
      </c>
      <c r="M274" s="54"/>
      <c r="N274" s="14" t="s">
        <v>29</v>
      </c>
      <c r="O274" s="31" t="s">
        <v>29</v>
      </c>
      <c r="P274" s="31" t="s">
        <v>29</v>
      </c>
      <c r="Q274" s="17" t="s">
        <v>29</v>
      </c>
      <c r="R274" s="38" t="s">
        <v>30</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t="s">
        <v>469</v>
      </c>
      <c r="D275" s="16" t="s">
        <v>470</v>
      </c>
      <c r="E275" s="16">
        <v>7</v>
      </c>
      <c r="F275" s="15">
        <v>17.8</v>
      </c>
      <c r="G275" s="15">
        <v>16.78</v>
      </c>
      <c r="H275" s="15">
        <v>15.76</v>
      </c>
      <c r="I275" s="14"/>
      <c r="J275" s="15">
        <v>20.48</v>
      </c>
      <c r="K275" s="15">
        <v>22.51</v>
      </c>
      <c r="L275" s="15">
        <v>25.8</v>
      </c>
      <c r="M275" s="54"/>
      <c r="N275" s="15">
        <v>49.540718519999999</v>
      </c>
      <c r="O275" s="15">
        <v>13.177425873000001</v>
      </c>
      <c r="P275" s="15" t="s">
        <v>16</v>
      </c>
      <c r="Q275" s="16" t="s">
        <v>16</v>
      </c>
      <c r="R275" s="37" t="s">
        <v>791</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t="s">
        <v>471</v>
      </c>
      <c r="D276" s="17" t="s">
        <v>472</v>
      </c>
      <c r="E276" s="17">
        <v>3</v>
      </c>
      <c r="F276" s="14">
        <v>20.54</v>
      </c>
      <c r="G276" s="14">
        <v>18.899999999999999</v>
      </c>
      <c r="H276" s="14">
        <v>17.260000000000002</v>
      </c>
      <c r="I276" s="14"/>
      <c r="J276" s="14">
        <v>20.81</v>
      </c>
      <c r="K276" s="14">
        <v>24.08</v>
      </c>
      <c r="L276" s="14">
        <v>29.38</v>
      </c>
      <c r="M276" s="54"/>
      <c r="N276" s="14">
        <v>33.992696203000001</v>
      </c>
      <c r="O276" s="31">
        <v>18.261622744</v>
      </c>
      <c r="P276" s="31" t="s">
        <v>16</v>
      </c>
      <c r="Q276" s="17" t="s">
        <v>13</v>
      </c>
      <c r="R276" s="38" t="s">
        <v>792</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t="s">
        <v>473</v>
      </c>
      <c r="D277" s="16" t="s">
        <v>474</v>
      </c>
      <c r="E277" s="16">
        <v>0</v>
      </c>
      <c r="F277" s="15">
        <v>21.01</v>
      </c>
      <c r="G277" s="15">
        <v>18.87</v>
      </c>
      <c r="H277" s="15">
        <v>16.73</v>
      </c>
      <c r="I277" s="14"/>
      <c r="J277" s="15">
        <v>21.25</v>
      </c>
      <c r="K277" s="15">
        <v>25.52</v>
      </c>
      <c r="L277" s="15">
        <v>32.44</v>
      </c>
      <c r="M277" s="54"/>
      <c r="N277" s="15">
        <v>26.430198928999999</v>
      </c>
      <c r="O277" s="15">
        <v>45.925661886</v>
      </c>
      <c r="P277" s="15" t="s">
        <v>13</v>
      </c>
      <c r="Q277" s="16" t="s">
        <v>13</v>
      </c>
      <c r="R277" s="37" t="s">
        <v>793</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t="s">
        <v>794</v>
      </c>
      <c r="D278" s="17" t="s">
        <v>795</v>
      </c>
      <c r="E278" s="17">
        <v>0</v>
      </c>
      <c r="F278" s="14">
        <v>46.87</v>
      </c>
      <c r="G278" s="14">
        <v>42.56</v>
      </c>
      <c r="H278" s="14">
        <v>38.26</v>
      </c>
      <c r="I278" s="14"/>
      <c r="J278" s="14">
        <v>47.5</v>
      </c>
      <c r="K278" s="14">
        <v>56.1</v>
      </c>
      <c r="L278" s="14">
        <v>70.02</v>
      </c>
      <c r="M278" s="54"/>
      <c r="N278" s="14">
        <v>36.220847210999999</v>
      </c>
      <c r="O278" s="31">
        <v>24.034055493</v>
      </c>
      <c r="P278" s="31" t="s">
        <v>13</v>
      </c>
      <c r="Q278" s="17" t="s">
        <v>13</v>
      </c>
      <c r="R278" s="38" t="s">
        <v>796</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t="s">
        <v>514</v>
      </c>
      <c r="D279" s="16" t="s">
        <v>515</v>
      </c>
      <c r="E279" s="16">
        <v>4</v>
      </c>
      <c r="F279" s="15">
        <v>56.92</v>
      </c>
      <c r="G279" s="15">
        <v>52.94</v>
      </c>
      <c r="H279" s="15">
        <v>48.97</v>
      </c>
      <c r="I279" s="14"/>
      <c r="J279" s="15">
        <v>59.59</v>
      </c>
      <c r="K279" s="15">
        <v>67.53</v>
      </c>
      <c r="L279" s="15">
        <v>80.38</v>
      </c>
      <c r="M279" s="54"/>
      <c r="N279" s="15">
        <v>56.779474485000001</v>
      </c>
      <c r="O279" s="15">
        <v>10.727413088999999</v>
      </c>
      <c r="P279" s="15" t="s">
        <v>13</v>
      </c>
      <c r="Q279" s="16" t="s">
        <v>16</v>
      </c>
      <c r="R279" s="37" t="s">
        <v>797</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t="s">
        <v>516</v>
      </c>
      <c r="D280" s="17" t="s">
        <v>517</v>
      </c>
      <c r="E280" s="17">
        <v>0</v>
      </c>
      <c r="F280" s="14">
        <v>121</v>
      </c>
      <c r="G280" s="14">
        <v>102.83</v>
      </c>
      <c r="H280" s="14">
        <v>84.66</v>
      </c>
      <c r="I280" s="14"/>
      <c r="J280" s="14">
        <v>123.62</v>
      </c>
      <c r="K280" s="14">
        <v>159.94999999999999</v>
      </c>
      <c r="L280" s="14">
        <v>218.75</v>
      </c>
      <c r="M280" s="54"/>
      <c r="N280" s="14">
        <v>32.050885303999998</v>
      </c>
      <c r="O280" s="31">
        <v>1.6610079077</v>
      </c>
      <c r="P280" s="31" t="s">
        <v>13</v>
      </c>
      <c r="Q280" s="17" t="s">
        <v>13</v>
      </c>
      <c r="R280" s="38" t="s">
        <v>798</v>
      </c>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c r="D281" s="16"/>
      <c r="E281" s="16"/>
      <c r="F281" s="15"/>
      <c r="G281" s="15"/>
      <c r="H281" s="15"/>
      <c r="I281" s="14"/>
      <c r="J281" s="15"/>
      <c r="K281" s="15"/>
      <c r="L281" s="15"/>
      <c r="M281" s="54"/>
      <c r="N281" s="15"/>
      <c r="O281" s="15"/>
      <c r="P281" s="15"/>
      <c r="Q281" s="16"/>
      <c r="R281" s="37"/>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c r="D282" s="17"/>
      <c r="E282" s="17"/>
      <c r="F282" s="14"/>
      <c r="G282" s="14"/>
      <c r="H282" s="14"/>
      <c r="I282" s="14"/>
      <c r="J282" s="14"/>
      <c r="K282" s="14"/>
      <c r="L282" s="14"/>
      <c r="M282" s="54"/>
      <c r="N282" s="14"/>
      <c r="O282" s="31"/>
      <c r="P282" s="31"/>
      <c r="Q282" s="17"/>
      <c r="R282" s="38"/>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c r="D283" s="16"/>
      <c r="E283" s="16"/>
      <c r="F283" s="15"/>
      <c r="G283" s="15"/>
      <c r="H283" s="15"/>
      <c r="I283" s="14"/>
      <c r="J283" s="15"/>
      <c r="K283" s="15"/>
      <c r="L283" s="15"/>
      <c r="M283" s="54"/>
      <c r="N283" s="15"/>
      <c r="O283" s="15"/>
      <c r="P283" s="15"/>
      <c r="Q283" s="16"/>
      <c r="R283" s="37"/>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c r="D284" s="17"/>
      <c r="E284" s="17"/>
      <c r="F284" s="14"/>
      <c r="G284" s="14"/>
      <c r="H284" s="14"/>
      <c r="I284" s="14"/>
      <c r="J284" s="14"/>
      <c r="K284" s="14"/>
      <c r="L284" s="14"/>
      <c r="M284" s="54"/>
      <c r="N284" s="14"/>
      <c r="O284" s="31"/>
      <c r="P284" s="31"/>
      <c r="Q284" s="17"/>
      <c r="R284" s="38"/>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c r="D285" s="16"/>
      <c r="E285" s="16"/>
      <c r="F285" s="15"/>
      <c r="G285" s="15"/>
      <c r="H285" s="15"/>
      <c r="I285" s="14"/>
      <c r="J285" s="15"/>
      <c r="K285" s="15"/>
      <c r="L285" s="15"/>
      <c r="M285" s="54"/>
      <c r="N285" s="15"/>
      <c r="O285" s="15"/>
      <c r="P285" s="15"/>
      <c r="Q285" s="16"/>
      <c r="R285" s="37"/>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c r="D286" s="17"/>
      <c r="E286" s="17"/>
      <c r="F286" s="14"/>
      <c r="G286" s="14"/>
      <c r="H286" s="14"/>
      <c r="I286" s="14"/>
      <c r="J286" s="14"/>
      <c r="K286" s="14"/>
      <c r="L286" s="14"/>
      <c r="M286" s="54"/>
      <c r="N286" s="14"/>
      <c r="O286" s="31"/>
      <c r="P286" s="31"/>
      <c r="Q286" s="17"/>
      <c r="R286" s="38"/>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c r="D287" s="16"/>
      <c r="E287" s="16"/>
      <c r="F287" s="15"/>
      <c r="G287" s="15"/>
      <c r="H287" s="15"/>
      <c r="I287" s="14"/>
      <c r="J287" s="15"/>
      <c r="K287" s="15"/>
      <c r="L287" s="15"/>
      <c r="M287" s="54"/>
      <c r="N287" s="15"/>
      <c r="O287" s="15"/>
      <c r="P287" s="15"/>
      <c r="Q287" s="16"/>
      <c r="R287" s="37"/>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c r="D288" s="17"/>
      <c r="E288" s="17"/>
      <c r="F288" s="14"/>
      <c r="G288" s="14"/>
      <c r="H288" s="14"/>
      <c r="I288" s="14"/>
      <c r="J288" s="14"/>
      <c r="K288" s="14"/>
      <c r="L288" s="14"/>
      <c r="M288" s="54"/>
      <c r="N288" s="14"/>
      <c r="O288" s="31"/>
      <c r="P288" s="31"/>
      <c r="Q288" s="17"/>
      <c r="R288" s="38"/>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c r="D289" s="16"/>
      <c r="E289" s="16"/>
      <c r="F289" s="15"/>
      <c r="G289" s="15"/>
      <c r="H289" s="15"/>
      <c r="I289" s="14"/>
      <c r="J289" s="15"/>
      <c r="K289" s="15"/>
      <c r="L289" s="15"/>
      <c r="M289" s="54"/>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5" x14ac:dyDescent="0.25"/>
  <cols>
    <col min="5" max="5" width="62.42578125" customWidth="1"/>
  </cols>
  <sheetData>
    <row r="5" spans="4:6" x14ac:dyDescent="0.25">
      <c r="D5" s="59" t="s">
        <v>389</v>
      </c>
      <c r="E5" s="59" t="s">
        <v>398</v>
      </c>
    </row>
    <row r="6" spans="4:6" x14ac:dyDescent="0.25">
      <c r="F6" t="s">
        <v>376</v>
      </c>
    </row>
    <row r="7" spans="4:6" ht="123.75" customHeight="1" x14ac:dyDescent="0.25">
      <c r="D7" s="56" t="s">
        <v>390</v>
      </c>
      <c r="E7" s="58" t="str">
        <f>_xlfn.XLOOKUP($E5,Tendencias!$D$17:$D$352,Tendencias!$R$17:$R$352)</f>
        <v>KLBN4 apesar de estar em tendência de baixa no longo prazo pela média de 200 dias, no curto prazo está com sinal de recuperação favorecendo repiques de alta. Acima dos 3,53 pode seguir repique altista na direção resistências nos 3,65 ou 3,85. Caso perca os 3,46 teria sinal de baixa projetando de 3,33 a 3,26.</v>
      </c>
      <c r="F7" s="57">
        <f>_xlfn.XLOOKUP($E5,Tendencias!$D$17:$D$352,Tendencias!$E$17:$E$352)</f>
        <v>6</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2026-07-16T22:14:33Z</cp:lastPrinted>
  <dcterms:created xsi:type="dcterms:W3CDTF">2020-05-21T15:06:06Z</dcterms:created>
  <dcterms:modified xsi:type="dcterms:W3CDTF">2026-07-16T22:17:32Z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