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44427605-8085-48EE-9394-2B30D00A2C9E}" xr6:coauthVersionLast="47" xr6:coauthVersionMax="47" xr10:uidLastSave="{0A7D7E6D-8353-436C-9D3C-80F056C43C4C}"/>
  <bookViews>
    <workbookView xWindow="840" yWindow="330" windowWidth="26250" windowHeight="1512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<sst xmlns="http://schemas.openxmlformats.org/spreadsheetml/2006/main" count="1417" uniqueCount="819">
  <si>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</si>
  <si>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</si>
  <si>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</si>
  <si>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</si>
  <si>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</si>
  <si>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</si>
  <si>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</si>
  <si>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</si>
  <si>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</si>
  <si>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</si>
  <si>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</si>
  <si>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</si>
  <si>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</si>
  <si>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</si>
  <si>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</si>
  <si>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</si>
  <si>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</si>
  <si>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</si>
  <si>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</si>
  <si>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</si>
  <si>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</si>
  <si>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</si>
  <si>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</si>
  <si>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</si>
  <si>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</si>
  <si>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</si>
  <si>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</si>
  <si>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</si>
  <si>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</si>
  <si>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</si>
  <si>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</si>
  <si>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</si>
  <si>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</si>
  <si>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</si>
  <si>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</si>
  <si>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</si>
  <si>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</si>
  <si>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</si>
  <si>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</si>
  <si>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</si>
  <si>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</si>
  <si>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</si>
  <si>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</si>
  <si>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</si>
  <si>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</si>
  <si>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</si>
  <si>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</si>
  <si>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</si>
  <si>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</si>
  <si>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</si>
  <si>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</si>
  <si>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</si>
  <si>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</si>
  <si>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</si>
  <si>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</si>
  <si>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</si>
  <si>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</si>
  <si>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</si>
  <si>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</si>
  <si>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</si>
  <si>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</si>
  <si>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</si>
  <si>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</si>
  <si>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</si>
  <si>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</si>
  <si>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</si>
  <si>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</si>
  <si>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</si>
  <si>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</si>
  <si>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</si>
  <si>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</si>
  <si>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</si>
  <si>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</si>
  <si>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</si>
  <si>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</si>
  <si>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</si>
  <si>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</si>
  <si>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</si>
  <si>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</si>
  <si>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</si>
  <si>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</si>
  <si>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</si>
  <si>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</si>
  <si>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</si>
  <si>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</si>
  <si>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</si>
  <si>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</si>
  <si>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</si>
  <si>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</si>
  <si>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</si>
  <si>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</si>
  <si>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</si>
  <si>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</si>
  <si>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</si>
  <si>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</si>
  <si>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</si>
  <si>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</si>
  <si>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</si>
  <si>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</si>
  <si>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</si>
  <si>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</si>
  <si>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</si>
  <si>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</si>
  <si>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</si>
  <si>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</si>
  <si>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</si>
  <si>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</si>
  <si>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</si>
  <si>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</si>
  <si>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</si>
  <si>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</si>
  <si>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</si>
  <si>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</si>
  <si>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</si>
  <si>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</si>
  <si>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</si>
  <si>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</si>
  <si>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</si>
  <si>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</si>
  <si>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</si>
  <si>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</si>
  <si>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</si>
  <si>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</si>
  <si>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</si>
  <si>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</si>
  <si>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</si>
  <si>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</si>
  <si>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</si>
  <si>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</si>
  <si>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</si>
  <si>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</si>
  <si>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</si>
  <si>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</si>
  <si>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</si>
  <si>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</si>
  <si>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</si>
  <si>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</si>
  <si>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</si>
  <si>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</si>
  <si>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</si>
  <si>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</si>
  <si>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</si>
  <si>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</si>
  <si>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</si>
  <si>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</si>
  <si>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</si>
  <si>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</si>
  <si>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</si>
  <si>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</si>
  <si>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</si>
  <si>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</si>
  <si>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</si>
  <si>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</si>
  <si>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</si>
  <si>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</si>
  <si>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</si>
  <si>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</si>
  <si>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</si>
  <si>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</si>
  <si>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</si>
  <si>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</si>
  <si>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</si>
  <si>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</si>
  <si>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</si>
  <si>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</si>
  <si>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</si>
  <si>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</si>
  <si>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</si>
  <si>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</si>
  <si>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</si>
  <si>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</si>
  <si>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</si>
  <si>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</si>
  <si>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</si>
  <si>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</si>
  <si>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</si>
  <si>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</si>
  <si>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</si>
  <si>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</si>
  <si>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</si>
  <si>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</si>
  <si>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</si>
  <si>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</si>
  <si>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</si>
  <si>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</si>
  <si>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</si>
  <si>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</si>
  <si>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</si>
  <si>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</si>
  <si>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</si>
  <si>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</si>
  <si>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</si>
  <si>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</si>
  <si>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</si>
  <si>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</si>
  <si>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</si>
  <si>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</si>
  <si>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</si>
  <si>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</si>
  <si>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</si>
  <si>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</si>
  <si>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</si>
  <si>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</si>
  <si>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</si>
  <si>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</si>
  <si>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</si>
  <si>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</si>
  <si>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</si>
  <si>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</si>
  <si>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</si>
  <si>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</si>
  <si>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</si>
  <si>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</si>
  <si>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</si>
  <si>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</si>
  <si>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</si>
  <si>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</si>
  <si>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</si>
  <si>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</si>
  <si>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</si>
  <si>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</si>
  <si>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</si>
  <si>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</si>
  <si>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</si>
  <si>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</si>
  <si>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</si>
  <si>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</si>
  <si>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</si>
  <si>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</si>
  <si>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</si>
  <si>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</si>
  <si>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</si>
  <si>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</si>
  <si>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</si>
  <si>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</si>
  <si>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</si>
  <si>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</si>
  <si>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</si>
  <si>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</si>
  <si>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</si>
  <si>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</si>
  <si>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</si>
  <si>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</si>
  <si>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</si>
  <si>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</si>
  <si>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</si>
  <si>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</si>
  <si>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</si>
  <si>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</si>
  <si>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</si>
  <si>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</si>
  <si>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</si>
  <si>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</si>
  <si>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</si>
  <si>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</si>
  <si>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</si>
  <si>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</si>
  <si>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</si>
  <si>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</si>
  <si>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</si>
  <si>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</si>
  <si>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</si>
  <si>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</si>
  <si>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</si>
  <si>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</si>
  <si>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</si>
  <si>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</si>
  <si>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</si>
  <si>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</si>
  <si>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</si>
  <si>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</si>
  <si>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</si>
  <si>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</si>
  <si>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</si>
  <si>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</si>
  <si>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</si>
  <si>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</si>
  <si>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</si>
  <si>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</si>
  <si>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</si>
  <si>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</si>
  <si>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</si>
  <si>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</si>
  <si>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</si>
  <si>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</si>
  <si>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</si>
  <si>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</si>
  <si>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</si>
  <si>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</si>
  <si>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</si>
  <si>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</si>
  <si>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</si>
  <si>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</si>
  <si>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</si>
  <si>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</si>
  <si>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</si>
  <si>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</si>
  <si>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</si>
  <si>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</si>
  <si>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</si>
  <si>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</si>
  <si>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</si>
  <si>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</si>
  <si>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</si>
  <si>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</si>
  <si>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</si>
  <si>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</si>
  <si>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</si>
  <si>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</si>
  <si>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</si>
  <si>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</si>
  <si>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</si>
  <si>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</si>
  <si>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</si>
  <si>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</si>
  <si>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</si>
  <si>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</si>
  <si>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</si>
  <si>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</si>
  <si>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</si>
  <si>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</si>
  <si>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</si>
  <si>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</si>
  <si>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</si>
  <si>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</si>
  <si>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</si>
  <si>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</si>
  <si>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</si>
  <si>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</si>
  <si>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</si>
  <si>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</si>
  <si>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</si>
  <si>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</si>
  <si>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</si>
  <si>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</si>
  <si>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</si>
  <si>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</si>
  <si>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</si>
  <si>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</si>
  <si>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</si>
  <si>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</si>
  <si>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</si>
  <si>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</si>
  <si>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</si>
  <si>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Petrorio</t>
  </si>
  <si>
    <t>USIM3</t>
  </si>
  <si>
    <t>Riachuelo</t>
  </si>
  <si>
    <t>Positivo Tec</t>
  </si>
  <si>
    <t>Nota media</t>
  </si>
  <si>
    <t>Bradsaude</t>
  </si>
  <si>
    <t>SAUD3</t>
  </si>
  <si>
    <t>Pine</t>
  </si>
  <si>
    <t>Advanced Micro Devices Inc</t>
  </si>
  <si>
    <t>Alphabet Inc</t>
  </si>
  <si>
    <t>Hapvida</t>
  </si>
  <si>
    <t>HAPV3</t>
  </si>
  <si>
    <t>Jallesmachad</t>
  </si>
  <si>
    <t>Jpmorgan Chase &amp; Co</t>
  </si>
  <si>
    <t>Micron Technology, Inc</t>
  </si>
  <si>
    <t>Strategy Inc</t>
  </si>
  <si>
    <t>Petzcobasi</t>
  </si>
  <si>
    <t>NotaBDR</t>
  </si>
  <si>
    <t>Porto Seguro</t>
  </si>
  <si>
    <t>Qualicorp</t>
  </si>
  <si>
    <t>Planoeplano</t>
  </si>
  <si>
    <t>Compass Gas</t>
  </si>
  <si>
    <t>PASS3</t>
  </si>
  <si>
    <t>Azul</t>
  </si>
  <si>
    <t>AZUL3</t>
  </si>
  <si>
    <t>Mercantil</t>
  </si>
  <si>
    <t>BMEB4</t>
  </si>
  <si>
    <t>ativo</t>
  </si>
  <si>
    <t>SANB4</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</si>
  <si>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</si>
  <si>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</si>
  <si>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</si>
  <si>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</si>
  <si>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</si>
  <si>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</si>
  <si>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</si>
  <si>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</si>
  <si>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</si>
  <si>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</si>
  <si>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</si>
  <si>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</si>
  <si>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</si>
  <si>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</si>
  <si>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</si>
  <si>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</si>
  <si>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</si>
  <si>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</si>
  <si>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</si>
  <si>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</si>
  <si>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</si>
  <si>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</si>
  <si>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</si>
  <si>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 xml:space="preserve">Gilberto Pereira Coelho Jr. (CNPI-T 5854) </t>
  </si>
  <si>
    <t>Analista Técnico</t>
  </si>
  <si>
    <t>klbn4</t>
  </si>
  <si>
    <t>RaiaDrogasil</t>
  </si>
  <si>
    <t>Blau</t>
  </si>
  <si>
    <t>BLAU3</t>
  </si>
  <si>
    <t>Helbor</t>
  </si>
  <si>
    <t>HBOR3</t>
  </si>
  <si>
    <t>Multilaser</t>
  </si>
  <si>
    <t>MLAS3</t>
  </si>
  <si>
    <t>Randon Part</t>
  </si>
  <si>
    <t>Armac</t>
  </si>
  <si>
    <t>ARML3</t>
  </si>
  <si>
    <t>Eucatex</t>
  </si>
  <si>
    <t>EUCA4</t>
  </si>
  <si>
    <t>Alibaba Group Holding Ltd</t>
  </si>
  <si>
    <t>BABA34</t>
  </si>
  <si>
    <t>Applied Materials Inc</t>
  </si>
  <si>
    <t>A1MT34</t>
  </si>
  <si>
    <t>Azevedo</t>
  </si>
  <si>
    <t>AZEV4</t>
  </si>
  <si>
    <t>Brasilagro</t>
  </si>
  <si>
    <t>AGRO3</t>
  </si>
  <si>
    <t>Broadcom Inc</t>
  </si>
  <si>
    <t>AVGO34</t>
  </si>
  <si>
    <t>Eli Lilly And Company</t>
  </si>
  <si>
    <t>LILY34</t>
  </si>
  <si>
    <t>Lam Research Corp</t>
  </si>
  <si>
    <t>L1RC34</t>
  </si>
  <si>
    <t>Mitre Realty</t>
  </si>
  <si>
    <t>MTRE3</t>
  </si>
  <si>
    <t>Netflix, Inc</t>
  </si>
  <si>
    <t>NFLX34</t>
  </si>
  <si>
    <t>Seagate Technology Holdings Plc</t>
  </si>
  <si>
    <t>S1TX34</t>
  </si>
  <si>
    <t>Stoneco Ltd.</t>
  </si>
  <si>
    <t>Syn Prop Tec</t>
  </si>
  <si>
    <t>SYNE3</t>
  </si>
  <si>
    <t>The Goldman Sachs Group, Inc</t>
  </si>
  <si>
    <t>GSGI34</t>
  </si>
  <si>
    <t>Trisul</t>
  </si>
  <si>
    <t>TRIS3</t>
  </si>
  <si>
    <t>Western Digital Corp</t>
  </si>
  <si>
    <t>W1DC34</t>
  </si>
  <si>
    <t>BB Etf Ibov</t>
  </si>
  <si>
    <t>BBOV11</t>
  </si>
  <si>
    <t>Etf BV Coin</t>
  </si>
  <si>
    <t>COIN11</t>
  </si>
  <si>
    <t>Viveo</t>
  </si>
  <si>
    <t>VVEO3</t>
  </si>
  <si>
    <t>Hashdex Btcn</t>
  </si>
  <si>
    <t>BITH11</t>
  </si>
  <si>
    <t>Hashdex Eth</t>
  </si>
  <si>
    <t>ETHE11</t>
  </si>
  <si>
    <t>Hashdex Nci</t>
  </si>
  <si>
    <t>HASH11</t>
  </si>
  <si>
    <t>Investo Chip</t>
  </si>
  <si>
    <t>CHIP11</t>
  </si>
  <si>
    <t>Investo Wrld</t>
  </si>
  <si>
    <t>WRLD11</t>
  </si>
  <si>
    <t>Investoutil</t>
  </si>
  <si>
    <t>UTLL11</t>
  </si>
  <si>
    <t>Ishares Bova Ci</t>
  </si>
  <si>
    <t>BOVA11</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</si>
  <si>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</si>
  <si>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</si>
  <si>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</si>
  <si>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</si>
  <si>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</si>
  <si>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</si>
  <si>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</si>
  <si>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</si>
  <si>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</si>
  <si>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</si>
  <si>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</si>
  <si>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</si>
  <si>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</si>
  <si>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</si>
  <si>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Spxi</t>
  </si>
  <si>
    <t>SPXI11</t>
  </si>
  <si>
    <t>It Now Teck</t>
  </si>
  <si>
    <t>TECK11</t>
  </si>
  <si>
    <t>Trd Spx Usd Ci</t>
  </si>
  <si>
    <t>SPXU11</t>
  </si>
  <si>
    <t>Trend Europa</t>
  </si>
  <si>
    <t>EURP11</t>
  </si>
  <si>
    <t>Trend Ibovx</t>
  </si>
  <si>
    <t>BOVX11</t>
  </si>
  <si>
    <t>Trend Nasdaq</t>
  </si>
  <si>
    <t>NASD11</t>
  </si>
  <si>
    <t>Trend Ouro</t>
  </si>
  <si>
    <t>GOLD11</t>
  </si>
  <si>
    <t>Trend Ouro H</t>
  </si>
  <si>
    <t>GOLX11</t>
  </si>
  <si>
    <t>Dell Inc</t>
  </si>
  <si>
    <t>D1EL34</t>
  </si>
  <si>
    <t>RENT4</t>
  </si>
  <si>
    <t>Rumo S.A.</t>
  </si>
  <si>
    <t>Coca Cola Co</t>
  </si>
  <si>
    <t>COCA34</t>
  </si>
  <si>
    <t>Coinbase Global, Inc</t>
  </si>
  <si>
    <t>C2OI34</t>
  </si>
  <si>
    <t>Dasa</t>
  </si>
  <si>
    <t>DASA3</t>
  </si>
  <si>
    <t>Exxon Mobil Corp</t>
  </si>
  <si>
    <t>EXXO34</t>
  </si>
  <si>
    <t>Marvell Technology Group Ltd</t>
  </si>
  <si>
    <t>M2RV34</t>
  </si>
  <si>
    <t>Mater Dei</t>
  </si>
  <si>
    <t>MATD3</t>
  </si>
  <si>
    <t>Rede D Or</t>
  </si>
  <si>
    <t>SANB3</t>
  </si>
  <si>
    <t>Etf BV Spyi</t>
  </si>
  <si>
    <t>SPYI11</t>
  </si>
  <si>
    <t>Fundo Buena Vista II Fundo de Índice</t>
  </si>
  <si>
    <t>QQQI11</t>
  </si>
  <si>
    <t>iShares Core S&amp;P 500 Index</t>
  </si>
  <si>
    <t>BIVB39</t>
  </si>
  <si>
    <t>iShares Gold Trust</t>
  </si>
  <si>
    <t>BIAU39</t>
  </si>
  <si>
    <t>iShares MSCI Acwi (All Country World Index)</t>
  </si>
  <si>
    <t>BACW39</t>
  </si>
  <si>
    <t>iShares MSCI South Korea Capped ETF</t>
  </si>
  <si>
    <t>BEWY39</t>
  </si>
  <si>
    <t>Qr Bitcoin</t>
  </si>
  <si>
    <t>QBTC11</t>
  </si>
  <si>
    <t>Cruzeiro Edu</t>
  </si>
  <si>
    <t>CSED3</t>
  </si>
  <si>
    <t>Priner</t>
  </si>
  <si>
    <t>SBSP3 está em tendência de alta pelas médias de 21 e 200 dias, mas começa a dar sinal de possível realização. Abaixo dos 30,22 poderia realizar na direção dos suportes 26,81 ou 25,45. Caso supere os 31,18 retomaria sinal de alta com projeções nos 33,88 ou 38,25.</t>
  </si>
  <si>
    <t>Space Exploration Technologies Corp</t>
  </si>
  <si>
    <t>SPCX34</t>
  </si>
  <si>
    <t>Ishares Eqwe</t>
  </si>
  <si>
    <t>EWBZ11</t>
  </si>
  <si>
    <t>Trend Us Tec</t>
  </si>
  <si>
    <t>UTEC11</t>
  </si>
  <si>
    <t>TTEN3 está em tendência de baixa pela média de 200 dias, a parece ter completado movimento de repique de alta de curto prazo e pode estar retomando o movimento baixista. Abaixo dos 15,25 pode seguir em queda na direção dos suportes 13,75 ou 13,11. Teria sinal de repique altista fechando acima dos 15,8 mirando resistências em 17,06 ou 19,11.</t>
  </si>
  <si>
    <t>ABCB4 está em tendência de alta pelas médias de 21 e 200 dias e vai mantendo sinal de força altista. Acima dos 24,14 pode buscar projeções nos 25,05 ou 26,6. Teria sinal de realização na perda dos 23,69 mirando os 22,53 ou 21,75.</t>
  </si>
  <si>
    <t>A1MD34 está em tendência de alta pelas médias de 21 e 200 dias e vai mantendo sinal de força altista. Acima dos 377,73 pode buscar projeções nos 412,43 ou 468,59. Teria sinal de realização na perda dos 347 mirando os 321,57 ou 304,21. O padrão de volume favorece a alta.</t>
  </si>
  <si>
    <t>BABA34 está em tendência de baixa pela média de 200 dias, a parece ter completado movimento de repique de alta de curto prazo e pode estar retomando o movimento baixista. Abaixo dos 20,17 pode seguir em queda na direção dos suportes 16,99 ou 15,72. Teria sinal de repique altista fechando acima dos 21,08 mirando resistências em 23,6 ou 27,69.</t>
  </si>
  <si>
    <t>ALLD3 está em tendência de baixa pelas médias de 21 e 200 dias, mas começa a dar sinais de repiques de alta. Acima dos 4,65 teria sinal de repique altista mirando resistências nos 5,18 ou 5,58. Já uma perda dos 4,52 traria de volta o sinal de baixa projetando de 4,31 a 4,11.</t>
  </si>
  <si>
    <t>ALOS3 está em tendência de alta pelas médias de 21 e 200 dias e vai mantendo sinal de força altista. Acima dos 28,25 pode buscar projeções nos 28,82 ou 30,63. Teria sinal de realização na perda dos 27,9 mirando os 25,88 ou 24,97.</t>
  </si>
  <si>
    <t>ALPA4 está em tendência de alta no longo prazo, teve uma correção no curto prazo, mas pode estar retomando sinal de altas. Acima dos 12,37 pode buscar 13,47 ou 14,81. Abaixo dos 11,94 retomaria sinal de realização mirando suportes em 11,29 ou 10,61.</t>
  </si>
  <si>
    <t>GOGL34 está em tendência de alta no longo prazo, teve uma correção no curto prazo, mas pode estar retomando sinal de altas. Acima dos 152,24 pode buscar 159,86 ou 169,55. Abaixo dos 147,87 retomaria sinal de realização mirando suportes em 144,18 ou 139,33.</t>
  </si>
  <si>
    <t>ALUP11 está em tendência de alta pelas médias de 21 e 200 dias e vai mantendo sinal de força altista. Acima dos 34,27 pode buscar projeções nos 36,32 ou 39,64. Teria sinal de realização na perda dos 33,51 mirando os 30,95 ou 29,92.</t>
  </si>
  <si>
    <t>AMZO34 está em tendência de alta pelas médias de 21 e 200 dias, mas começa a dar sinal de possível realização. Abaixo dos 61,8 poderia realizar na direção dos suportes 58,49 ou 56,7. Caso supere os 64,27 retomaria sinal de alta com projeções nos 67,84 ou 73,62.</t>
  </si>
  <si>
    <t>ABEV3 apesar de estar em tendência de alta no longo prazo pela média de 200 dias, no curto prazo está em realização. Abaixo dos 15,52 pode seguir em baixa no curto prazo mirando suportes em 15,1 ou 14,69. Teria sinal de retomada altista fechando acima dos 16 mirando resistências em 16,85 ou 17,67.</t>
  </si>
  <si>
    <t>AMER3 está em clara tendência de baixa pelas médias de 21 e 200 dias e segue em movimento de baixa. Abaixo dos 3,37 pode buscar suportes 2,94 ou 2,51. Teria sinal de repique altista fechando acima dos 3,91 mirando resistências em 4,75 ou 5,6.</t>
  </si>
  <si>
    <t>ANIM3 apesar de estar em tendência de baixa no longo prazo pela média de 200 dias, no curto prazo está com sinal de recuperação favorecendo repiques de alta. Acima dos 2,87 pode seguir repique altista na direção resistências nos 3,12 ou 3,49. Caso perca os 2,78 teria sinal de baixa projetando de 2,51 a 2,32.</t>
  </si>
  <si>
    <t>AAPL34 está em tendência de alta pelas médias de 21 e 200 dias, mas começa a dar sinal de possível realização. Abaixo dos 79,12 poderia realizar na direção dos suportes 70,87 ou 67,15. Caso supere os 80,2 retomaria sinal de alta com projeções nos 82,89 ou 90,31.</t>
  </si>
  <si>
    <t>A1MT34 está em tendência de alta no longo prazo, teve uma correção no curto prazo, mas pode estar retomando sinal de altas. Acima dos 312,52 pode buscar 382,67 ou 451,32. Abaixo dos 296,21 retomaria sinal de realização mirando suportes em 271,57 ou 237,24.</t>
  </si>
  <si>
    <t>ARML3 apesar de estar em tendência de baixa no longo prazo pela média de 200 dias, no curto prazo está com sinal de recuperação favorecendo repiques de alta. Acima dos 3,56 pode seguir repique altista na direção resistências nos 4,08 ou 4,93. Caso perca os 3,38 teria sinal de baixa projetando de 2,71 a 2,44. O IFR sobrecomprado alerta realizações se perder 3,38.</t>
  </si>
  <si>
    <t>ASML34 está em tendência de alta no longo prazo, teve uma correção no curto prazo, mas pode estar retomando sinal de altas. Acima dos 166,03 pode buscar 190,5 ou 208,85. Abaixo dos 160,8 retomaria sinal de realização mirando suportes em 151,62 ou 142,44.</t>
  </si>
  <si>
    <t>ASAI3 está em tendência de alta pelas médias de 21 e 200 dias, mas começa a dar sinal de possível realização. Abaixo dos 8,58 poderia realizar na direção dos suportes 7,59 ou 7,12. Caso supere os 8,76 retomaria sinal de alta com projeções nos 9,08 ou 10.</t>
  </si>
  <si>
    <t>AURA33 está em tendência de baixa pelas médias de 21 e 200 dias, mas começa a dar sinais de repiques de alta. Acima dos 99,83 teria sinal de repique altista mirando resistências nos 119,81 ou 137,88. Já uma perda dos 90,57 traria de volta o sinal de baixa projetando de 81,53 a 72,49.</t>
  </si>
  <si>
    <t>AURE3 está em tendência de alta pelas médias de 21 e 200 dias, mas começa a dar sinal de possível realização. Abaixo dos 12,23 poderia realizar na direção dos suportes 11,16 ou 10,58. Caso supere os 12,43 retomaria sinal de alta com projeções nos 13,03 ou 14,18.</t>
  </si>
  <si>
    <t>AXIA3 está em tendência de baixa pelas médias de 21 e 200 dias, mas começa a dar sinais de repiques de alta. Acima dos 52,92 teria sinal de repique altista mirando resistências nos 55,94 ou 58,97. Já uma perda dos 51,03 traria de volta o sinal de baixa projetando de 49,51 a 47,99.</t>
  </si>
  <si>
    <t>AXIA7 está em tendência de baixa pelas médias de 21 e 200 dias, mas começa a dar sinais de repiques de alta. Acima dos 51,7 teria sinal de repique altista mirando resistências nos 54,68 ou 57,68. Já uma perda dos 49,82 traria de volta o sinal de baixa projetando de 48,31 a 46,81.</t>
  </si>
  <si>
    <t>AZEV4 está em clara tendência de baixa pelas médias de 21 e 200 dias e segue em movimento de baixa. Abaixo dos 1,17 pode buscar suportes 0,79 ou 0,42. Teria sinal de repique altista fechando acima dos 1,36 mirando resistências em 2,37 ou 3,11.</t>
  </si>
  <si>
    <t>AZUL3 está em clara tendência de baixa pelas médias de 21 e 200 dias e segue em movimento de baixa. Abaixo dos 21 pode buscar suportes 19,53 ou 18,06. Teria sinal de repique altista fechando acima dos 22,95 mirando resistências em 25,75 ou 28,68.</t>
  </si>
  <si>
    <t>AZZA3 está em tendência de baixa pela média de 200 dias, a parece ter completado movimento de repique de alta de curto prazo e pode estar retomando o movimento baixista. Abaixo dos 18,72 pode seguir em queda na direção dos suportes 16,1 ou 14,82. Teria sinal de repique altista fechando acima dos 19,36 mirando resistências em 20,23 ou 22,78.</t>
  </si>
  <si>
    <t>B3SA3 está em tendência de alta pelas médias de 21 e 200 dias e vai mantendo sinal de força altista. Acima dos 15,53 pode buscar projeções nos 16,47 ou 18. Teria sinal de realização na perda dos 15,15 mirando os 14 ou 13,52.</t>
  </si>
  <si>
    <t>BMGB4 está em tendência de alta pelas médias de 21 e 200 dias e vai mantendo sinal de força altista. Acima dos 5,38 pode buscar projeções nos 5,52 ou 5,75. Teria sinal de realização na perda dos 5,14 mirando os 5,02 ou 4,9. O padrão de volume favorece a alta.</t>
  </si>
  <si>
    <t>Bank Of America Corp</t>
  </si>
  <si>
    <t>BOAC34</t>
  </si>
  <si>
    <t>BOAC34 está em tendência de alta pelas médias de 21 e 200 dias e vai mantendo sinal de força altista. Acima dos 77,52 pode buscar projeções nos 80,97 ou 87,05. Teria sinal de realização na perda dos 74,31 mirando os 71,12 ou 68,07. O padrão de volume favorece a alta.</t>
  </si>
  <si>
    <t>BRSR6 apesar de estar em tendência de baixa no longo prazo pela média de 200 dias, no curto prazo está com sinal de recuperação favorecendo repiques de alta. Acima dos 14,74 pode seguir repique altista na direção resistências nos 15,72 ou 17,31. Caso perca os 14,41 teria sinal de baixa projetando de 13,15 a 12,65.</t>
  </si>
  <si>
    <t>BBSE3 está em tendência de alta pelas médias de 21 e 200 dias e vai mantendo sinal de força altista. Acima dos 40,54 pode buscar projeções nos 42,52 ou 45,73. Teria sinal de realização na perda dos 40,12 mirando os 37,33 ou 36,33. O IFR sobrecomprado alerta realizações se perder 40,12.</t>
  </si>
  <si>
    <t>BMOB3 apesar de estar em tendência de baixa no longo prazo pela média de 200 dias, no curto prazo está com sinal de recuperação favorecendo repiques de alta. Acima dos 23,71 pode seguir repique altista na direção resistências nos 24,47 ou 25,61. Caso perca os 22,62 teria sinal de baixa projetando de 22,04 a 21,47.</t>
  </si>
  <si>
    <t>BERK34 está em clara tendência de baixa pelas médias de 21 e 200 dias e segue em movimento de baixa. Abaixo dos 123,8 pode buscar suportes 121,22 ou 118,64. Teria sinal de repique altista fechando acima dos 126,77 mirando resistências em 132,14 ou 137,29.</t>
  </si>
  <si>
    <t>BLAU3 está em tendência de alta pelas médias de 21 e 200 dias, mas começa a dar sinal de possível realização. Abaixo dos 10,16 poderia realizar na direção dos suportes 9,42 ou 9,04. Caso supere os 10,63 retomaria sinal de alta com projeções nos 11,37 ou 12,58.</t>
  </si>
  <si>
    <t>SOJA3 apesar de estar em tendência de baixa no longo prazo pela média de 200 dias, no curto prazo está com sinal de recuperação favorecendo repiques de alta. Acima dos 6,25 pode seguir repique altista na direção resistências nos 6,57 ou 7,09. Caso perca os 5,96 teria sinal de baixa projetando de 5,73 a 5,56. O padrão de volume favorece a alta.</t>
  </si>
  <si>
    <t>BRBI11 apesar de estar em tendência de baixa no longo prazo pela média de 200 dias, no curto prazo está com sinal de recuperação favorecendo repiques de alta. Acima dos 15,57 pode seguir repique altista na direção resistências nos 16,47 ou 17,94. Caso perca os 14,98 teria sinal de baixa projetando de 14,1 a 13,64.</t>
  </si>
  <si>
    <t>BBDC3 está em tendência de alta pelas médias de 21 e 200 dias, mas começa a dar sinal de possível realização. Abaixo dos 16,12 poderia realizar na direção dos suportes 14,84 ou 14,28. Caso supere os 16,64 retomaria sinal de alta com projeções nos 17,75 ou 19,55. O IFR sobrecomprado alerta realizações se perder 16,12.</t>
  </si>
  <si>
    <t>BBDC4 está em tendência de alta pelas médias de 21 e 200 dias, mas começa a dar sinal de possível realização. Abaixo dos 18,38 poderia realizar na direção dos suportes 17,04 ou 16,43. Caso supere os 19 retomaria sinal de alta com projeções nos 20,21 ou 22,17. O IFR sobrecomprado alerta realizações se perder 18,38.</t>
  </si>
  <si>
    <t>BRAP4 está em tendência de alta no longo prazo, teve uma correção no curto prazo, mas pode estar retomando sinal de altas. Acima dos 21,74 pode buscar 23,24 ou 24,76. Abaixo dos 21,34 retomaria sinal de realização mirando suportes em 20,77 ou 20.</t>
  </si>
  <si>
    <t>SAUD3 está em tendência de alta pelas médias de 21 e 200 dias e vai mantendo sinal de força altista. Acima dos 15,58 pode buscar projeções nos 17,42 ou 20,41. Teria sinal de realização na perda dos 15,09 mirando os 12,59 ou 11,66. O IFR sobrecomprado alerta realizações se perder 15,09.</t>
  </si>
  <si>
    <t>BBAS3 apesar de estar em tendência de baixa no longo prazo pela média de 200 dias, no curto prazo está com sinal de recuperação favorecendo repiques de alta. Acima dos 20,67 pode seguir repique altista na direção resistências nos 21,57 ou 23,03. Caso perca os 20,3 teria sinal de baixa projetando de 19,21 a 18,75.</t>
  </si>
  <si>
    <t>AGRO3 está em tendência de baixa pela média de 200 dias, a parece ter completado movimento de repique de alta de curto prazo e pode estar retomando o movimento baixista. Abaixo dos 18,87 pode seguir em queda na direção dos suportes 17,86 ou 17,44. Teria sinal de repique altista fechando acima dos 19,2 mirando resistências em 20,02 ou 21,36. O IFR sobrecomprado alerta realizações se perder 18,87.</t>
  </si>
  <si>
    <t>BRKM5 está em clara tendência de baixa pelas médias de 21 e 200 dias e segue em movimento de baixa. Abaixo dos 6,6 pode buscar suportes 5,83 ou 4,76. Teria sinal de repique altista fechando acima dos 7,04 mirando resistências em 9,28 ou 11,41.</t>
  </si>
  <si>
    <t>BRAV3 está em tendência de alta pelas médias de 21 e 200 dias e vai mantendo sinal de força altista. Acima dos 20,3 pode buscar projeções nos 22,06 ou 24,91. Teria sinal de realização na perda dos 18,76 mirando os 17,45 ou 16,56. O padrão de volume favorece a alta.</t>
  </si>
  <si>
    <t>AVGO34 está em tendência de alta pelas médias de 21 e 200 dias e vai mantendo sinal de força altista. Acima dos 28,74 pode buscar projeções nos 32,23 ou 35,76. Teria sinal de realização na perda dos 27,9 mirando os 26,51 ou 24,74.</t>
  </si>
  <si>
    <t>BPAC11 está em tendência de alta pelas médias de 21 e 200 dias e vai mantendo sinal de força altista. Acima dos 59,1 pode buscar projeções nos 64,6 ou 73,5. Teria sinal de realização na perda dos 57,38 mirando os 50,2 ou 47,44. O padrão de volume favorece a alta.</t>
  </si>
  <si>
    <t>CXSE3 está em tendência de alta pelas médias de 21 e 200 dias e vai mantendo sinal de força altista. Acima dos 22,15 pode buscar projeções nos 24,39 ou 28,03. Teria sinal de realização na perda dos 21,78 mirando os 18,51 ou 17,38. O IFR sobrecomprado alerta realizações se perder 21,78.</t>
  </si>
  <si>
    <t>CAML3 apesar de estar em tendência de baixa no longo prazo pela média de 200 dias, no curto prazo está com sinal de recuperação favorecendo repiques de alta. Acima dos 5,48 pode seguir repique altista na direção resistências nos 5,94 ou 6,7. Caso perca os 5,3 teria sinal de baixa projetando de 4,72 a 4,48.</t>
  </si>
  <si>
    <t>BHIA3 está em tendência de baixa pelas médias de 21 e 200 dias, mas começa a dar sinais de repiques de alta. Acima dos 1,08 teria sinal de repique altista mirando resistências nos 1,29 ou 1,47. Já uma perda dos 0,99 traria de volta o sinal de baixa projetando de 0,89 a 0,8.</t>
  </si>
  <si>
    <t>CBAV3 está em tendência de alta pelas médias de 21 e 200 dias e vai mantendo sinal de força altista. Acima dos 10,85 pode buscar projeções nos 10,95 ou 11,12. Teria sinal de realização na perda dos 10,8 mirando os 10,68 ou 10,62.</t>
  </si>
  <si>
    <t>CEAB3 apesar de estar em tendência de baixa no longo prazo pela média de 200 dias, no curto prazo está com sinal de recuperação favorecendo repiques de alta. Acima dos 10,53 pode seguir repique altista na direção resistências nos 11,24 ou 12,29. Caso perca os 10,13 teria sinal de baixa projetando de 9,54 a 9,01.</t>
  </si>
  <si>
    <t>CMIG4 está em tendência de alta pelas médias de 21 e 200 dias e vai mantendo sinal de força altista. Acima dos 11,2 pode buscar projeções nos 11,39 ou 12,02. Teria sinal de realização na perda dos 11,07 mirando os 10,37 ou 10,05.</t>
  </si>
  <si>
    <t>COCA34 está em tendência de alta pelas médias de 21 e 200 dias, mas começa a dar sinal de possível realização. Abaixo dos 70,27 poderia realizar na direção dos suportes 66,71 ou 64,64. Caso supere os 71,8 retomaria sinal de alta com projeções nos 73,4 ou 77,53.</t>
  </si>
  <si>
    <t>COGN3 está em tendência de baixa pela média de 200 dias, a parece ter completado movimento de repique de alta de curto prazo e pode estar retomando o movimento baixista. Abaixo dos 2,29 pode seguir em queda na direção dos suportes 2,14 ou 2,04. Teria sinal de repique altista fechando acima dos 2,44 mirando resistências em 2,62 ou 2,92.</t>
  </si>
  <si>
    <t>C2OI34 está em tendência de baixa pelas médias de 21 e 200 dias, mas começa a dar sinais de repiques de alta. Acima dos 32,92 teria sinal de repique altista mirando resistências nos 36,35 ou 40,98. Já uma perda dos 31,95 traria de volta o sinal de baixa projetando de 28,85 a 26,53.</t>
  </si>
  <si>
    <t>CSMG3 está em tendência de alta pelas médias de 21 e 200 dias, mas começa a dar sinal de possível realização. Abaixo dos 65,8 poderia realizar na direção dos suportes 55,41 ou 51,57. Caso supere os 67,82 retomaria sinal de alta com projeções nos 75,48 ou 87,89. O IFR sobrecomprado alerta realizações se perder 65,8.</t>
  </si>
  <si>
    <t>CPLE3 está em tendência de alta pelas médias de 21 e 200 dias e vai mantendo sinal de força altista. Acima dos 15,53 pode buscar projeções nos 16,32 ou 17,6. Teria sinal de realização na perda dos 15,09 mirando os 14,25 ou 13,85.</t>
  </si>
  <si>
    <t>CSAN3 está em tendência de baixa pela média de 200 dias, a parece ter completado movimento de repique de alta de curto prazo e pode estar retomando o movimento baixista. Abaixo dos 3,86 pode seguir em queda na direção dos suportes 3,21 ou 2,93. Teria sinal de repique altista fechando acima dos 3,94 mirando resistências em 4,1 ou 4,65.</t>
  </si>
  <si>
    <t>CPFE3 está em tendência de alta pelas médias de 21 e 200 dias e vai mantendo sinal de força altista. Acima dos 47,88 pode buscar projeções nos 50,77 ou 55,46. Teria sinal de realização na perda dos 46,89 mirando os 43,19 ou 41,74.</t>
  </si>
  <si>
    <t>CSED3 está em tendência de baixa pela média de 200 dias, a parece ter completado movimento de repique de alta de curto prazo e pode estar retomando o movimento baixista. Abaixo dos 4,07 pode seguir em queda na direção dos suportes 3,39 ou 3,1. Teria sinal de repique altista fechando acima dos 4,3 mirando resistências em 4,86 ou 5,77. O IFR sobrecomprado alerta realizações se perder 4,07.</t>
  </si>
  <si>
    <t>CMIN3 está em tendência de alta pelas médias de 21 e 200 dias, mas começa a dar sinal de possível realização. Abaixo dos 5,02 poderia realizar na direção dos suportes 4,08 ou 3,62. Caso supere os 5,56 retomaria sinal de alta com projeções nos 6,47 ou 7,95.</t>
  </si>
  <si>
    <t>CURY3 está em tendência de alta no longo prazo, teve uma correção no curto prazo, mas pode estar retomando sinal de altas. Acima dos 33,99 pode buscar 35,92 ou 39,08. Abaixo dos 32,63 retomaria sinal de realização mirando suportes em 30,8 ou 29,21.</t>
  </si>
  <si>
    <t>CVCB3 apesar de estar em tendência de baixa no longo prazo pela média de 200 dias, no curto prazo está com sinal de recuperação favorecendo repiques de alta. Acima dos 1,4 pode seguir repique altista na direção resistências nos 1,47 ou 1,63. Caso perca os 1,2 teria sinal de baixa projetando de 1,11 a 1,03. O padrão de volume favorece a alta.</t>
  </si>
  <si>
    <t>CYRE3 apesar de estar em tendência de baixa no longo prazo pela média de 200 dias, no curto prazo está com sinal de recuperação favorecendo repiques de alta. Acima dos 23,7 pode seguir repique altista na direção resistências nos 25,57 ou 28,61. Caso perca os 22,2 teria sinal de baixa projetando de 20,66 a 19,72. O padrão de volume favorece a alta.</t>
  </si>
  <si>
    <t>CYRE4 apesar de estar em tendência de baixa no longo prazo pela média de 200 dias, no curto prazo está com sinal de recuperação favorecendo repiques de alta. Acima dos 22,02 pode seguir repique altista na direção resistências nos 23,88 ou 26,9. Caso perca os 20,71 teria sinal de baixa projetando de 19 a 18,06.</t>
  </si>
  <si>
    <t>DASA3 está em tendência de baixa pelas médias de 21 e 200 dias, mas começa a dar sinais de repiques de alta. Acima dos 2,85 teria sinal de repique altista mirando resistências nos 3,12 ou 3,56. Já uma perda dos 2,56 traria de volta o sinal de baixa projetando de 2,41 a 2,27.</t>
  </si>
  <si>
    <t>Datadog, Inc</t>
  </si>
  <si>
    <t>D1DG34</t>
  </si>
  <si>
    <t>D1DG34 está em tendência de alta pelas médias de 21 e 200 dias e vai mantendo sinal de força altista. Acima dos 140,45 pode buscar projeções nos 158,5 ou 187,72. Teria sinal de realização na perda dos 128,53 mirando os 111,23 ou 102,2. O padrão de volume favorece a alta.</t>
  </si>
  <si>
    <t>D1EL34 está em tendência de alta pelas médias de 21 e 200 dias e vai mantendo sinal de força altista. Acima dos 2352,09 pode buscar projeções nos 2590,68 ou 2976,75. Teria sinal de realização na perda dos 2211 mirando os 1966,02 ou 1846,72. O padrão de volume favorece a alta.</t>
  </si>
  <si>
    <t>DESK3 está em tendência de alta pelas médias de 21 e 200 dias, mas começa a dar sinal de possível realização. Abaixo dos 17,77 poderia realizar na direção dos suportes 17,15 ou 16,86. Caso supere os 18,07 retomaria sinal de alta com projeções nos 18,63 ou 19,55.</t>
  </si>
  <si>
    <t>DXCO3 está em tendência de alta pelas médias de 21 e 200 dias e vai mantendo sinal de força altista. Acima dos 5,17 pode buscar projeções nos 5,47 ou 5,96. Teria sinal de realização na perda dos 4,95 mirando os 4,68 ou 4,52. O padrão de volume favorece a alta.</t>
  </si>
  <si>
    <t>PNVL3 apesar de estar em tendência de baixa no longo prazo pela média de 200 dias, no curto prazo está com sinal de recuperação favorecendo repiques de alta. Acima dos 11,55 pode seguir repique altista na direção resistências nos 12,24 ou 13,36. Caso perca os 11,09 teria sinal de baixa projetando de 10,43 a 10,08.</t>
  </si>
  <si>
    <t>DIRR3 está em tendência de baixa pelas médias de 21 e 200 dias, mas começa a dar sinais de repiques de alta. Acima dos 13,15 teria sinal de repique altista mirando resistências nos 14,42 ou 15,71. Já uma perda dos 12,32 traria de volta o sinal de baixa projetando de 11,67 a 11,02.</t>
  </si>
  <si>
    <t>ECOR3 apesar de estar em tendência de baixa no longo prazo pela média de 200 dias, no curto prazo está com sinal de recuperação favorecendo repiques de alta. Acima dos 7,86 pode seguir repique altista na direção resistências nos 8,6 ou 9,81. Caso perca os 7,64 teria sinal de baixa projetando de 6,65 a 6,27.</t>
  </si>
  <si>
    <t>LILY34 apesar de estar em tendência de alta no longo prazo pela média de 200 dias, no curto prazo está em realização. Abaixo dos 192,81 pode seguir em baixa no curto prazo mirando suportes em 186,22 ou 177,49. Teria sinal de retomada altista fechando acima dos 200,31 mirando resistências em 214,47 ou 231,92.</t>
  </si>
  <si>
    <t>EMBJ3 está em tendência de baixa pela média de 200 dias, a parece ter completado movimento de repique de alta de curto prazo e pode estar retomando o movimento baixista. Abaixo dos 82,02 pode seguir em queda na direção dos suportes 75,65 ou 72,2. Teria sinal de repique altista fechando acima dos 83,2 mirando resistências em 86,8 ou 93,69.</t>
  </si>
  <si>
    <t>ENGI11 está em tendência de alta pelas médias de 21 e 200 dias e vai mantendo sinal de força altista. Acima dos 52,3 pode buscar projeções nos 56,66 ou 63,72. Teria sinal de realização na perda dos 50,96 mirando os 45,24 ou 43,05. O padrão de volume favorece a alta. O IFR sobrecomprado alerta realizações se perder 50,96.</t>
  </si>
  <si>
    <t>ENEV3 está em tendência de alta pelas médias de 21 e 200 dias e vai mantendo sinal de força altista. Acima dos 27,17 pode buscar projeções nos 27,95 ou 30,48. Teria sinal de realização na perda dos 26,72 mirando os 23,85 ou 22,58. O padrão de volume favorece a alta.</t>
  </si>
  <si>
    <t>EGIE3 apesar de estar em tendência de alta no longo prazo pela média de 200 dias, no curto prazo está em realização. Abaixo dos 31,72 pode seguir em baixa no curto prazo mirando suportes em 30,6 ou 29,48. Teria sinal de retomada altista fechando acima dos 32,63 mirando resistências em 35,33 ou 37,56.</t>
  </si>
  <si>
    <t>EQTL3 está em tendência de alta pelas médias de 21 e 200 dias e vai mantendo sinal de força altista. Acima dos 41,09 pode buscar projeções nos 43,99 ou 48,69. Teria sinal de realização na perda dos 40,21 mirando os 36,39 ou 34,93. O padrão de volume favorece a alta.</t>
  </si>
  <si>
    <t>EUCA4 está em tendência de alta no longo prazo, teve uma correção no curto prazo, mas pode estar retomando sinal de altas. Acima dos 23,64 pode buscar 27,45 ou 30,44. Abaixo dos 22,6 retomaria sinal de realização mirando suportes em 21,1 ou 19,6.</t>
  </si>
  <si>
    <t>EVEN3 apesar de estar em tendência de baixa no longo prazo pela média de 200 dias, no curto prazo está com sinal de recuperação favorecendo repiques de alta. Acima dos 5,77 pode seguir repique altista na direção resistências nos 5,98 ou 6,43. Caso perca os 5,54 teria sinal de baixa projetando de 5,24 a 5,01.</t>
  </si>
  <si>
    <t>EXXO34 está em tendência de alta pelas médias de 21 e 200 dias, mas começa a dar sinal de possível realização. Abaixo dos 91,33 poderia realizar na direção dos suportes 87,45 ou 85,68. Caso supere os 93,15 retomaria sinal de alta com projeções nos 96,67 ou 102,37.</t>
  </si>
  <si>
    <t>EZTC3 está em clara tendência de baixa pelas médias de 21 e 200 dias e segue em movimento de baixa. Abaixo dos 12,21 pode buscar suportes 11,73 ou 11,25. Teria sinal de repique altista fechando acima dos 13,18 mirando resistências em 13,75 ou 14,7.</t>
  </si>
  <si>
    <t>FESA4 está em tendência de baixa pelas médias de 21 e 200 dias, mas começa a dar sinais de repiques de alta. Acima dos 5,98 teria sinal de repique altista mirando resistências nos 6,32 ou 6,7. Já uma perda dos 5,89 traria de volta o sinal de baixa projetando de 5,69 a 5,49.</t>
  </si>
  <si>
    <t>FLRY3 está em tendência de alta pelas médias de 21 e 200 dias e vai mantendo sinal de força altista. Acima dos 16,57 pode buscar projeções nos 17,73 ou 19,61. Teria sinal de realização na perda dos 16,17 mirando os 14,69 ou 14,1.</t>
  </si>
  <si>
    <t>FRAS3 apesar de estar em tendência de baixa no longo prazo pela média de 200 dias, no curto prazo está com sinal de recuperação favorecendo repiques de alta. Acima dos 21,5 pode seguir repique altista na direção resistências nos 22,42 ou 24,46. Caso perca os 20,67 teria sinal de baixa projetando de 19,11 a 18,08. O padrão de volume favorece a alta.</t>
  </si>
  <si>
    <t>GFSA3 está em clara tendência de baixa pelas médias de 21 e 200 dias e segue em movimento de baixa. Abaixo dos 0,53 pode buscar suportes 0,22 ou -0,08. Teria sinal de repique altista fechando acima dos 0,6 mirando resistências em 1,52 ou 2,13. O IFR sobrevendido alerta para recuperações se superar 0,6</t>
  </si>
  <si>
    <t>GGBR4 está em tendência de alta pelas médias de 21 e 200 dias e vai mantendo sinal de força altista. Acima dos 23,72 pode buscar projeções nos 25,71 ou 28,94. Teria sinal de realização na perda dos 22,95 mirando os 20,49 ou 19,49. O IFR sobrecomprado alerta realizações se perder 22,95.</t>
  </si>
  <si>
    <t>GOAU4 está em tendência de alta pelas médias de 21 e 200 dias e vai mantendo sinal de força altista. Acima dos 10,4 pode buscar projeções nos 11,24 ou 12,6. Teria sinal de realização na perda dos 10,16 mirando os 9,04 ou 8,61.</t>
  </si>
  <si>
    <t>GGPS3 apesar de estar em tendência de baixa no longo prazo pela média de 200 dias, no curto prazo está com sinal de recuperação favorecendo repiques de alta. Acima dos 13,28 pode seguir repique altista na direção resistências nos 14,61 ou 16,77. Caso perca os 12,82 teria sinal de baixa projetando de 11,12 a 10,45.</t>
  </si>
  <si>
    <t>GRND3 apesar de estar em tendência de baixa no longo prazo pela média de 200 dias, no curto prazo está com sinal de recuperação favorecendo repiques de alta. Acima dos 3,91 pode seguir repique altista na direção resistências nos 3,99 ou 4,18. Caso perca os 3,85 teria sinal de baixa projetando de 3,68 a 3,58.</t>
  </si>
  <si>
    <t>GMAT3 apesar de estar em tendência de baixa no longo prazo pela média de 200 dias, no curto prazo está com sinal de recuperação favorecendo repiques de alta. Acima dos 4,07 pode seguir repique altista na direção resistências nos 4,46 ou 5,1. Caso perca os 3,94 teria sinal de baixa projetando de 3,43 a 3,23.</t>
  </si>
  <si>
    <t>SBFG3 apesar de estar em tendência de baixa no longo prazo pela média de 200 dias, no curto prazo está com sinal de recuperação favorecendo repiques de alta. Acima dos 10,35 pode seguir repique altista na direção resistências nos 10,87 ou 11,74. Caso perca os 9,87 teria sinal de baixa projetando de 9,45 a 9,01.</t>
  </si>
  <si>
    <t>HBOR3 está em clara tendência de baixa pelas médias de 21 e 200 dias e segue em movimento de baixa. Abaixo dos 2,04 pode buscar suportes 1,65 ou 1,41. Teria sinal de repique altista fechando acima dos 2,14 mirando resistências em 2,41 ou 2,87.</t>
  </si>
  <si>
    <t>HBSA3 está em clara tendência de baixa pelas médias de 21 e 200 dias e segue em movimento de baixa. Abaixo dos 3,4 pode buscar suportes 3,19 ou 3,02. Teria sinal de repique altista fechando acima dos 3,49 mirando resistências em 3,72 ou 4,04.</t>
  </si>
  <si>
    <t>HYPE3 apesar de estar em tendência de baixa no longo prazo pela média de 200 dias, no curto prazo está com sinal de recuperação favorecendo repiques de alta. Acima dos 21,1 pode seguir repique altista na direção resistências nos 21,6 ou 22,81. Caso perca os 20,68 teria sinal de baixa projetando de 19,63 a 19,02.</t>
  </si>
  <si>
    <t>IGTI11 está em tendência de alta pelas médias de 21 e 200 dias e vai mantendo sinal de força altista. Acima dos 26,65 pode buscar projeções nos 28,7 ou 32,03. Teria sinal de realização na perda dos 25,84 mirando os 23,32 ou 22,29.</t>
  </si>
  <si>
    <t>ITLC34 está em tendência de alta no longo prazo, teve uma correção no curto prazo, mas pode estar retomando sinal de altas. Acima dos 92,2 pode buscar 122,62 ou 144,52. Abaixo dos 87,17 retomaria sinal de realização mirando suportes em 76,21 ou 65,26.</t>
  </si>
  <si>
    <t>INTB3 está em tendência de alta no longo prazo, teve uma correção no curto prazo, mas pode estar retomando sinal de altas. Acima dos 13,14 pode buscar 14,16 ou 15,27. Abaixo dos 12,89 retomaria sinal de realização mirando suportes em 12,36 ou 11,8.</t>
  </si>
  <si>
    <t>INBR32 está em tendência de baixa pela média de 200 dias, a parece ter completado movimento de repique de alta de curto prazo e pode estar retomando o movimento baixista. Abaixo dos 28,4 pode seguir em queda na direção dos suportes 26,76 ou 25,69. Teria sinal de repique altista fechando acima dos 30,22 mirando resistências em 32,35 ou 35,81.</t>
  </si>
  <si>
    <t>MYPK3 apesar de estar em tendência de baixa no longo prazo pela média de 200 dias, no curto prazo está com sinal de recuperação favorecendo repiques de alta. Acima dos 9,46 pode seguir repique altista na direção resistências nos 9,89 ou 10,59. Caso perca os 9,12 teria sinal de baixa projetando de 8,76 a 8,54.</t>
  </si>
  <si>
    <t>RANI3 apesar de estar em tendência de baixa no longo prazo pela média de 200 dias, no curto prazo está com sinal de recuperação favorecendo repiques de alta. Acima dos 8,08 pode seguir repique altista na direção resistências nos 8,4 ou 8,93. Caso perca os 7,91 teria sinal de baixa projetando de 7,55 a 7,38.</t>
  </si>
  <si>
    <t>IRBR3 está em tendência de alta pelas médias de 21 e 200 dias e vai mantendo sinal de força altista. Acima dos 57,73 pode buscar projeções nos 62,06 ou 69,08. Teria sinal de realização na perda dos 55,7 mirando os 50,71 ou 48,54.</t>
  </si>
  <si>
    <t>ISAE4 está em tendência de alta pelas médias de 21 e 200 dias e vai mantendo sinal de força altista. Acima dos 29,29 pode buscar projeções nos 30,29 ou 32,31. Teria sinal de realização na perda dos 28,81 mirando os 27,02 ou 26. O padrão de volume favorece a alta.</t>
  </si>
  <si>
    <t>ITSA4 está em tendência de alta pelas médias de 21 e 200 dias e vai mantendo sinal de força altista. Acima dos 14,22 pode buscar projeções nos 15,25 ou 16,92. Teria sinal de realização na perda dos 13,86 mirando os 12,55 ou 12,03.</t>
  </si>
  <si>
    <t>ITUB3 está em tendência de alta pelas médias de 21 e 200 dias e vai mantendo sinal de força altista. Acima dos 46,84 pode buscar projeções nos 50,37 ou 56,09. Teria sinal de realização na perda dos 45,54 mirando os 41,12 ou 39,35.</t>
  </si>
  <si>
    <t>ITUB4 está em tendência de alta pelas médias de 21 e 200 dias e vai mantendo sinal de força altista. Acima dos 44,64 pode buscar projeções nos 47,66 ou 52,56. Teria sinal de realização na perda dos 43,24 mirando os 39,74 ou 38,22.</t>
  </si>
  <si>
    <t>JALL3 apesar de estar em tendência de baixa no longo prazo pela média de 200 dias, no curto prazo está com sinal de recuperação favorecendo repiques de alta. Acima dos 2,15 pode seguir repique altista na direção resistências nos 2,44 ou 2,73. Caso perca os 2,06 teria sinal de baixa projetando de 1,96 a 1,81.</t>
  </si>
  <si>
    <t>JBSS32 está em clara tendência de baixa pelas médias de 21 e 200 dias e segue em movimento de baixa. Abaixo dos 59,26 pode buscar suportes 57,66 ou 56,07. Teria sinal de repique altista fechando acima dos 60,65 mirando resistências em 64,41 ou 67,59.</t>
  </si>
  <si>
    <t>JHSF3 apesar de estar em tendência de alta no longo prazo pela média de 200 dias, no curto prazo está em realização. Abaixo dos 10,58 pode seguir em baixa no curto prazo mirando suportes em 10,22 ou 9,85. Teria sinal de retomada altista fechando acima dos 10,78 mirando resistências em 11,41 ou 12,14.</t>
  </si>
  <si>
    <t>JPMC34 está em tendência de alta pelas médias de 21 e 200 dias e vai mantendo sinal de força altista. Acima dos 177,47 pode buscar projeções nos 187,18 ou 202,9. Teria sinal de realização na perda dos 165,8 mirando os 161,75 ou 156,89. O padrão de volume favorece a alta.</t>
  </si>
  <si>
    <t>JSLG3 apesar de estar em tendência de baixa no longo prazo pela média de 200 dias, no curto prazo está com sinal de recuperação favorecendo repiques de alta. Acima dos 5,7 pode seguir repique altista na direção resistências nos 5,97 ou 6,38. Caso perca os 5,55 teria sinal de baixa projetando de 5,3 a 5,09.</t>
  </si>
  <si>
    <t>KEPL3 está em tendência de baixa pela média de 200 dias, a parece ter completado movimento de repique de alta de curto prazo e pode estar retomando o movimento baixista. Abaixo dos 6,27 pode seguir em queda na direção dos suportes 6,12 ou 5,97. Teria sinal de repique altista fechando acima dos 6,75 mirando resistências em 7,04 ou 7,52.</t>
  </si>
  <si>
    <t>KLBN3 apesar de estar em tendência de baixa no longo prazo pela média de 200 dias, no curto prazo está com sinal de recuperação favorecendo repiques de alta. Acima dos 3,55 pode seguir repique altista na direção resistências nos 3,69 ou 3,92. Caso perca os 3,48 teria sinal de baixa projetando de 3,32 a 3,24.</t>
  </si>
  <si>
    <t>KLBN4 está em tendência de baixa pela média de 200 dias, a parece ter completado movimento de repique de alta de curto prazo e pode estar retomando o movimento baixista. Abaixo dos 3,46 pode seguir em queda na direção dos suportes 3,33 ou 3,26. Teria sinal de repique altista fechando acima dos 3,53 mirando resistências em 3,65 ou 3,85.</t>
  </si>
  <si>
    <t>KLBN11 está em tendência de baixa pela média de 200 dias, a parece ter completado movimento de repique de alta de curto prazo e pode estar retomando o movimento baixista. Abaixo dos 17,32 pode seguir em queda na direção dos suportes 16,6 ou 16,26. Teria sinal de repique altista fechando acima dos 17,7 mirando resistências em 18,37 ou 19,47.</t>
  </si>
  <si>
    <t>L1RC34 está em tendência de alta no longo prazo, teve uma correção no curto prazo, mas pode estar retomando sinal de altas. Acima dos 40,85 pode buscar 51,59 ou 60,81. Abaixo dos 36,66 retomaria sinal de realização mirando suportes em 32,04 ou 27,43.</t>
  </si>
  <si>
    <t>LAVV3 apesar de estar em tendência de baixa no longo prazo pela média de 200 dias, no curto prazo está com sinal de recuperação favorecendo repiques de alta. Acima dos 11,38 pode seguir repique altista na direção resistências nos 11,94 ou 12,92. Caso perca os 11 teria sinal de baixa projetando de 10,35 a 9,85. O padrão de volume favorece a alta.</t>
  </si>
  <si>
    <t>LIGT3 apesar de estar em tendência de baixa no longo prazo pela média de 200 dias, no curto prazo está com sinal de recuperação favorecendo repiques de alta. Acima dos 3,22 pode seguir repique altista na direção resistências nos 3,48 ou 4,14. Caso perca os 3,1 teria sinal de baixa projetando de 2,41 a 2,07.</t>
  </si>
  <si>
    <t>RENT3 está em tendência de baixa pelas médias de 21 e 200 dias, mas começa a dar sinais de repiques de alta. Acima dos 40,66 teria sinal de repique altista mirando resistências nos 42,95 ou 46,18. Já uma perda dos 40,09 traria de volta o sinal de baixa projetando de 37,71 a 36,09.</t>
  </si>
  <si>
    <t>RENT4 está em tendência de baixa pelas médias de 21 e 200 dias, mas começa a dar sinais de repiques de alta. Acima dos 39,39 teria sinal de repique altista mirando resistências nos 41,29 ou 44,16. Já uma perda dos 38,73 traria de volta o sinal de baixa projetando de 36,63 a 35,19.</t>
  </si>
  <si>
    <t>LOGG3 apesar de estar em tendência de alta no longo prazo pela média de 200 dias, no curto prazo está em realização. Abaixo dos 25,88 pode seguir em baixa no curto prazo mirando suportes em 25 ou 24,13. Teria sinal de retomada altista fechando acima dos 26,24 mirando resistências em 28,7 ou 30,44.</t>
  </si>
  <si>
    <t>LREN3 está em tendência de alta no longo prazo, teve uma correção no curto prazo, mas pode estar retomando sinal de altas. Acima dos 14,34 pode buscar 15,22 ou 16,31. Abaixo dos 13,99 retomaria sinal de realização mirando suportes em 13,45 ou 12,9.</t>
  </si>
  <si>
    <t>LWSA3 está em tendência de alta pelas médias de 21 e 200 dias, mas começa a dar sinal de possível realização. Abaixo dos 3,95 poderia realizar na direção dos suportes 3,61 ou 3,42. Caso supere os 4,21 retomaria sinal de alta com projeções nos 4,58 ou 5,18.</t>
  </si>
  <si>
    <t>MDIA3 apesar de estar em tendência de baixa no longo prazo pela média de 200 dias, no curto prazo está com sinal de recuperação favorecendo repiques de alta. Acima dos 18,03 pode seguir repique altista na direção resistências nos 18,49 ou 19,38. Caso perca os 17,75 teria sinal de baixa projetando de 17,04 a 16,59.</t>
  </si>
  <si>
    <t>MGLU3 está em tendência de baixa pela média de 200 dias, a parece ter completado movimento de repique de alta de curto prazo e pode estar retomando o movimento baixista. Abaixo dos 4,89 pode seguir em queda na direção dos suportes 4,03 ou 3,63. Teria sinal de repique altista fechando acima dos 5,3 mirando resistências em 6,08 ou 7,35.</t>
  </si>
  <si>
    <t>POMO3 está em clara tendência de baixa pelas médias de 21 e 200 dias e segue em movimento de baixa. Abaixo dos 5,09 pode buscar suportes 4,84 ou 4,6. Teria sinal de repique altista fechando acima dos 5,3 mirando resistências em 5,88 ou 6,36.</t>
  </si>
  <si>
    <t>POMO4 está em clara tendência de baixa pelas médias de 21 e 200 dias e segue em movimento de baixa. Abaixo dos 5,5 pode buscar suportes 5,31 ou 5,12. Teria sinal de repique altista fechando acima dos 5,72 mirando resistências em 6,1 ou 6,47.</t>
  </si>
  <si>
    <t>MBRF3 está em tendência de baixa pelas médias de 21 e 200 dias, mas começa a dar sinais de repiques de alta. Acima dos 16,28 teria sinal de repique altista mirando resistências nos 18,4 ou 20,47. Já uma perda dos 15,04 traria de volta o sinal de baixa projetando de 14 a 12,96.</t>
  </si>
  <si>
    <t>M2RV34 está em tendência de alta no longo prazo, teve uma correção no curto prazo, mas pode estar retomando sinal de altas. Acima dos 117,4 pode buscar 171,11 ou 208,35. Abaixo dos 110,84 retomaria sinal de realização mirando suportes em 92,21 ou 73,59.</t>
  </si>
  <si>
    <t>MATD3 está em tendência de baixa pela média de 200 dias, a parece ter completado movimento de repique de alta de curto prazo e pode estar retomando o movimento baixista. Abaixo dos 4,8 pode seguir em queda na direção dos suportes 4,53 ou 4,4. Teria sinal de repique altista fechando acima dos 4,94 mirando resistências em 5,19 ou 5,6.</t>
  </si>
  <si>
    <t>CASH3 está em tendência de alta pelas médias de 21 e 200 dias e vai mantendo sinal de força altista. Acima dos 4,9 pode buscar projeções nos 5,54 ou 6,59. Teria sinal de realização na perda dos 4,65 mirando os 3,85 ou 3,52. O padrão de volume favorece a alta. O IFR sobrecomprado alerta realizações se perder 4,65.</t>
  </si>
  <si>
    <t>MELI34 está em tendência de baixa pela média de 200 dias, a parece ter completado movimento de repique de alta de curto prazo e pode estar retomando o movimento baixista. Abaixo dos 77,78 pode seguir em queda na direção dos suportes 67,62 ou 63,51. Teria sinal de repique altista fechando acima dos 80,92 mirando resistências em 89,13 ou 102,43. O IFR sobrecomprado alerta realizações se perder 77,78.</t>
  </si>
  <si>
    <t>BMEB4 está em tendência de baixa pelas médias de 21 e 200 dias, mas começa a dar sinais de repiques de alta. Acima dos 62,1 teria sinal de repique altista mirando resistências nos 73,89 ou 85,29. Já uma perda dos 55,44 traria de volta o sinal de baixa projetando de 49,73 a 44,03.</t>
  </si>
  <si>
    <t>M1TA34 está em tendência de baixa pela média de 200 dias, a parece ter completado movimento de repique de alta de curto prazo e pode estar retomando o movimento baixista. Abaixo dos 117,26 pode seguir em queda na direção dos suportes 99,95 ou 92,55. Teria sinal de repique altista fechando acima dos 123,88 mirando resistências em 138,66 ou 162,59.</t>
  </si>
  <si>
    <t>LEVE3 apesar de estar em tendência de alta no longo prazo pela média de 200 dias, no curto prazo está em realização. Abaixo dos 31,75 pode seguir em baixa no curto prazo mirando suportes em 31,17 ou 30,6. Teria sinal de retomada altista fechando acima dos 32,62 mirando resistências em 33,6 ou 34,74.</t>
  </si>
  <si>
    <t>MUTC34 está em tendência de alta no longo prazo, teve uma correção no curto prazo, mas pode estar retomando sinal de altas. Acima dos 840,93 pode buscar 1082,96 ou 1278,84. Abaixo dos 766 retomaria sinal de realização mirando suportes em 668,05 ou 570,11.</t>
  </si>
  <si>
    <t>MSFT34 está em tendência de baixa pela média de 200 dias, a parece ter completado movimento de repique de alta de curto prazo e pode estar retomando o movimento baixista. Abaixo dos 79,96 pode seguir em queda na direção dos suportes 75,4 ou 72,27. Teria sinal de repique altista fechando acima dos 82,13 mirando resistências em 85,5 ou 91,74.</t>
  </si>
  <si>
    <t>MILS3 está em tendência de alta pelas médias de 21 e 200 dias e vai mantendo sinal de força altista. Acima dos 15,65 pode buscar projeções nos 15,94 ou 16,42. Teria sinal de realização na perda dos 15,37 mirando os 15,17 ou 15,02.</t>
  </si>
  <si>
    <t>BEEF3 apesar de estar em tendência de baixa no longo prazo pela média de 200 dias, no curto prazo está com sinal de recuperação favorecendo repiques de alta. Acima dos 3,75 pode seguir repique altista na direção resistências nos 3,9 ou 4,2. Caso perca os 3,67 teria sinal de baixa projetando de 3,41 a 3,25.</t>
  </si>
  <si>
    <t>MTRE3 está em tendência de baixa pelas médias de 21 e 200 dias, mas começa a dar sinais de repiques de alta. Acima dos 3,16 teria sinal de repique altista mirando resistências nos 3,42 ou 3,61. Já uma perda dos 3,1 traria de volta o sinal de baixa projetando de 3 a 2,9.</t>
  </si>
  <si>
    <t>MOTV3 apesar de estar em tendência de baixa no longo prazo pela média de 200 dias, no curto prazo está com sinal de recuperação favorecendo repiques de alta. Acima dos 15,21 pode seguir repique altista na direção resistências nos 16,24 ou 17,91. Caso perca os 14,91 teria sinal de baixa projetando de 13,54 a 13,02.</t>
  </si>
  <si>
    <t>MDNE3 está em tendência de baixa pelas médias de 21 e 200 dias, mas começa a dar sinais de repiques de alta. Acima dos 27,02 teria sinal de repique altista mirando resistências nos 30,98 ou 34,7. Já uma perda dos 24,96 traria de volta o sinal de baixa projetando de 23,09 a 21,23.</t>
  </si>
  <si>
    <t>MOVI3 está em tendência de baixa pelas médias de 21 e 200 dias, mas começa a dar sinais de repiques de alta. Acima dos 8,86 teria sinal de repique altista mirando resistências nos 10,14 ou 11,17. Já uma perda dos 8,47 traria de volta o sinal de baixa projetando de 7,95 a 7,43.</t>
  </si>
  <si>
    <t>MRVE3 está em tendência de baixa pelas médias de 21 e 200 dias, mas começa a dar sinais de repiques de alta. Acima dos 4,86 teria sinal de repique altista mirando resistências nos 5,5 ou 6,03. Já uma perda dos 4,63 traria de volta o sinal de baixa projetando de 4,36 a 4,09.</t>
  </si>
  <si>
    <t>MLAS3 está em tendência de alta pelas médias de 21 e 200 dias e vai mantendo sinal de força altista. Acima dos 1,78 pode buscar projeções nos 1,92 ou 2,15. Teria sinal de realização na perda dos 1,66 mirando os 1,55 ou 1,47. O padrão de volume favorece a alta.</t>
  </si>
  <si>
    <t>MULT3 está em tendência de alta pelas médias de 21 e 200 dias, mas começa a dar sinal de possível realização. Abaixo dos 29,4 poderia realizar na direção dos suportes 27,44 ou 26,49. Caso supere os 30,5 retomaria sinal de alta com projeções nos 32,39 ou 35,45.</t>
  </si>
  <si>
    <t>NATU3 está em tendência de baixa pela média de 200 dias, a parece ter completado movimento de repique de alta de curto prazo e pode estar retomando o movimento baixista. Abaixo dos 8,38 pode seguir em queda na direção dos suportes 7,36 ou 6,86. Teria sinal de repique altista fechando acima dos 8,97 mirando resistências em 9,96 ou 11,57.</t>
  </si>
  <si>
    <t>NFLX34 está em clara tendência de baixa pelas médias de 21 e 200 dias e segue em movimento de baixa. Abaixo dos 7,34 pode buscar suportes 7,03 ou 6,73. Teria sinal de repique altista fechando acima dos 7,53 mirando resistências em 8,32 ou 8,92.</t>
  </si>
  <si>
    <t>ROXO34 apesar de estar em tendência de baixa no longo prazo pela média de 200 dias, no curto prazo está com sinal de recuperação favorecendo repiques de alta. Acima dos 12,29 pode seguir repique altista na direção resistências nos 13,45 ou 15,34. Caso perca os 11,57 teria sinal de baixa projetando de 10,4 a 9,81. O padrão de volume favorece a alta.</t>
  </si>
  <si>
    <t>NVDC34 está em tendência de alta pelas médias de 21 e 200 dias e vai mantendo sinal de força altista. Acima dos 22,92 pode buscar projeções nos 24,42 ou 26,85. Teria sinal de realização na perda dos 21,53 mirando os 20,49 ou 19,73. O padrão de volume favorece a alta.</t>
  </si>
  <si>
    <t>OPCT3 está em tendência de alta pelas médias de 21 e 200 dias e vai mantendo sinal de força altista. Acima dos 11,46 pode buscar projeções nos 12,51 ou 14,21. Teria sinal de realização na perda dos 11,16 mirando os 9,76 ou 9,23. O padrão de volume favorece a alta. O IFR sobrecomprado alerta realizações se perder 11,16.</t>
  </si>
  <si>
    <t>ONCO3 está em tendência de baixa pelas médias de 21 e 200 dias, mas começa a dar sinais de repiques de alta. Acima dos 0,97 teria sinal de repique altista mirando resistências nos 1,52 ou 2,07. Já uma perda dos 0,63 traria de volta o sinal de baixa projetando de 0,35 a 0,07.</t>
  </si>
  <si>
    <t>ORCL34 está em clara tendência de baixa pelas médias de 21 e 200 dias e segue em movimento de baixa. Abaixo dos 108,1 pode buscar suportes 90,65 ou 73,2. Teria sinal de repique altista fechando acima dos 111,7 mirando resistências em 164,57 ou 199,46. O IFR sobrevendido alerta para recuperações se superar 111,7</t>
  </si>
  <si>
    <t>Oranjebtc</t>
  </si>
  <si>
    <t>OBTC3</t>
  </si>
  <si>
    <t>OBTC3 apesar de estar em tendência de baixa no longo prazo pela média de 200 dias, no curto prazo está com sinal de recuperação favorecendo repiques de alta. Acima dos 6,15 pode seguir repique altista na direção resistências nos 6,39 ou 6,72. Caso perca os 5,85 teria sinal de baixa projetando de 5,68 a 5,51.</t>
  </si>
  <si>
    <t>ORVR3 está em tendência de alta no longo prazo, teve uma correção no curto prazo, mas pode estar retomando sinal de altas. Acima dos 76,3 pode buscar 80,95 ou 84,99. Abaixo dos 74,4 retomaria sinal de realização mirando suportes em 72,37 ou 70,35.</t>
  </si>
  <si>
    <t>PCAR3 está em tendência de baixa pela média de 200 dias, a parece ter completado movimento de repique de alta de curto prazo e pode estar retomando o movimento baixista. Abaixo dos 2,45 pode seguir em queda na direção dos suportes 1,67 ou 1,3. Teria sinal de repique altista fechando acima dos 2,61 mirando resistências em 2,84 ou 3,56.</t>
  </si>
  <si>
    <t>PGMN3 está em tendência de baixa pelas médias de 21 e 200 dias, mas começa a dar sinais de repiques de alta. Acima dos 3,64 teria sinal de repique altista mirando resistências nos 4,09 ou 4,45. Já uma perda dos 3,5 traria de volta o sinal de baixa projetando de 3,31 a 3,13.</t>
  </si>
  <si>
    <t>P2LT34 apesar de estar em tendência de baixa no longo prazo pela média de 200 dias, no curto prazo está com sinal de recuperação favorecendo repiques de alta. Acima dos 238 pode seguir repique altista na direção resistências nos 271,37 ou 325,37. Caso perca os 207,52 teria sinal de baixa projetando de 184 a 167,31. O padrão de volume favorece a alta.</t>
  </si>
  <si>
    <t>PETR3 está em tendência de alta pelas médias de 21 e 200 dias, mas começa a dar sinal de possível realização. Abaixo dos 45,03 poderia realizar na direção dos suportes 41,32 ou 39,76. Caso supere os 46,36 retomaria sinal de alta com projeções nos 49,47 ou 54,51.</t>
  </si>
  <si>
    <t>PETR4 está em tendência de alta pelas médias de 21 e 200 dias, mas começa a dar sinal de possível realização. Abaixo dos 40,11 poderia realizar na direção dos suportes 37,4 ou 36,19. Caso supere os 41,31 retomaria sinal de alta com projeções nos 43,72 ou 47,63.</t>
  </si>
  <si>
    <t>RECV3 apesar de estar em tendência de baixa no longo prazo pela média de 200 dias, no curto prazo está com sinal de recuperação favorecendo repiques de alta. Acima dos 10,44 pode seguir repique altista na direção resistências nos 11,08 ou 12,13. Caso perca os 10,13 teria sinal de baixa projetando de 9,39 a 9,06.</t>
  </si>
  <si>
    <t>PRIO3 está em tendência de alta pelas médias de 21 e 200 dias e vai mantendo sinal de força altista. Acima dos 57,94 pode buscar projeções nos 62 ou 68,58. Teria sinal de realização na perda dos 56,38 mirando os 51,36 ou 49,32.</t>
  </si>
  <si>
    <t>AUAU3 apesar de estar em tendência de baixa no longo prazo pela média de 200 dias, no curto prazo está com sinal de recuperação favorecendo repiques de alta. Acima dos 3,31 pode seguir repique altista na direção resistências nos 3,44 ou 3,66. Caso perca os 3,09 teria sinal de baixa projetando de 3,02 a 2,95. O padrão de volume favorece a alta.</t>
  </si>
  <si>
    <t>PINE4 está em tendência de alta no longo prazo, teve uma correção no curto prazo, mas pode estar retomando sinal de altas. Acima dos 12,44 pode buscar 13,68 ou 15,18. Abaixo dos 12,03 retomaria sinal de realização mirando suportes em 11,25 ou 10,49.</t>
  </si>
  <si>
    <t>PLPL3 apesar de estar em tendência de baixa no longo prazo pela média de 200 dias, no curto prazo está com sinal de recuperação favorecendo repiques de alta. Acima dos 8,43 pode seguir repique altista na direção resistências nos 8,85 ou 9,67. Caso perca os 7,96 teria sinal de baixa projetando de 7,52 a 7,1.</t>
  </si>
  <si>
    <t>PSSA3 está em tendência de alta pelas médias de 21 e 200 dias e vai mantendo sinal de força altista. Acima dos 54,97 pode buscar projeções nos 58,55 ou 64,35. Teria sinal de realização na perda dos 53,91 mirando os 49,17 ou 47,37.</t>
  </si>
  <si>
    <t>POSI3 está em tendência de baixa pela média de 200 dias, a parece ter completado movimento de repique de alta de curto prazo e pode estar retomando o movimento baixista. Abaixo dos 3,93 pode seguir em queda na direção dos suportes 3,67 ou 3,5. Teria sinal de repique altista fechando acima dos 4,04 mirando resistências em 4,22 ou 4,55.</t>
  </si>
  <si>
    <t>PRNR3 está em tendência de alta pelas médias de 21 e 200 dias e vai mantendo sinal de força altista. Acima dos 19,3 pode buscar projeções nos 20,64 ou 22,82. Teria sinal de realização na perda dos 18,96 mirando os 17,12 ou 16,44. O IFR sobrecomprado alerta realizações se perder 18,96.</t>
  </si>
  <si>
    <t>Qualcomm Inc</t>
  </si>
  <si>
    <t>QCOM34</t>
  </si>
  <si>
    <t>QCOM34 apesar de estar em tendência de alta no longo prazo pela média de 200 dias, no curto prazo está em realização. Abaixo dos 74,75 pode seguir em baixa no curto prazo mirando suportes em 65,86 ou 56,98. Teria sinal de retomada altista fechando acima dos 80,8 mirando resistências em 103,49 ou 121,25.</t>
  </si>
  <si>
    <t>QUAL3 está em tendência de baixa pelas médias de 21 e 200 dias, mas começa a dar sinais de repiques de alta. Acima dos 1,69 teria sinal de repique altista mirando resistências nos 1,93 ou 2,17. Já uma perda dos 1,54 traria de volta o sinal de baixa projetando de 1,41 a 1,29.</t>
  </si>
  <si>
    <t>Quero-Quero</t>
  </si>
  <si>
    <t>LJQQ3 está em tendência de baixa pelas médias de 21 e 200 dias, mas começa a dar sinais de repiques de alta. Acima dos 1,22 teria sinal de repique altista mirando resistências nos 1,44 ou 1,61. Já uma perda dos 1,16 traria de volta o sinal de baixa projetando de 1,07 a 0,98.</t>
  </si>
  <si>
    <t>RADL3 apesar de estar em tendência de baixa no longo prazo pela média de 200 dias, no curto prazo está com sinal de recuperação favorecendo repiques de alta. Acima dos 19 pode seguir repique altista na direção resistências nos 20,79 ou 23,69. Caso perca os 18,2 teria sinal de baixa projetando de 16,1 a 15,2. O padrão de volume favorece a alta.</t>
  </si>
  <si>
    <t>RAIZ4 está em clara tendência de baixa pelas médias de 21 e 200 dias e segue em movimento de baixa. Abaixo dos 0,31 pode buscar suportes 0,26 ou 0,21. Teria sinal de repique altista fechando acima dos 0,34 mirando resistências em 0,46 ou 0,55. O IFR sobrevendido alerta para recuperações se superar 0,34</t>
  </si>
  <si>
    <t>RAPT4 apesar de estar em tendência de baixa no longo prazo pela média de 200 dias, no curto prazo está com sinal de recuperação favorecendo repiques de alta. Acima dos 4,99 pode seguir repique altista na direção resistências nos 5,49 ou 6,3. Caso perca os 4,72 teria sinal de baixa projetando de 4,18 a 3,92.</t>
  </si>
  <si>
    <t>RDOR3 apesar de estar em tendência de baixa no longo prazo pela média de 200 dias, no curto prazo está com sinal de recuperação favorecendo repiques de alta. Acima dos 36,41 pode seguir repique altista na direção resistências nos 38,83 ou 42,76. Caso perca os 35,54 teria sinal de baixa projetando de 32,48 a 31,26.</t>
  </si>
  <si>
    <t>RIAA3 está em tendência de alta pelas médias de 21 e 200 dias e vai mantendo sinal de força altista. Acima dos 8,91 pode buscar projeções nos 9,38 ou 10,06. Teria sinal de realização na perda dos 8,72 mirando os 8,27 ou 7,92.</t>
  </si>
  <si>
    <t>RAIL3 apesar de estar em tendência de baixa no longo prazo pela média de 200 dias, no curto prazo está com sinal de recuperação favorecendo repiques de alta. Acima dos 14,42 pode seguir repique altista na direção resistências nos 15,81 ou 18,07. Caso perca os 14,02 teria sinal de baixa projetando de 12,16 a 11,46.</t>
  </si>
  <si>
    <t>SAPR4 apesar de estar em tendência de baixa no longo prazo pela média de 200 dias, no curto prazo está com sinal de recuperação favorecendo repiques de alta. Acima dos 7,3 pode seguir repique altista na direção resistências nos 7,47 ou 7,79. Caso perca os 7,22 teria sinal de baixa projetando de 6,95 a 6,78.</t>
  </si>
  <si>
    <t>SAPR11 apesar de estar em tendência de baixa no longo prazo pela média de 200 dias, no curto prazo está com sinal de recuperação favorecendo repiques de alta. Acima dos 37,71 pode seguir repique altista na direção resistências nos 39,08 ou 41,12. Caso perca os 37,06 teria sinal de baixa projetando de 35,77 a 34,74.</t>
  </si>
  <si>
    <t>SANB3 apesar de estar em tendência de baixa no longo prazo pela média de 200 dias, no curto prazo está com sinal de recuperação favorecendo repiques de alta. Acima dos 13,5 pode seguir repique altista na direção resistências nos 14,27 ou 15,53. Caso perca os 13,26 teria sinal de baixa projetando de 12,24 a 11,85. O padrão de volume favorece a alta.</t>
  </si>
  <si>
    <t>SANB4 está em tendência de baixa pela média de 200 dias, a parece ter completado movimento de repique de alta de curto prazo e pode estar retomando o movimento baixista. Abaixo dos 13,9 pode seguir em queda na direção dos suportes 13,26 ou 12,9. Teria sinal de repique altista fechando acima dos 14,4 mirando resistências em 15,1 ou 16,24.</t>
  </si>
  <si>
    <t>SANB11 está em tendência de baixa pela média de 200 dias, a parece ter completado movimento de repique de alta de curto prazo e pode estar retomando o movimento baixista. Abaixo dos 27,21 pode seguir em queda na direção dos suportes 25,47 ou 24,72. Teria sinal de repique altista fechando acima dos 27,88 mirando resistências em 29,36 ou 31,77.</t>
  </si>
  <si>
    <t>SMTO3 está em tendência de alta pelas médias de 21 e 200 dias, mas começa a dar sinal de possível realização. Abaixo dos 16,02 poderia realizar na direção dos suportes 14,2 ou 13,38. Caso supere os 16,85 retomaria sinal de alta com projeções nos 18,48 ou 21,13.</t>
  </si>
  <si>
    <t>SHUL4 está em clara tendência de baixa pelas médias de 21 e 200 dias e segue em movimento de baixa. Abaixo dos 4,57 pode buscar suportes 4,43 ou 4,3. Teria sinal de repique altista fechando acima dos 4,65 mirando resistências em 4,83 ou 5,07.</t>
  </si>
  <si>
    <t>S1TX34 está em tendência de alta no longo prazo, teve uma correção no curto prazo, mas pode estar retomando sinal de altas. Acima dos 4601,47 pode buscar 5904,98 ou 7038,62. Abaixo dos 4437,65 retomaria sinal de realização mirando suportes em 4070,6 ou 3503,77.</t>
  </si>
  <si>
    <t>SEER3 está em tendência de alta pelas médias de 21 e 200 dias e vai mantendo sinal de força altista. Acima dos 12,45 pode buscar projeções nos 13,58 ou 15,42. Teria sinal de realização na perda dos 11,96 mirando os 10,61 ou 10,04.</t>
  </si>
  <si>
    <t>Servicenow, Inc</t>
  </si>
  <si>
    <t>N1OW34</t>
  </si>
  <si>
    <t>N1OW34 está em tendência de baixa pela média de 200 dias, a parece ter completado movimento de repique de alta de curto prazo e pode estar retomando o movimento baixista. Abaixo dos 10,43 pode seguir em queda na direção dos suportes 9,27 ou 8,51. Teria sinal de repique altista fechando acima dos 10,94 mirando resistências em 11,71 ou 13,21.</t>
  </si>
  <si>
    <t>CSNA3 está em tendência de baixa pela média de 200 dias, a parece ter completado movimento de repique de alta de curto prazo e pode estar retomando o movimento baixista. Abaixo dos 5,1 pode seguir em queda na direção dos suportes 4,49 ou 3,93. Teria sinal de repique altista fechando acima dos 5,36 mirando resistências em 6,29 ou 7,4.</t>
  </si>
  <si>
    <t>SIMH3 apesar de estar em tendência de baixa no longo prazo pela média de 200 dias, no curto prazo está com sinal de recuperação favorecendo repiques de alta. Acima dos 8,07 pode seguir repique altista na direção resistências nos 8,42 ou 9,11. Caso perca os 7,83 teria sinal de baixa projetando de 7,3 a 6,95. O padrão de volume favorece a alta.</t>
  </si>
  <si>
    <t>SLCE3 está em tendência de baixa pela média de 200 dias, a parece ter completado movimento de repique de alta de curto prazo e pode estar retomando o movimento baixista. Abaixo dos 13,65 pode seguir em queda na direção dos suportes 12,58 ou 12,06. Teria sinal de repique altista fechando acima dos 14,25 mirando resistências em 15,28 ou 16,95.</t>
  </si>
  <si>
    <t>SMFT3 está em tendência de alta pelas médias de 21 e 200 dias e vai mantendo sinal de força altista. Acima dos 21,45 pode buscar projeções nos 23,39 ou 26,54. Teria sinal de realização na perda dos 20,68 mirando os 18,3 ou 17,32. O padrão de volume favorece a alta. O IFR sobrecomprado alerta realizações se perder 20,68.</t>
  </si>
  <si>
    <t>SPCX34 está em clara tendência de baixa pelas médias de 21 e 200 dias e segue em movimento de baixa. Abaixo dos 46 pode buscar suportes 36,88 ou 27,76. Teria sinal de repique altista fechando acima dos 48,44 mirando resistências em 75,51 ou 93,74.</t>
  </si>
  <si>
    <t>STOC34 apesar de estar em tendência de baixa no longo prazo pela média de 200 dias, no curto prazo está com sinal de recuperação favorecendo repiques de alta. Acima dos 58,8 pode seguir repique altista na direção resistências nos 62,73 ou 69,09. Caso perca os 55,6 teria sinal de baixa projetando de 52,44 a 50,47.</t>
  </si>
  <si>
    <t>M2ST34 está em tendência de baixa pelas médias de 21 e 200 dias, mas começa a dar sinais de repiques de alta. Acima dos 7,1 teria sinal de repique altista mirando resistências nos 9,54 ou 11,69. Já uma perda dos 6,78 traria de volta o sinal de baixa projetando de 6,06 a 4,98.</t>
  </si>
  <si>
    <t>SUZB3 está em clara tendência de baixa pelas médias de 21 e 200 dias e segue em movimento de baixa. Abaixo dos 40,84 pode buscar suportes 39,17 ou 37,56. Teria sinal de repique altista fechando acima dos 41,65 mirando resistências em 44,37 ou 47,58.</t>
  </si>
  <si>
    <t>SYNE3 apesar de estar em tendência de baixa no longo prazo pela média de 200 dias, no curto prazo está com sinal de recuperação favorecendo repiques de alta. Acima dos 4,26 pode seguir repique altista na direção resistências nos 4,4 ou 4,93. Caso perca os 4,14 teria sinal de baixa projetando de 3,54 a 3,27.</t>
  </si>
  <si>
    <t>TAEE4 está em tendência de alta pelas médias de 21 e 200 dias, mas começa a dar sinal de possível realização. Abaixo dos 13,8 poderia realizar na direção dos suportes 12,99 ou 12,65. Caso supere os 14,08 retomaria sinal de alta com projeções nos 14,75 ou 15,84.</t>
  </si>
  <si>
    <t>TAEE11 está em tendência de alta pelas médias de 21 e 200 dias, mas começa a dar sinal de possível realização. Abaixo dos 41,1 poderia realizar na direção dos suportes 38,77 ou 37,74. Caso supere os 42,09 retomaria sinal de alta com projeções nos 44,14 ou 47,46.</t>
  </si>
  <si>
    <t>TSMC34 apesar de estar em tendência de alta no longo prazo pela média de 200 dias, no curto prazo está em realização. Abaixo dos 266,32 pode seguir em baixa no curto prazo mirando suportes em 253,43 ou 240,54. Teria sinal de retomada altista fechando acima dos 275,3 mirando resistências em 308,03 ou 333,8.</t>
  </si>
  <si>
    <t>TGMA3 apesar de estar em tendência de baixa no longo prazo pela média de 200 dias, no curto prazo está com sinal de recuperação favorecendo repiques de alta. Acima dos 30,83 pode seguir repique altista na direção resistências nos 32,1 ou 33,73. Caso perca os 29,45 teria sinal de baixa projetando de 28,63 a 27,81. O padrão de volume favorece a alta.</t>
  </si>
  <si>
    <t>VIVT3 está em tendência de alta pelas médias de 21 e 200 dias e vai mantendo sinal de força altista. Acima dos 35,95 pode buscar projeções nos 38,31 ou 42,13. Teria sinal de realização na perda dos 34,71 mirando os 32,13 ou 30,94. O padrão de volume favorece a alta.</t>
  </si>
  <si>
    <t>TEND3 está em tendência de alta no longo prazo, teve uma correção no curto prazo, mas pode estar retomando sinal de altas. Acima dos 35,66 pode buscar 37,94 ou 41,25. Abaixo dos 32,57 retomaria sinal de realização mirando suportes em 30,91 ou 29,25.</t>
  </si>
  <si>
    <t>TSLA34 está em clara tendência de baixa pelas médias de 21 e 200 dias e segue em movimento de baixa. Abaixo dos 62,65 pode buscar suportes 59,58 ou 56,22. Teria sinal de repique altista fechando acima dos 63,67 mirando resistências em 70,43 ou 77,13.</t>
  </si>
  <si>
    <t>GSGI34 está em tendência de alta pelas médias de 21 e 200 dias e vai mantendo sinal de força altista. Acima dos 194 pode buscar projeções nos 206,32 ou 226,27. Teria sinal de realização na perda dos 183,24 mirando os 174,05 ou 167,88. O padrão de volume favorece a alta.</t>
  </si>
  <si>
    <t>TIMS3 apesar de estar em tendência de baixa no longo prazo pela média de 200 dias, no curto prazo está com sinal de recuperação favorecendo repiques de alta. Acima dos 23,09 pode seguir repique altista na direção resistências nos 24,43 ou 26,61. Caso perca os 22,45 teria sinal de baixa projetando de 20,91 a 20,23. O padrão de volume favorece a alta.</t>
  </si>
  <si>
    <t>TOTS3 está em tendência de baixa pela média de 200 dias, a parece ter completado movimento de repique de alta de curto prazo e pode estar retomando o movimento baixista. Abaixo dos 28,45 pode seguir em queda na direção dos suportes 26,8 ou 25,65. Teria sinal de repique altista fechando acima dos 29,44 mirando resistências em 30,49 ou 32,77.</t>
  </si>
  <si>
    <t>TFCO4 apesar de estar em tendência de baixa no longo prazo pela média de 200 dias, no curto prazo está com sinal de recuperação favorecendo repiques de alta. Acima dos 15,19 pode seguir repique altista na direção resistências nos 15,66 ou 16,49. Caso perca os 14,87 teria sinal de baixa projetando de 14,31 a 13,89.</t>
  </si>
  <si>
    <t>TRIS3 está em clara tendência de baixa pelas médias de 21 e 200 dias e segue em movimento de baixa. Abaixo dos 4,18 pode buscar suportes 3,9 ou 3,68. Teria sinal de repique altista fechando acima dos 4,36 mirando resistências em 4,6 ou 5,03.</t>
  </si>
  <si>
    <t>TUPY3 está em tendência de alta pelas médias de 21 e 200 dias e vai mantendo sinal de força altista. Acima dos 16,12 pode buscar projeções nos 17,86 ou 20,68. Teria sinal de realização na perda dos 15,55 mirando os 13,3 ou 12,42. O IFR sobrecomprado alerta realizações se perder 15,55.</t>
  </si>
  <si>
    <t>UGPA3 está em tendência de alta pelas médias de 21 e 200 dias, mas começa a dar sinal de possível realização. Abaixo dos 29,11 poderia realizar na direção dos suportes 23,51 ou 21,12. Caso supere os 31,22 retomaria sinal de alta com projeções nos 35,98 ou 43,69. O IFR sobrecomprado alerta realizações se perder 29,11.</t>
  </si>
  <si>
    <t>FIQE3 está em tendência de alta pelas médias de 21 e 200 dias e vai mantendo sinal de força altista. Acima dos 5,91 pode buscar projeções nos 6,13 ou 6,5. Teria sinal de realização na perda dos 5,8 mirando os 5,52 ou 5,33. O padrão de volume favorece a alta.</t>
  </si>
  <si>
    <t>UNIP6 está em tendência de alta pelas médias de 21 e 200 dias e vai mantendo sinal de força altista. Acima dos 63 pode buscar projeções nos 65,4 ou 69,29. Teria sinal de realização na perda dos 61,7 mirando os 59,11 ou 57,9.</t>
  </si>
  <si>
    <t>USIM3 apesar de estar em tendência de alta no longo prazo pela média de 200 dias, no curto prazo está em realização. Abaixo dos 7,38 pode seguir em baixa no curto prazo mirando suportes em 6,66 ou 5,94. Teria sinal de retomada altista fechando acima dos 7,71 mirando resistências em 9,7 ou 11,13.</t>
  </si>
  <si>
    <t>USIM5 apesar de estar em tendência de alta no longo prazo pela média de 200 dias, no curto prazo está em realização. Abaixo dos 8,12 pode seguir em baixa no curto prazo mirando suportes em 7,43 ou 6,74. Teria sinal de retomada altista fechando acima dos 8,57 mirando resistências em 10,35 ou 11,72.</t>
  </si>
  <si>
    <t>VALE3 está em tendência de baixa pelas médias de 21 e 200 dias, mas começa a dar sinais de repiques de alta. Acima dos 74,69 teria sinal de repique altista mirando resistências nos 82,19 ou 88,53. Já uma perda dos 71,93 traria de volta o sinal de baixa projetando de 68,75 a 65,58.</t>
  </si>
  <si>
    <t>VLID3 apesar de estar em tendência de baixa no longo prazo pela média de 200 dias, no curto prazo está com sinal de recuperação favorecendo repiques de alta. Acima dos 18,35 pode seguir repique altista na direção resistências nos 19,18 ou 20,53. Caso perca os 17,98 teria sinal de baixa projetando de 17 a 16,58. O padrão de volume favorece a alta.</t>
  </si>
  <si>
    <t>VAMO3 apesar de estar em tendência de baixa no longo prazo pela média de 200 dias, no curto prazo está com sinal de recuperação favorecendo repiques de alta. Acima dos 3,18 pode seguir repique altista na direção resistências nos 3,48 ou 3,98. Caso perca os 3 teria sinal de baixa projetando de 2,68 a 2,52. O padrão de volume favorece a alta.</t>
  </si>
  <si>
    <t>VBBR3 está em tendência de alta pelas médias de 21 e 200 dias e vai mantendo sinal de força altista. Acima dos 33,55 pode buscar projeções nos 37,51 ou 43,92. Teria sinal de realização na perda dos 31,98 mirando os 27,14 ou 25,15. O padrão de volume favorece a alta. O IFR sobrecomprado alerta realizações se perder 31,98.</t>
  </si>
  <si>
    <t>VTRU3 está em clara tendência de baixa pelas médias de 21 e 200 dias e segue em movimento de baixa. Abaixo dos 12,62 pode buscar suportes 12,24 ou 11,87. Teria sinal de repique altista fechando acima dos 13,26 mirando resistências em 13,83 ou 14,57.</t>
  </si>
  <si>
    <t>VIVA3 apesar de estar em tendência de baixa no longo prazo pela média de 200 dias, no curto prazo está com sinal de recuperação favorecendo repiques de alta. Acima dos 23,82 pode seguir repique altista na direção resistências nos 25,83 ou 29,09. Caso perca os 22,94 teria sinal de baixa projetando de 20,56 a 19,55.</t>
  </si>
  <si>
    <t>VVEO3 está em tendência de baixa pelas médias de 21 e 200 dias, mas começa a dar sinais de repiques de alta. Acima dos 0,62 teria sinal de repique altista mirando resistências nos 1,32 ou 1,78. Já uma perda dos 0,56 traria de volta o sinal de baixa projetando de 0,32 a 0,09. O IFR sobrevendido alerta para recuperações se superar 0,62</t>
  </si>
  <si>
    <t>VULC3 está em tendência de baixa pela média de 200 dias, a parece ter completado movimento de repique de alta de curto prazo e pode estar retomando o movimento baixista. Abaixo dos 14,05 pode seguir em queda na direção dos suportes 13,54 ou 13,11. Teria sinal de repique altista fechando acima dos 14,43 mirando resistências em 14,9 ou 15,74.</t>
  </si>
  <si>
    <t>WEGE3 está em clara tendência de baixa pelas médias de 21 e 200 dias e segue em movimento de baixa. Abaixo dos 44,15 pode buscar suportes 42,08 ou 40,44. Teria sinal de repique altista fechando acima dos 44,78 mirando resistências em 47,37 ou 50,63.</t>
  </si>
  <si>
    <t>W1DC34 apesar de estar em tendência de alta no longo prazo pela média de 200 dias, no curto prazo está em realização. Abaixo dos 2830,03 pode seguir em baixa no curto prazo mirando suportes em 2630,1 ou 2169,72. Teria sinal de retomada altista fechando acima dos 3007,87 mirando resistências em 4120 ou 5040,75.</t>
  </si>
  <si>
    <t>WIZC3 está em tendência de alta pelas médias de 21 e 200 dias e vai mantendo sinal de força altista. Acima dos 8,59 pode buscar projeções nos 9,32 ou 10,51. Teria sinal de realização na perda dos 8,47 mirando os 7,4 ou 7,03. O IFR sobrecomprado alerta realizações se perder 8,47.</t>
  </si>
  <si>
    <t>YDUQ3 apesar de estar em tendência de baixa no longo prazo pela média de 200 dias, no curto prazo está com sinal de recuperação favorecendo repiques de alta. Acima dos 9,19 pode seguir repique altista na direção resistências nos 10,01 ou 11,35. Caso perca os 8,78 teria sinal de baixa projetando de 7,85 a 7,43.</t>
  </si>
  <si>
    <t>BB Etf Dolar</t>
  </si>
  <si>
    <t>DOLA11</t>
  </si>
  <si>
    <t>DOLA11 está em clara tendência de baixa pelas médias de 21 e 200 dias e segue em movimento de baixa. Abaixo dos 9,9 pode buscar suportes 9,77 ou 9,65. Teria sinal de repique altista fechando acima dos 10,11 mirando resistências em 10,29 ou 10,53.</t>
  </si>
  <si>
    <t>BBOV11 está em tendência de alta pelas médias de 21 e 200 dias e vai mantendo sinal de força altista. Acima dos 93,5 pode buscar projeções nos 96,89 ou 102,39. Teria sinal de realização na perda dos 92,2 mirando os 88 ou 86,3.</t>
  </si>
  <si>
    <t>Etf Brad Bov</t>
  </si>
  <si>
    <t>BOVB11</t>
  </si>
  <si>
    <t>BOVB11 está em tendência de alta pelas médias de 21 e 200 dias e vai mantendo sinal de força altista. Acima dos 182,35 pode buscar projeções nos 189,03 ou 199,84. Teria sinal de realização na perda dos 180 mirando os 171,54 ou 168,19.</t>
  </si>
  <si>
    <t>COIN11 apesar de estar em tendência de baixa no longo prazo pela média de 200 dias, no curto prazo está com sinal de recuperação favorecendo repiques de alta. Acima dos 39,26 pode seguir repique altista na direção resistências nos 40,5 ou 43,08. Caso perca os 38,65 teria sinal de baixa projetando de 36,31 a 35,01.</t>
  </si>
  <si>
    <t>SPYI11 apesar de estar em tendência de alta no longo prazo pela média de 200 dias, no curto prazo está em realização. Abaixo dos 107,03 pode seguir em baixa no curto prazo mirando suportes em 105,98 ou 104,82. Teria sinal de retomada altista fechando acima dos 108,3 mirando resistências em 109,72 ou 112,03.</t>
  </si>
  <si>
    <t>QQQI11 apesar de estar em tendência de alta no longo prazo pela média de 200 dias, no curto prazo está em realização. Abaixo dos 96,01 pode seguir em baixa no curto prazo mirando suportes em 94,46 ou 92,92. Teria sinal de retomada altista fechando acima dos 98,1 mirando resistências em 101,01 ou 104,1.</t>
  </si>
  <si>
    <t>BITH11 apesar de estar em tendência de baixa no longo prazo pela média de 200 dias, no curto prazo está com sinal de recuperação favorecendo repiques de alta. Acima dos 74,16 pode seguir repique altista na direção resistências nos 76,1 ou 81,19. Caso perca os 72,62 teria sinal de baixa projetando de 67,85 a 65,3. O padrão de volume favorece a alta.</t>
  </si>
  <si>
    <t>ETHE11 apesar de estar em tendência de baixa no longo prazo pela média de 200 dias, no curto prazo está com sinal de recuperação favorecendo repiques de alta. Acima dos 27,92 pode seguir repique altista na direção resistências nos 31,07 ou 36,17. Caso perca os 26,99 teria sinal de baixa projetando de 22,82 a 21,24. O padrão de volume favorece a alta.</t>
  </si>
  <si>
    <t>HASH11 apesar de estar em tendência de baixa no longo prazo pela média de 200 dias, no curto prazo está com sinal de recuperação favorecendo repiques de alta. Acima dos 42,66 pode seguir repique altista na direção resistências nos 43,65 ou 46,64. Caso perca os 41,81 teria sinal de baixa projetando de 38,8 a 37,3.</t>
  </si>
  <si>
    <t>CHIP11 está em tendência de alta no longo prazo, teve uma correção no curto prazo, mas pode estar retomando sinal de altas. Acima dos 38,22 pode buscar 43,67 ou 48,49. Abaixo dos 35,86 retomaria sinal de realização mirando suportes em 33,44 ou 31,03.</t>
  </si>
  <si>
    <t>WRLD11 apesar de estar em tendência de alta no longo prazo pela média de 200 dias, no curto prazo está em realização. Abaixo dos 143,5 pode seguir em baixa no curto prazo mirando suportes em 141,86 ou 140,23. Teria sinal de retomada altista fechando acima dos 144,56 mirando resistências em 148,78 ou 152,04.</t>
  </si>
  <si>
    <t>UTLL11 está em tendência de alta pelas médias de 21 e 200 dias e vai mantendo sinal de força altista. Acima dos 127,74 pode buscar projeções nos 130,64 ou 138,61. Teria sinal de realização na perda dos 126,58 mirando os 117,74 ou 113,75. O padrão de volume favorece a alta.</t>
  </si>
  <si>
    <t>BOVA11 está em tendência de alta pelas médias de 21 e 200 dias e vai mantendo sinal de força altista. Acima dos 175,13 pode buscar projeções nos 181,63 ou 192,15. Teria sinal de realização na perda dos 172,72 mirando os 164,61 ou 161,35.</t>
  </si>
  <si>
    <t>BIVB39 apesar de estar em tendência de alta no longo prazo pela média de 200 dias, no curto prazo está em realização. Abaixo dos 94,49 pode seguir em baixa no curto prazo mirando suportes em 93,31 ou 92,14. Teria sinal de retomada altista fechando acima dos 97,08 mirando resistências em 98,29 ou 100,63.</t>
  </si>
  <si>
    <t>iShares Edge MSCI Minimum Volatility USA ETF</t>
  </si>
  <si>
    <t>BUSM39</t>
  </si>
  <si>
    <t>BUSM39 está em tendência de alta pelas médias de 21 e 200 dias, mas começa a dar sinal de possível realização. Abaixo dos 61,62 poderia realizar na direção dos suportes 59,98 ou 58,97. Caso supere os 61,62 retomaria sinal de alta com projeções nos 63,24 ou 65,25.</t>
  </si>
  <si>
    <t>EWBZ11 apesar de estar em tendência de baixa no longo prazo pela média de 200 dias, no curto prazo está com sinal de recuperação favorecendo repiques de alta. Acima dos 129,75 pode seguir repique altista na direção resistências nos 136 ou 146,12. Caso perca os 127,91 teria sinal de baixa projetando de 119,63 a 116,5.</t>
  </si>
  <si>
    <t>BIAU39 está em tendência de baixa pelas médias de 21 e 200 dias, mas começa a dar sinais de repiques de alta. Acima dos 97,55 teria sinal de repique altista mirando resistências nos 104,27 ou 109,19. Já uma perda dos 96,3 traria de volta o sinal de baixa projetando de 93,83 a 91,37.</t>
  </si>
  <si>
    <t>BACW39 apesar de estar em tendência de alta no longo prazo pela média de 200 dias, no curto prazo está em realização. Abaixo dos 79,38 pode seguir em baixa no curto prazo mirando suportes em 77,09 ou 74,8. Teria sinal de retomada altista fechando acima dos 80,11 mirando resistências em 86,79 ou 91,36.</t>
  </si>
  <si>
    <t>BEWY39 está em tendência de alta no longo prazo, teve uma correção no curto prazo, mas pode estar retomando sinal de altas. Acima dos 112,5 pode buscar 145,44 ou 168,83. Abaixo dos 107,59 retomaria sinal de realização mirando suportes em 95,89 ou 84,19.</t>
  </si>
  <si>
    <t>IVVB11 apesar de estar em tendência de alta no longo prazo pela média de 200 dias, no curto prazo está em realização. Abaixo dos 430,53 pode seguir em baixa no curto prazo mirando suportes em 420 ou 413,09. Teria sinal de retomada altista fechando acima dos 433,26 mirando resistências em 442,34 ou 456,14.</t>
  </si>
  <si>
    <t>BSLV39 está em tendência de baixa pelas médias de 21 e 200 dias, mas começa a dar sinais de repiques de alta. Acima dos 91,1 teria sinal de repique altista mirando resistências nos 108,87 ou 122,12. Já uma perda dos 89,6 traria de volta o sinal de baixa projetando de 87,42 a 80,79.</t>
  </si>
  <si>
    <t>SMAL11 apesar de estar em tendência de baixa no longo prazo pela média de 200 dias, no curto prazo está com sinal de recuperação favorecendo repiques de alta. Acima dos 111,89 pode seguir repique altista na direção resistências nos 116,92 ou 125,07. Caso perca os 109,21 teria sinal de baixa projetando de 103,74 a 101,22.</t>
  </si>
  <si>
    <t>BOVV11 está em tendência de alta pelas médias de 21 e 200 dias e vai mantendo sinal de força altista. Acima dos 183,78 pode buscar projeções nos 190,47 ou 201,31. Teria sinal de realização na perda dos 181,39 mirando os 172,94 ou 169,59. O padrão de volume favorece a alta.</t>
  </si>
  <si>
    <t>DIVO11 está em tendência de alta pelas médias de 21 e 200 dias e vai mantendo sinal de força altista. Acima dos 130,7 pode buscar projeções nos 136,5 ou 145,9. Teria sinal de realização na perda dos 128,47 mirando os 121,3 ou 118,39. O padrão de volume favorece a alta.</t>
  </si>
  <si>
    <t>FIND11 está em tendência de alta pelas médias de 21 e 200 dias e vai mantendo sinal de força altista. Acima dos 184,32 pode buscar projeções nos 195,76 ou 214,28. Teria sinal de realização na perda dos 181,17 mirando os 165,8 ou 160,07.</t>
  </si>
  <si>
    <t>SPXR11 está em tendência de alta pelas médias de 21 e 200 dias e vai mantendo sinal de força altista. Acima dos 73,88 pode buscar projeções nos 76,06 ou 79,59. Teria sinal de realização na perda dos 72,62 mirando os 70,35 ou 69,25.</t>
  </si>
  <si>
    <t>SPXI11 apesar de estar em tendência de alta no longo prazo pela média de 200 dias, no curto prazo está em realização. Abaixo dos 52,33 pode seguir em baixa no curto prazo mirando suportes em 51,65 ou 50,96. Teria sinal de retomada altista fechando acima dos 52,65 mirando resistências em 53,86 ou 55,22.</t>
  </si>
  <si>
    <t>TECK11 está em tendência de alta pelas médias de 21 e 200 dias e vai mantendo sinal de força altista. Acima dos 116,49 pode buscar projeções nos 119,11 ou 126,09. Teria sinal de realização na perda dos 113,57 mirando os 107,8 ou 104,3. O padrão de volume favorece a alta.</t>
  </si>
  <si>
    <t>Nuibovhighbt</t>
  </si>
  <si>
    <t>HIGH11</t>
  </si>
  <si>
    <t>HIGH11 apesar de estar em tendência de baixa no longo prazo pela média de 200 dias, no curto prazo está com sinal de recuperação favorecendo repiques de alta. Acima dos 85 pode seguir repique altista na direção resistências nos 89,63 ou 97,13. Caso perca os 82,68 teria sinal de baixa projetando de 77,5 a 75,18.</t>
  </si>
  <si>
    <t>Pactual Ibov</t>
  </si>
  <si>
    <t>IBOB11</t>
  </si>
  <si>
    <t>IBOB11 está em tendência de alta pelas médias de 21 e 200 dias e vai mantendo sinal de força altista. Acima dos 146,69 pode buscar projeções nos 152,05 ou 160,73. Teria sinal de realização na perda dos 144,94 mirando os 138,01 ou 135,32.</t>
  </si>
  <si>
    <t>QBTC11 apesar de estar em tendência de baixa no longo prazo pela média de 200 dias, no curto prazo está com sinal de recuperação favorecendo repiques de alta. Acima dos 19,97 pode seguir repique altista na direção resistências nos 20,49 ou 21,85. Caso perca os 19,57 teria sinal de baixa projetando de 18,28 a 17,59.</t>
  </si>
  <si>
    <t>SPXU11 apesar de estar em tendência de alta no longo prazo pela média de 200 dias, no curto prazo está em realização. Abaixo dos 16,34 pode seguir em baixa no curto prazo mirando suportes em 16 ou 15,72. Teria sinal de retomada altista fechando acima dos 16,46 mirando resistências em 16,9 ou 17,45.</t>
  </si>
  <si>
    <t>Trend Acwi</t>
  </si>
  <si>
    <t>ACWI11</t>
  </si>
  <si>
    <t>ACWI11 apesar de estar em tendência de alta no longo prazo pela média de 200 dias, no curto prazo está em realização. Abaixo dos 16,72 pode seguir em baixa no curto prazo mirando suportes em 16,52 ou 16,33. Teria sinal de retomada altista fechando acima dos 16,92 mirando resistências em 17,34 ou 17,72.</t>
  </si>
  <si>
    <t>BOVX11 está em tendência de alta pelas médias de 21 e 200 dias e vai mantendo sinal de força altista. Acima dos 18,33 pode buscar projeções nos 19,03 ou 20,17. Teria sinal de realização na perda dos 18,03 mirando os 17,19 ou 16,83.</t>
  </si>
  <si>
    <t>NASD11 apesar de estar em tendência de alta no longo prazo pela média de 200 dias, no curto prazo está em realização. Abaixo dos 20,73 pode seguir em baixa no curto prazo mirando suportes em 20,32 ou 19,92. Teria sinal de retomada altista fechando acima dos 21,13 mirando resistências em 22,04 ou 22,84.</t>
  </si>
  <si>
    <t>GOLD11 está em tendência de baixa pelas médias de 21 e 200 dias, mas começa a dar sinais de repiques de alta. Acima dos 21,6 teria sinal de repique altista mirando resistências nos 23,02 ou 24,11. Já uma perda dos 21,25 traria de volta o sinal de baixa projetando de 20,7 a 20,15.</t>
  </si>
  <si>
    <t>GOLX11 está em tendência de baixa pelas médias de 21 e 200 dias, mas começa a dar sinais de repiques de alta. Acima dos 48,15 teria sinal de repique altista mirando resistências nos 51,47 ou 54,85. Já uma perda dos 47,63 traria de volta o sinal de baixa projetando de 46 a 44,3.</t>
  </si>
  <si>
    <t>UTEC11 está em tendência de alta no longo prazo, teve uma correção no curto prazo, mas pode estar retomando sinal de altas. Acima dos 29,73 pode buscar 31,1 ou 33,33. Abaixo dos 27,5 retomaria sinal de realização mirando suportes em 26,81 ou 26,12.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</si>
</sst>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X12" sqref="X12"/>
    </sheetView>
  </sheetViews>
  <sheetFormatPr defaultColWidth="8.85546875" defaultRowHeight="15" customHeight="1" x14ac:dyDescent="0.25"/>
  <cols>
    <col min="2" max="2" width="1.42578125" style="1" customWidth="1"/>
    <col min="3" max="3" width="13.85546875" style="1" customWidth="1"/>
    <col min="4" max="4" width="11" style="1" customWidth="1"/>
    <col min="5" max="5" width="6.42578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154</v>
      </c>
      <c r="X3" s="50">
        <f>X7-X10</f>
        <v>73</v>
      </c>
      <c r="Y3" s="51">
        <f>W3/(X3+W3)</f>
        <v>0.67841409691629961</v>
      </c>
      <c r="Z3" s="35" t="s">
        <v>67</v>
      </c>
    </row>
    <row r="4" spans="2:28" ht="15" customHeight="1" x14ac:dyDescent="0.25">
      <c r="B4" s="3"/>
      <c r="C4" s="26"/>
      <c r="D4" s="27"/>
      <c r="E4" s="27"/>
      <c r="F4" s="27"/>
      <c r="G4" s="27"/>
      <c r="H4" s="27"/>
      <c r="I4" s="27"/>
      <c r="J4" s="27"/>
      <c r="K4" s="27"/>
      <c r="L4" s="27"/>
      <c r="M4" s="27"/>
      <c r="N4" s="27"/>
      <c r="O4" s="28"/>
      <c r="P4" s="53"/>
      <c r="Q4" s="27"/>
      <c r="R4" s="29"/>
      <c r="S4" s="20"/>
      <c r="Y4" s="52">
        <f>U10</f>
        <v>0.51282051282051277</v>
      </c>
      <c r="Z4" s="35" t="s">
        <v>373</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174</v>
      </c>
      <c r="X7" s="33">
        <f>COUNTIF($Q$17:$Q$352,"Baixa")</f>
        <v>92</v>
      </c>
      <c r="Y7" s="33"/>
      <c r="Z7" s="33">
        <f>W7+X7</f>
        <v>266</v>
      </c>
    </row>
    <row r="8" spans="2:28" ht="15" customHeight="1" x14ac:dyDescent="0.25">
      <c r="B8" s="3"/>
      <c r="C8" s="26"/>
      <c r="D8" s="27"/>
      <c r="E8" s="27"/>
      <c r="F8" s="27"/>
      <c r="G8" s="27"/>
      <c r="H8" s="27"/>
      <c r="I8" s="27"/>
      <c r="J8" s="27"/>
      <c r="K8" s="27"/>
      <c r="L8" s="27"/>
      <c r="M8" s="27"/>
      <c r="N8" s="27"/>
      <c r="O8" s="28"/>
      <c r="P8" s="53"/>
      <c r="Q8" s="27"/>
      <c r="R8" s="29"/>
      <c r="S8" s="20"/>
      <c r="W8" s="34">
        <f>W7/Z7</f>
        <v>0.65413533834586468</v>
      </c>
      <c r="X8" s="34">
        <f>X7/Z7</f>
        <v>0.34586466165413532</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39</v>
      </c>
      <c r="V9" s="49" t="s">
        <v>361</v>
      </c>
      <c r="W9" s="45">
        <f>SUMIF(D17:D352,"=*34*",E17:E352)/U9</f>
        <v>5.1794871794871797</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0.51282051282051277</v>
      </c>
      <c r="V10" s="44" t="s">
        <v>9</v>
      </c>
      <c r="W10" s="47">
        <f>COUNTIFS(D17:D352,"=*34*",Q17:Q352,"Alta")</f>
        <v>20</v>
      </c>
      <c r="X10" s="48">
        <f>U9-W10</f>
        <v>19</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391</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397</v>
      </c>
      <c r="S13" s="20"/>
    </row>
    <row r="14" spans="2:28" ht="15" customHeight="1" x14ac:dyDescent="0.25">
      <c r="B14" s="3"/>
      <c r="C14" s="39"/>
      <c r="D14" s="40"/>
      <c r="E14" s="40"/>
      <c r="F14" s="40"/>
      <c r="G14" s="40"/>
      <c r="H14" s="40"/>
      <c r="I14" s="40"/>
      <c r="J14" s="40"/>
      <c r="K14" s="40"/>
      <c r="L14" s="40"/>
      <c r="M14" s="40"/>
      <c r="N14" s="40"/>
      <c r="O14" s="40"/>
      <c r="P14" s="40"/>
      <c r="Q14" s="41"/>
      <c r="R14" s="42" t="s">
        <v>396</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46218</v>
      </c>
      <c r="S15" s="20"/>
      <c r="V15" s="1" t="s">
        <v>371</v>
      </c>
    </row>
    <row r="16" spans="2:28" ht="25.15" customHeight="1" x14ac:dyDescent="0.25">
      <c r="B16" s="3"/>
      <c r="C16" s="60" t="s">
        <v>0</v>
      </c>
      <c r="D16" s="60"/>
      <c r="E16" s="6" t="s">
        <v>376</v>
      </c>
      <c r="F16" s="60" t="s">
        <v>1</v>
      </c>
      <c r="G16" s="60"/>
      <c r="H16" s="60"/>
      <c r="I16" s="6"/>
      <c r="J16" s="61" t="s">
        <v>4</v>
      </c>
      <c r="K16" s="61"/>
      <c r="L16" s="61"/>
      <c r="M16" s="7"/>
      <c r="N16" s="7" t="s">
        <v>5</v>
      </c>
      <c r="O16" s="6" t="s">
        <v>6</v>
      </c>
      <c r="P16" s="6" t="s">
        <v>375</v>
      </c>
      <c r="Q16" s="5" t="s">
        <v>374</v>
      </c>
      <c r="R16" s="8" t="s">
        <v>8</v>
      </c>
      <c r="S16" s="4"/>
      <c r="V16" s="1" t="s">
        <v>209</v>
      </c>
      <c r="W16" s="1" t="str">
        <f>_xlfn.XLOOKUP(V16,D17:D352,R17:R352)</f>
        <v>MBRF3 está em tendência de baixa pelas médias de 21 e 200 dias, mas começa a dar sinais de repiques de alta. Acima dos 16,28 teria sinal de repique altista mirando resistências nos 18,4 ou 20,47. Já uma perda dos 15,04 traria de volta o sinal de baixa projetando de 14 a 12,96.</v>
      </c>
    </row>
    <row r="17" spans="2:260" s="12" customFormat="1" ht="65.099999999999994" customHeight="1" x14ac:dyDescent="0.25">
      <c r="B17" s="3"/>
      <c r="C17" s="9" t="s">
        <v>11</v>
      </c>
      <c r="D17" s="16" t="s">
        <v>12</v>
      </c>
      <c r="E17" s="16">
        <v>4</v>
      </c>
      <c r="F17" s="15">
        <v>15.25</v>
      </c>
      <c r="G17" s="15">
        <v>14.1</v>
      </c>
      <c r="H17" s="15">
        <v>12.96</v>
      </c>
      <c r="I17" s="14"/>
      <c r="J17" s="15">
        <v>17.45</v>
      </c>
      <c r="K17" s="15">
        <v>19.73</v>
      </c>
      <c r="L17" s="15">
        <v>23.43</v>
      </c>
      <c r="M17" s="54"/>
      <c r="N17" s="15">
        <v>58.199220513</v>
      </c>
      <c r="O17" s="15">
        <v>13.952786545</v>
      </c>
      <c r="P17" s="15" t="s">
        <v>13</v>
      </c>
      <c r="Q17" s="16" t="s">
        <v>16</v>
      </c>
      <c r="R17" s="37" t="s">
        <v>532</v>
      </c>
      <c r="S17" s="10"/>
      <c r="T17" s="11"/>
      <c r="U17" s="11"/>
      <c r="V17" s="11"/>
      <c r="W17" s="11" t="s">
        <v>348</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8</v>
      </c>
      <c r="F18" s="14">
        <v>23.69</v>
      </c>
      <c r="G18" s="14">
        <v>22.4</v>
      </c>
      <c r="H18" s="14">
        <v>21.12</v>
      </c>
      <c r="I18" s="14"/>
      <c r="J18" s="14">
        <v>26.25</v>
      </c>
      <c r="K18" s="14">
        <v>28.81</v>
      </c>
      <c r="L18" s="14">
        <v>32.96</v>
      </c>
      <c r="M18" s="54"/>
      <c r="N18" s="14">
        <v>53.98300442</v>
      </c>
      <c r="O18" s="31">
        <v>15.999018409</v>
      </c>
      <c r="P18" s="31" t="s">
        <v>16</v>
      </c>
      <c r="Q18" s="17" t="s">
        <v>16</v>
      </c>
      <c r="R18" s="38" t="s">
        <v>533</v>
      </c>
      <c r="S18" s="10"/>
      <c r="T18" s="11"/>
      <c r="U18" s="11"/>
      <c r="V18" s="11"/>
      <c r="W18" s="36">
        <f>SUM(E17:E352)/X18</f>
        <v>5.5</v>
      </c>
      <c r="X18" s="11">
        <f>COUNT(E17:E352)</f>
        <v>270</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352</v>
      </c>
      <c r="D19" s="16" t="s">
        <v>17</v>
      </c>
      <c r="E19" s="16">
        <v>9</v>
      </c>
      <c r="F19" s="15">
        <v>347</v>
      </c>
      <c r="G19" s="15">
        <v>269.45999999999998</v>
      </c>
      <c r="H19" s="15">
        <v>191.92</v>
      </c>
      <c r="I19" s="14"/>
      <c r="J19" s="15">
        <v>377.73</v>
      </c>
      <c r="K19" s="15">
        <v>532.79999999999995</v>
      </c>
      <c r="L19" s="15">
        <v>783.73</v>
      </c>
      <c r="M19" s="54"/>
      <c r="N19" s="15">
        <v>52.534648161</v>
      </c>
      <c r="O19" s="15">
        <v>28.503014840999999</v>
      </c>
      <c r="P19" s="15" t="s">
        <v>16</v>
      </c>
      <c r="Q19" s="16" t="s">
        <v>16</v>
      </c>
      <c r="R19" s="37" t="s">
        <v>534</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411</v>
      </c>
      <c r="D20" s="17" t="s">
        <v>412</v>
      </c>
      <c r="E20" s="17">
        <v>4</v>
      </c>
      <c r="F20" s="14">
        <v>20.170000000000002</v>
      </c>
      <c r="G20" s="14">
        <v>17.36</v>
      </c>
      <c r="H20" s="14">
        <v>14.55</v>
      </c>
      <c r="I20" s="14"/>
      <c r="J20" s="14">
        <v>26.08</v>
      </c>
      <c r="K20" s="14">
        <v>31.69</v>
      </c>
      <c r="L20" s="14">
        <v>40.78</v>
      </c>
      <c r="M20" s="54"/>
      <c r="N20" s="14">
        <v>63.928023703000001</v>
      </c>
      <c r="O20" s="31">
        <v>4.4001214368000001</v>
      </c>
      <c r="P20" s="31" t="s">
        <v>13</v>
      </c>
      <c r="Q20" s="17" t="s">
        <v>16</v>
      </c>
      <c r="R20" s="38" t="s">
        <v>535</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377</v>
      </c>
      <c r="D21" s="16" t="s">
        <v>378</v>
      </c>
      <c r="E21" s="16">
        <v>3</v>
      </c>
      <c r="F21" s="15">
        <v>4.5599999999999996</v>
      </c>
      <c r="G21" s="15">
        <v>3.56</v>
      </c>
      <c r="H21" s="15">
        <v>2.57</v>
      </c>
      <c r="I21" s="14"/>
      <c r="J21" s="15">
        <v>4.6500000000000004</v>
      </c>
      <c r="K21" s="15">
        <v>6.63</v>
      </c>
      <c r="L21" s="15">
        <v>9.85</v>
      </c>
      <c r="M21" s="54"/>
      <c r="N21" s="15">
        <v>31.804750058</v>
      </c>
      <c r="O21" s="15">
        <v>2.1163805</v>
      </c>
      <c r="P21" s="15" t="s">
        <v>13</v>
      </c>
      <c r="Q21" s="16" t="s">
        <v>13</v>
      </c>
      <c r="R21" s="37" t="s">
        <v>536</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9</v>
      </c>
      <c r="F22" s="14">
        <v>27.9</v>
      </c>
      <c r="G22" s="14">
        <v>25.65</v>
      </c>
      <c r="H22" s="14">
        <v>23.41</v>
      </c>
      <c r="I22" s="14"/>
      <c r="J22" s="14">
        <v>33.15</v>
      </c>
      <c r="K22" s="14">
        <v>37.630000000000003</v>
      </c>
      <c r="L22" s="14">
        <v>44.9</v>
      </c>
      <c r="M22" s="54"/>
      <c r="N22" s="14">
        <v>58.246992435000003</v>
      </c>
      <c r="O22" s="31">
        <v>134.29788514000001</v>
      </c>
      <c r="P22" s="31" t="s">
        <v>16</v>
      </c>
      <c r="Q22" s="17" t="s">
        <v>16</v>
      </c>
      <c r="R22" s="38" t="s">
        <v>537</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5</v>
      </c>
      <c r="F23" s="15">
        <v>11.94</v>
      </c>
      <c r="G23" s="15">
        <v>11.07</v>
      </c>
      <c r="H23" s="15">
        <v>10.210000000000001</v>
      </c>
      <c r="I23" s="14"/>
      <c r="J23" s="15">
        <v>12.37</v>
      </c>
      <c r="K23" s="15">
        <v>14.09</v>
      </c>
      <c r="L23" s="15">
        <v>16.88</v>
      </c>
      <c r="M23" s="54"/>
      <c r="N23" s="15">
        <v>53.155139835</v>
      </c>
      <c r="O23" s="15">
        <v>14.676252045</v>
      </c>
      <c r="P23" s="15" t="s">
        <v>16</v>
      </c>
      <c r="Q23" s="16" t="s">
        <v>13</v>
      </c>
      <c r="R23" s="37" t="s">
        <v>538</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353</v>
      </c>
      <c r="D24" s="17" t="s">
        <v>22</v>
      </c>
      <c r="E24" s="17">
        <v>5</v>
      </c>
      <c r="F24" s="14">
        <v>147.87</v>
      </c>
      <c r="G24" s="14">
        <v>131.97</v>
      </c>
      <c r="H24" s="14">
        <v>116.08</v>
      </c>
      <c r="I24" s="14"/>
      <c r="J24" s="14">
        <v>152.24</v>
      </c>
      <c r="K24" s="14">
        <v>184.02</v>
      </c>
      <c r="L24" s="14">
        <v>235.46</v>
      </c>
      <c r="M24" s="54"/>
      <c r="N24" s="14">
        <v>45.740146498000001</v>
      </c>
      <c r="O24" s="31">
        <v>33.547091172000002</v>
      </c>
      <c r="P24" s="31" t="s">
        <v>16</v>
      </c>
      <c r="Q24" s="17" t="s">
        <v>13</v>
      </c>
      <c r="R24" s="38" t="s">
        <v>539</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9</v>
      </c>
      <c r="F25" s="15">
        <v>33.51</v>
      </c>
      <c r="G25" s="15">
        <v>31.68</v>
      </c>
      <c r="H25" s="15">
        <v>29.85</v>
      </c>
      <c r="I25" s="14"/>
      <c r="J25" s="15">
        <v>36.869999999999997</v>
      </c>
      <c r="K25" s="15">
        <v>40.520000000000003</v>
      </c>
      <c r="L25" s="15">
        <v>46.44</v>
      </c>
      <c r="M25" s="54"/>
      <c r="N25" s="15">
        <v>67.907732996999997</v>
      </c>
      <c r="O25" s="15">
        <v>24.490652317999999</v>
      </c>
      <c r="P25" s="15" t="s">
        <v>16</v>
      </c>
      <c r="Q25" s="16" t="s">
        <v>16</v>
      </c>
      <c r="R25" s="37" t="s">
        <v>540</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7</v>
      </c>
      <c r="F26" s="14">
        <v>61.8</v>
      </c>
      <c r="G26" s="14">
        <v>56.47</v>
      </c>
      <c r="H26" s="14">
        <v>51.15</v>
      </c>
      <c r="I26" s="14"/>
      <c r="J26" s="14">
        <v>69.37</v>
      </c>
      <c r="K26" s="14">
        <v>80.010000000000005</v>
      </c>
      <c r="L26" s="14">
        <v>97.24</v>
      </c>
      <c r="M26" s="54"/>
      <c r="N26" s="14">
        <v>49.989973622999997</v>
      </c>
      <c r="O26" s="31">
        <v>54.114661910000002</v>
      </c>
      <c r="P26" s="31" t="s">
        <v>16</v>
      </c>
      <c r="Q26" s="17" t="s">
        <v>16</v>
      </c>
      <c r="R26" s="38" t="s">
        <v>541</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3</v>
      </c>
      <c r="F27" s="15">
        <v>15.78</v>
      </c>
      <c r="G27" s="15">
        <v>14.94</v>
      </c>
      <c r="H27" s="15">
        <v>14.1</v>
      </c>
      <c r="I27" s="14"/>
      <c r="J27" s="15">
        <v>16</v>
      </c>
      <c r="K27" s="15">
        <v>17.670000000000002</v>
      </c>
      <c r="L27" s="15">
        <v>20.38</v>
      </c>
      <c r="M27" s="54"/>
      <c r="N27" s="15">
        <v>39.365435237</v>
      </c>
      <c r="O27" s="15">
        <v>388.30139181999999</v>
      </c>
      <c r="P27" s="15" t="s">
        <v>16</v>
      </c>
      <c r="Q27" s="16" t="s">
        <v>13</v>
      </c>
      <c r="R27" s="37" t="s">
        <v>542</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0</v>
      </c>
      <c r="F28" s="14">
        <v>3.58</v>
      </c>
      <c r="G28" s="14">
        <v>2.1800000000000002</v>
      </c>
      <c r="H28" s="14">
        <v>0.78</v>
      </c>
      <c r="I28" s="14"/>
      <c r="J28" s="14">
        <v>3.91</v>
      </c>
      <c r="K28" s="14">
        <v>6.7</v>
      </c>
      <c r="L28" s="14">
        <v>11.22</v>
      </c>
      <c r="M28" s="54"/>
      <c r="N28" s="14">
        <v>40.874320900999997</v>
      </c>
      <c r="O28" s="31">
        <v>7.6647626818000001</v>
      </c>
      <c r="P28" s="31" t="s">
        <v>13</v>
      </c>
      <c r="Q28" s="17" t="s">
        <v>13</v>
      </c>
      <c r="R28" s="38" t="s">
        <v>543</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6</v>
      </c>
      <c r="F29" s="15">
        <v>2.78</v>
      </c>
      <c r="G29" s="15">
        <v>2.1</v>
      </c>
      <c r="H29" s="15">
        <v>1.42</v>
      </c>
      <c r="I29" s="14"/>
      <c r="J29" s="15">
        <v>4.7</v>
      </c>
      <c r="K29" s="15">
        <v>6.05</v>
      </c>
      <c r="L29" s="15">
        <v>8.25</v>
      </c>
      <c r="M29" s="54"/>
      <c r="N29" s="15">
        <v>58.205604412</v>
      </c>
      <c r="O29" s="15">
        <v>16.436062000000003</v>
      </c>
      <c r="P29" s="15" t="s">
        <v>13</v>
      </c>
      <c r="Q29" s="16" t="s">
        <v>16</v>
      </c>
      <c r="R29" s="37" t="s">
        <v>544</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7</v>
      </c>
      <c r="F30" s="14">
        <v>79.12</v>
      </c>
      <c r="G30" s="14">
        <v>73.09</v>
      </c>
      <c r="H30" s="14">
        <v>67.06</v>
      </c>
      <c r="I30" s="14"/>
      <c r="J30" s="14">
        <v>82.89</v>
      </c>
      <c r="K30" s="14">
        <v>94.94</v>
      </c>
      <c r="L30" s="14">
        <v>114.45</v>
      </c>
      <c r="M30" s="54"/>
      <c r="N30" s="14">
        <v>55.108184322</v>
      </c>
      <c r="O30" s="31">
        <v>20.894724815</v>
      </c>
      <c r="P30" s="31" t="s">
        <v>16</v>
      </c>
      <c r="Q30" s="17" t="s">
        <v>16</v>
      </c>
      <c r="R30" s="38" t="s">
        <v>545</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413</v>
      </c>
      <c r="D31" s="16" t="s">
        <v>414</v>
      </c>
      <c r="E31" s="16">
        <v>5</v>
      </c>
      <c r="F31" s="15">
        <v>296.20999999999998</v>
      </c>
      <c r="G31" s="15">
        <v>230</v>
      </c>
      <c r="H31" s="15">
        <v>163.80000000000001</v>
      </c>
      <c r="I31" s="14"/>
      <c r="J31" s="15">
        <v>312.52</v>
      </c>
      <c r="K31" s="15">
        <v>444.92</v>
      </c>
      <c r="L31" s="15">
        <v>659.16</v>
      </c>
      <c r="M31" s="54"/>
      <c r="N31" s="15">
        <v>47.243057368999999</v>
      </c>
      <c r="O31" s="15">
        <v>3.4043239655000002</v>
      </c>
      <c r="P31" s="15" t="s">
        <v>16</v>
      </c>
      <c r="Q31" s="16" t="s">
        <v>13</v>
      </c>
      <c r="R31" s="37" t="s">
        <v>546</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407</v>
      </c>
      <c r="D32" s="17" t="s">
        <v>408</v>
      </c>
      <c r="E32" s="17">
        <v>6</v>
      </c>
      <c r="F32" s="14">
        <v>3.38</v>
      </c>
      <c r="G32" s="14">
        <v>2.37</v>
      </c>
      <c r="H32" s="14">
        <v>1.36</v>
      </c>
      <c r="I32" s="14"/>
      <c r="J32" s="14">
        <v>5.97</v>
      </c>
      <c r="K32" s="14">
        <v>7.98</v>
      </c>
      <c r="L32" s="14">
        <v>11.24</v>
      </c>
      <c r="M32" s="54"/>
      <c r="N32" s="14">
        <v>73.750004277000002</v>
      </c>
      <c r="O32" s="31">
        <v>2.7421157727000001</v>
      </c>
      <c r="P32" s="31" t="s">
        <v>13</v>
      </c>
      <c r="Q32" s="17" t="s">
        <v>16</v>
      </c>
      <c r="R32" s="38" t="s">
        <v>547</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379</v>
      </c>
      <c r="D33" s="16" t="s">
        <v>380</v>
      </c>
      <c r="E33" s="16">
        <v>5</v>
      </c>
      <c r="F33" s="15">
        <v>162</v>
      </c>
      <c r="G33" s="15">
        <v>139.96</v>
      </c>
      <c r="H33" s="15">
        <v>117.93</v>
      </c>
      <c r="I33" s="14"/>
      <c r="J33" s="15">
        <v>166.03</v>
      </c>
      <c r="K33" s="15">
        <v>210.09</v>
      </c>
      <c r="L33" s="15">
        <v>281.39</v>
      </c>
      <c r="M33" s="54"/>
      <c r="N33" s="15">
        <v>45.050509945000002</v>
      </c>
      <c r="O33" s="15">
        <v>5.8891583527</v>
      </c>
      <c r="P33" s="15" t="s">
        <v>16</v>
      </c>
      <c r="Q33" s="16" t="s">
        <v>13</v>
      </c>
      <c r="R33" s="37" t="s">
        <v>548</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37</v>
      </c>
      <c r="D34" s="17" t="s">
        <v>38</v>
      </c>
      <c r="E34" s="17">
        <v>7</v>
      </c>
      <c r="F34" s="14">
        <v>8.58</v>
      </c>
      <c r="G34" s="14">
        <v>7.7</v>
      </c>
      <c r="H34" s="14">
        <v>6.82</v>
      </c>
      <c r="I34" s="14"/>
      <c r="J34" s="14">
        <v>10.199999999999999</v>
      </c>
      <c r="K34" s="14">
        <v>11.95</v>
      </c>
      <c r="L34" s="14">
        <v>14.79</v>
      </c>
      <c r="M34" s="54"/>
      <c r="N34" s="14">
        <v>53.505569924</v>
      </c>
      <c r="O34" s="31">
        <v>79.539955317999997</v>
      </c>
      <c r="P34" s="31" t="s">
        <v>16</v>
      </c>
      <c r="Q34" s="17" t="s">
        <v>16</v>
      </c>
      <c r="R34" s="38" t="s">
        <v>549</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39</v>
      </c>
      <c r="D35" s="16" t="s">
        <v>40</v>
      </c>
      <c r="E35" s="16">
        <v>2</v>
      </c>
      <c r="F35" s="15">
        <v>95.2</v>
      </c>
      <c r="G35" s="15">
        <v>67.25</v>
      </c>
      <c r="H35" s="15">
        <v>39.31</v>
      </c>
      <c r="I35" s="14"/>
      <c r="J35" s="15">
        <v>99.83</v>
      </c>
      <c r="K35" s="15">
        <v>155.71</v>
      </c>
      <c r="L35" s="15">
        <v>246.13</v>
      </c>
      <c r="M35" s="54"/>
      <c r="N35" s="15">
        <v>39.317643615000001</v>
      </c>
      <c r="O35" s="15">
        <v>90.208114330000001</v>
      </c>
      <c r="P35" s="15" t="s">
        <v>13</v>
      </c>
      <c r="Q35" s="16" t="s">
        <v>13</v>
      </c>
      <c r="R35" s="37" t="s">
        <v>550</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41</v>
      </c>
      <c r="D36" s="17" t="s">
        <v>42</v>
      </c>
      <c r="E36" s="17">
        <v>7</v>
      </c>
      <c r="F36" s="14">
        <v>12.23</v>
      </c>
      <c r="G36" s="14">
        <v>11.14</v>
      </c>
      <c r="H36" s="14">
        <v>10.06</v>
      </c>
      <c r="I36" s="14"/>
      <c r="J36" s="14">
        <v>14.66</v>
      </c>
      <c r="K36" s="14">
        <v>16.82</v>
      </c>
      <c r="L36" s="14">
        <v>20.32</v>
      </c>
      <c r="M36" s="54"/>
      <c r="N36" s="14">
        <v>56.443796083999999</v>
      </c>
      <c r="O36" s="31">
        <v>28.874867773000002</v>
      </c>
      <c r="P36" s="31" t="s">
        <v>16</v>
      </c>
      <c r="Q36" s="17" t="s">
        <v>16</v>
      </c>
      <c r="R36" s="38" t="s">
        <v>551</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44</v>
      </c>
      <c r="E37" s="16">
        <v>2</v>
      </c>
      <c r="F37" s="15">
        <v>52.01</v>
      </c>
      <c r="G37" s="15">
        <v>46.42</v>
      </c>
      <c r="H37" s="15">
        <v>40.83</v>
      </c>
      <c r="I37" s="14"/>
      <c r="J37" s="15">
        <v>52.92</v>
      </c>
      <c r="K37" s="15">
        <v>64.09</v>
      </c>
      <c r="L37" s="15">
        <v>82.17</v>
      </c>
      <c r="M37" s="54"/>
      <c r="N37" s="15">
        <v>44.967321081999998</v>
      </c>
      <c r="O37" s="15">
        <v>540.04954714000007</v>
      </c>
      <c r="P37" s="15" t="s">
        <v>13</v>
      </c>
      <c r="Q37" s="16" t="s">
        <v>13</v>
      </c>
      <c r="R37" s="37" t="s">
        <v>552</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43</v>
      </c>
      <c r="D38" s="17" t="s">
        <v>45</v>
      </c>
      <c r="E38" s="17">
        <v>2</v>
      </c>
      <c r="F38" s="14">
        <v>50.81</v>
      </c>
      <c r="G38" s="14">
        <v>45.48</v>
      </c>
      <c r="H38" s="14">
        <v>40.15</v>
      </c>
      <c r="I38" s="14"/>
      <c r="J38" s="14">
        <v>51.7</v>
      </c>
      <c r="K38" s="14">
        <v>62.35</v>
      </c>
      <c r="L38" s="14">
        <v>79.59</v>
      </c>
      <c r="M38" s="54"/>
      <c r="N38" s="14">
        <v>44.574877301999997</v>
      </c>
      <c r="O38" s="31">
        <v>75.848733091</v>
      </c>
      <c r="P38" s="31" t="s">
        <v>13</v>
      </c>
      <c r="Q38" s="17" t="s">
        <v>13</v>
      </c>
      <c r="R38" s="38" t="s">
        <v>553</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415</v>
      </c>
      <c r="D39" s="16" t="s">
        <v>416</v>
      </c>
      <c r="E39" s="16">
        <v>0</v>
      </c>
      <c r="F39" s="15">
        <v>1.24</v>
      </c>
      <c r="G39" s="15">
        <v>0.24</v>
      </c>
      <c r="H39" s="15">
        <v>-0.75</v>
      </c>
      <c r="I39" s="14"/>
      <c r="J39" s="15">
        <v>1.36</v>
      </c>
      <c r="K39" s="15">
        <v>3.35</v>
      </c>
      <c r="L39" s="15">
        <v>6.58</v>
      </c>
      <c r="M39" s="54"/>
      <c r="N39" s="15">
        <v>30.39090874</v>
      </c>
      <c r="O39" s="15">
        <v>1.6257322727000001</v>
      </c>
      <c r="P39" s="15" t="s">
        <v>13</v>
      </c>
      <c r="Q39" s="16" t="s">
        <v>13</v>
      </c>
      <c r="R39" s="37" t="s">
        <v>554</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367</v>
      </c>
      <c r="D40" s="17" t="s">
        <v>368</v>
      </c>
      <c r="E40" s="17">
        <v>0</v>
      </c>
      <c r="F40" s="14">
        <v>21.96</v>
      </c>
      <c r="G40" s="14">
        <v>10.57</v>
      </c>
      <c r="H40" s="14">
        <v>-0.8</v>
      </c>
      <c r="I40" s="14"/>
      <c r="J40" s="14">
        <v>22.95</v>
      </c>
      <c r="K40" s="14">
        <v>45.71</v>
      </c>
      <c r="L40" s="14">
        <v>82.54</v>
      </c>
      <c r="M40" s="54"/>
      <c r="N40" s="14">
        <v>39.320283232000001</v>
      </c>
      <c r="O40" s="31">
        <v>2.7143092273000002</v>
      </c>
      <c r="P40" s="31" t="s">
        <v>13</v>
      </c>
      <c r="Q40" s="17" t="s">
        <v>13</v>
      </c>
      <c r="R40" s="38" t="s">
        <v>555</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46</v>
      </c>
      <c r="D41" s="16" t="s">
        <v>47</v>
      </c>
      <c r="E41" s="16">
        <v>4</v>
      </c>
      <c r="F41" s="15">
        <v>18.72</v>
      </c>
      <c r="G41" s="15">
        <v>14.77</v>
      </c>
      <c r="H41" s="15">
        <v>10.83</v>
      </c>
      <c r="I41" s="14"/>
      <c r="J41" s="15">
        <v>28.86</v>
      </c>
      <c r="K41" s="15">
        <v>36.74</v>
      </c>
      <c r="L41" s="15">
        <v>49.5</v>
      </c>
      <c r="M41" s="54"/>
      <c r="N41" s="15">
        <v>56.713435429</v>
      </c>
      <c r="O41" s="15">
        <v>49.892019317999996</v>
      </c>
      <c r="P41" s="15" t="s">
        <v>13</v>
      </c>
      <c r="Q41" s="16" t="s">
        <v>16</v>
      </c>
      <c r="R41" s="37" t="s">
        <v>556</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48</v>
      </c>
      <c r="D42" s="17" t="s">
        <v>49</v>
      </c>
      <c r="E42" s="17">
        <v>9</v>
      </c>
      <c r="F42" s="14">
        <v>15.15</v>
      </c>
      <c r="G42" s="14">
        <v>13.28</v>
      </c>
      <c r="H42" s="14">
        <v>11.42</v>
      </c>
      <c r="I42" s="14"/>
      <c r="J42" s="14">
        <v>20.02</v>
      </c>
      <c r="K42" s="14">
        <v>23.74</v>
      </c>
      <c r="L42" s="14">
        <v>29.77</v>
      </c>
      <c r="M42" s="54"/>
      <c r="N42" s="14">
        <v>60.377228273</v>
      </c>
      <c r="O42" s="31">
        <v>589.49192922999998</v>
      </c>
      <c r="P42" s="31" t="s">
        <v>16</v>
      </c>
      <c r="Q42" s="17" t="s">
        <v>16</v>
      </c>
      <c r="R42" s="38" t="s">
        <v>557</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50</v>
      </c>
      <c r="D43" s="16" t="s">
        <v>51</v>
      </c>
      <c r="E43" s="16">
        <v>10</v>
      </c>
      <c r="F43" s="15">
        <v>5.24</v>
      </c>
      <c r="G43" s="15">
        <v>4.8600000000000003</v>
      </c>
      <c r="H43" s="15">
        <v>4.49</v>
      </c>
      <c r="I43" s="14"/>
      <c r="J43" s="15">
        <v>5.82</v>
      </c>
      <c r="K43" s="15">
        <v>6.56</v>
      </c>
      <c r="L43" s="15">
        <v>7.75</v>
      </c>
      <c r="M43" s="54"/>
      <c r="N43" s="15">
        <v>55.063577516999999</v>
      </c>
      <c r="O43" s="15">
        <v>6.5088878636</v>
      </c>
      <c r="P43" s="15" t="s">
        <v>16</v>
      </c>
      <c r="Q43" s="16" t="s">
        <v>16</v>
      </c>
      <c r="R43" s="37" t="s">
        <v>558</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559</v>
      </c>
      <c r="D44" s="17" t="s">
        <v>560</v>
      </c>
      <c r="E44" s="17">
        <v>10</v>
      </c>
      <c r="F44" s="14">
        <v>74.31</v>
      </c>
      <c r="G44" s="14">
        <v>67.8</v>
      </c>
      <c r="H44" s="14">
        <v>61.3</v>
      </c>
      <c r="I44" s="14"/>
      <c r="J44" s="14">
        <v>80.97</v>
      </c>
      <c r="K44" s="14">
        <v>93.97</v>
      </c>
      <c r="L44" s="14">
        <v>115.02</v>
      </c>
      <c r="M44" s="54"/>
      <c r="N44" s="14">
        <v>62.913513811999998</v>
      </c>
      <c r="O44" s="31">
        <v>1.3440817986</v>
      </c>
      <c r="P44" s="31" t="s">
        <v>16</v>
      </c>
      <c r="Q44" s="17" t="s">
        <v>16</v>
      </c>
      <c r="R44" s="38" t="s">
        <v>561</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52</v>
      </c>
      <c r="D45" s="16" t="s">
        <v>53</v>
      </c>
      <c r="E45" s="16">
        <v>6</v>
      </c>
      <c r="F45" s="15">
        <v>14.41</v>
      </c>
      <c r="G45" s="15">
        <v>12.71</v>
      </c>
      <c r="H45" s="15">
        <v>11.02</v>
      </c>
      <c r="I45" s="14"/>
      <c r="J45" s="15">
        <v>18.62</v>
      </c>
      <c r="K45" s="15">
        <v>22</v>
      </c>
      <c r="L45" s="15">
        <v>27.47</v>
      </c>
      <c r="M45" s="54"/>
      <c r="N45" s="15">
        <v>64.115705173999999</v>
      </c>
      <c r="O45" s="15">
        <v>23.254631454999998</v>
      </c>
      <c r="P45" s="15" t="s">
        <v>13</v>
      </c>
      <c r="Q45" s="16" t="s">
        <v>16</v>
      </c>
      <c r="R45" s="37" t="s">
        <v>562</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54</v>
      </c>
      <c r="D46" s="17" t="s">
        <v>55</v>
      </c>
      <c r="E46" s="17">
        <v>9</v>
      </c>
      <c r="F46" s="14">
        <v>40.119999999999997</v>
      </c>
      <c r="G46" s="14">
        <v>37.96</v>
      </c>
      <c r="H46" s="14">
        <v>35.81</v>
      </c>
      <c r="I46" s="14"/>
      <c r="J46" s="14">
        <v>40.54</v>
      </c>
      <c r="K46" s="14">
        <v>44.84</v>
      </c>
      <c r="L46" s="14">
        <v>51.81</v>
      </c>
      <c r="M46" s="54"/>
      <c r="N46" s="14">
        <v>74.597809566999999</v>
      </c>
      <c r="O46" s="31">
        <v>245.98575604999999</v>
      </c>
      <c r="P46" s="31" t="s">
        <v>16</v>
      </c>
      <c r="Q46" s="17" t="s">
        <v>16</v>
      </c>
      <c r="R46" s="38" t="s">
        <v>563</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56</v>
      </c>
      <c r="D47" s="16" t="s">
        <v>57</v>
      </c>
      <c r="E47" s="16">
        <v>5</v>
      </c>
      <c r="F47" s="15">
        <v>23.19</v>
      </c>
      <c r="G47" s="15">
        <v>21.09</v>
      </c>
      <c r="H47" s="15">
        <v>18.989999999999998</v>
      </c>
      <c r="I47" s="14"/>
      <c r="J47" s="15">
        <v>28.41</v>
      </c>
      <c r="K47" s="15">
        <v>32.6</v>
      </c>
      <c r="L47" s="15">
        <v>39.39</v>
      </c>
      <c r="M47" s="54"/>
      <c r="N47" s="15">
        <v>50.614753038000003</v>
      </c>
      <c r="O47" s="15">
        <v>7.1055390908999998</v>
      </c>
      <c r="P47" s="15" t="s">
        <v>13</v>
      </c>
      <c r="Q47" s="16" t="s">
        <v>16</v>
      </c>
      <c r="R47" s="37" t="s">
        <v>564</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381</v>
      </c>
      <c r="D48" s="17" t="s">
        <v>382</v>
      </c>
      <c r="E48" s="17">
        <v>0</v>
      </c>
      <c r="F48" s="14">
        <v>124.88</v>
      </c>
      <c r="G48" s="14">
        <v>119.32</v>
      </c>
      <c r="H48" s="14">
        <v>113.76</v>
      </c>
      <c r="I48" s="14"/>
      <c r="J48" s="14">
        <v>126.77</v>
      </c>
      <c r="K48" s="14">
        <v>137.88</v>
      </c>
      <c r="L48" s="14">
        <v>155.87</v>
      </c>
      <c r="M48" s="54"/>
      <c r="N48" s="14">
        <v>37.636841345999997</v>
      </c>
      <c r="O48" s="31">
        <v>3.0437406135999998</v>
      </c>
      <c r="P48" s="31" t="s">
        <v>13</v>
      </c>
      <c r="Q48" s="17" t="s">
        <v>13</v>
      </c>
      <c r="R48" s="38" t="s">
        <v>565</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400</v>
      </c>
      <c r="D49" s="16" t="s">
        <v>401</v>
      </c>
      <c r="E49" s="16">
        <v>7</v>
      </c>
      <c r="F49" s="15">
        <v>10.16</v>
      </c>
      <c r="G49" s="15">
        <v>9.3699999999999992</v>
      </c>
      <c r="H49" s="15">
        <v>8.58</v>
      </c>
      <c r="I49" s="14"/>
      <c r="J49" s="15">
        <v>11.75</v>
      </c>
      <c r="K49" s="15">
        <v>13.32</v>
      </c>
      <c r="L49" s="15">
        <v>15.86</v>
      </c>
      <c r="M49" s="54"/>
      <c r="N49" s="15">
        <v>55.000039624000003</v>
      </c>
      <c r="O49" s="15">
        <v>1.6622059091000001</v>
      </c>
      <c r="P49" s="15" t="s">
        <v>16</v>
      </c>
      <c r="Q49" s="16" t="s">
        <v>16</v>
      </c>
      <c r="R49" s="37" t="s">
        <v>566</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58</v>
      </c>
      <c r="D50" s="17" t="s">
        <v>59</v>
      </c>
      <c r="E50" s="17">
        <v>6</v>
      </c>
      <c r="F50" s="14">
        <v>5.96</v>
      </c>
      <c r="G50" s="14">
        <v>5.1100000000000003</v>
      </c>
      <c r="H50" s="14">
        <v>4.2699999999999996</v>
      </c>
      <c r="I50" s="14"/>
      <c r="J50" s="14">
        <v>8.4499999999999993</v>
      </c>
      <c r="K50" s="14">
        <v>10.130000000000001</v>
      </c>
      <c r="L50" s="14">
        <v>12.85</v>
      </c>
      <c r="M50" s="54"/>
      <c r="N50" s="14">
        <v>55.623359264999998</v>
      </c>
      <c r="O50" s="31">
        <v>3.5494147272999998</v>
      </c>
      <c r="P50" s="31" t="s">
        <v>13</v>
      </c>
      <c r="Q50" s="17" t="s">
        <v>16</v>
      </c>
      <c r="R50" s="38" t="s">
        <v>567</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60</v>
      </c>
      <c r="D51" s="16" t="s">
        <v>61</v>
      </c>
      <c r="E51" s="16">
        <v>6</v>
      </c>
      <c r="F51" s="15">
        <v>14.98</v>
      </c>
      <c r="G51" s="15">
        <v>12.96</v>
      </c>
      <c r="H51" s="15">
        <v>10.94</v>
      </c>
      <c r="I51" s="14"/>
      <c r="J51" s="15">
        <v>20.63</v>
      </c>
      <c r="K51" s="15">
        <v>24.66</v>
      </c>
      <c r="L51" s="15">
        <v>31.2</v>
      </c>
      <c r="M51" s="54"/>
      <c r="N51" s="15">
        <v>56.875525732</v>
      </c>
      <c r="O51" s="15">
        <v>4.0981325908999997</v>
      </c>
      <c r="P51" s="15" t="s">
        <v>13</v>
      </c>
      <c r="Q51" s="16" t="s">
        <v>16</v>
      </c>
      <c r="R51" s="37" t="s">
        <v>568</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62</v>
      </c>
      <c r="D52" s="17" t="s">
        <v>63</v>
      </c>
      <c r="E52" s="17">
        <v>7</v>
      </c>
      <c r="F52" s="14">
        <v>16.12</v>
      </c>
      <c r="G52" s="14">
        <v>15.03</v>
      </c>
      <c r="H52" s="14">
        <v>13.94</v>
      </c>
      <c r="I52" s="14"/>
      <c r="J52" s="14">
        <v>18.170000000000002</v>
      </c>
      <c r="K52" s="14">
        <v>20.34</v>
      </c>
      <c r="L52" s="14">
        <v>23.85</v>
      </c>
      <c r="M52" s="54"/>
      <c r="N52" s="14">
        <v>74.222393991999994</v>
      </c>
      <c r="O52" s="31">
        <v>134.20664149999999</v>
      </c>
      <c r="P52" s="31" t="s">
        <v>16</v>
      </c>
      <c r="Q52" s="17" t="s">
        <v>16</v>
      </c>
      <c r="R52" s="38" t="s">
        <v>569</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62</v>
      </c>
      <c r="D53" s="16" t="s">
        <v>64</v>
      </c>
      <c r="E53" s="16">
        <v>7</v>
      </c>
      <c r="F53" s="15">
        <v>18.38</v>
      </c>
      <c r="G53" s="15">
        <v>17.05</v>
      </c>
      <c r="H53" s="15">
        <v>15.72</v>
      </c>
      <c r="I53" s="14"/>
      <c r="J53" s="15">
        <v>21.11</v>
      </c>
      <c r="K53" s="15">
        <v>23.76</v>
      </c>
      <c r="L53" s="15">
        <v>28.06</v>
      </c>
      <c r="M53" s="54"/>
      <c r="N53" s="15">
        <v>70.553254319999994</v>
      </c>
      <c r="O53" s="15">
        <v>582.90017468000008</v>
      </c>
      <c r="P53" s="15" t="s">
        <v>16</v>
      </c>
      <c r="Q53" s="16" t="s">
        <v>16</v>
      </c>
      <c r="R53" s="37" t="s">
        <v>570</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65</v>
      </c>
      <c r="D54" s="17" t="s">
        <v>66</v>
      </c>
      <c r="E54" s="17">
        <v>5</v>
      </c>
      <c r="F54" s="14">
        <v>21.34</v>
      </c>
      <c r="G54" s="14">
        <v>19.829999999999998</v>
      </c>
      <c r="H54" s="14">
        <v>18.329999999999998</v>
      </c>
      <c r="I54" s="14"/>
      <c r="J54" s="14">
        <v>21.74</v>
      </c>
      <c r="K54" s="14">
        <v>24.74</v>
      </c>
      <c r="L54" s="14">
        <v>29.6</v>
      </c>
      <c r="M54" s="54"/>
      <c r="N54" s="14">
        <v>43.123303028000002</v>
      </c>
      <c r="O54" s="31">
        <v>39.172896091000005</v>
      </c>
      <c r="P54" s="31" t="s">
        <v>16</v>
      </c>
      <c r="Q54" s="17" t="s">
        <v>13</v>
      </c>
      <c r="R54" s="38" t="s">
        <v>571</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349</v>
      </c>
      <c r="D55" s="16" t="s">
        <v>350</v>
      </c>
      <c r="E55" s="16">
        <v>9</v>
      </c>
      <c r="F55" s="15">
        <v>15.09</v>
      </c>
      <c r="G55" s="15">
        <v>13.87</v>
      </c>
      <c r="H55" s="15">
        <v>12.66</v>
      </c>
      <c r="I55" s="14"/>
      <c r="J55" s="15">
        <v>16.100000000000001</v>
      </c>
      <c r="K55" s="15">
        <v>18.52</v>
      </c>
      <c r="L55" s="15">
        <v>22.44</v>
      </c>
      <c r="M55" s="54"/>
      <c r="N55" s="15">
        <v>77.818847180000006</v>
      </c>
      <c r="O55" s="15">
        <v>66.584229500000006</v>
      </c>
      <c r="P55" s="15" t="s">
        <v>16</v>
      </c>
      <c r="Q55" s="16" t="s">
        <v>16</v>
      </c>
      <c r="R55" s="37" t="s">
        <v>572</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67</v>
      </c>
      <c r="D56" s="17" t="s">
        <v>68</v>
      </c>
      <c r="E56" s="17">
        <v>6</v>
      </c>
      <c r="F56" s="14">
        <v>20.3</v>
      </c>
      <c r="G56" s="14">
        <v>18.25</v>
      </c>
      <c r="H56" s="14">
        <v>16.2</v>
      </c>
      <c r="I56" s="14"/>
      <c r="J56" s="14">
        <v>25.48</v>
      </c>
      <c r="K56" s="14">
        <v>29.57</v>
      </c>
      <c r="L56" s="14">
        <v>36.19</v>
      </c>
      <c r="M56" s="54"/>
      <c r="N56" s="14">
        <v>63.112529014000003</v>
      </c>
      <c r="O56" s="31">
        <v>366.34496558999996</v>
      </c>
      <c r="P56" s="31" t="s">
        <v>13</v>
      </c>
      <c r="Q56" s="17" t="s">
        <v>16</v>
      </c>
      <c r="R56" s="38" t="s">
        <v>573</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417</v>
      </c>
      <c r="D57" s="16" t="s">
        <v>418</v>
      </c>
      <c r="E57" s="16">
        <v>4</v>
      </c>
      <c r="F57" s="15">
        <v>18.87</v>
      </c>
      <c r="G57" s="15">
        <v>17.350000000000001</v>
      </c>
      <c r="H57" s="15">
        <v>15.84</v>
      </c>
      <c r="I57" s="14"/>
      <c r="J57" s="15">
        <v>22.75</v>
      </c>
      <c r="K57" s="15">
        <v>25.77</v>
      </c>
      <c r="L57" s="15">
        <v>30.66</v>
      </c>
      <c r="M57" s="54"/>
      <c r="N57" s="15">
        <v>75.007044511999993</v>
      </c>
      <c r="O57" s="15">
        <v>2.0675915455</v>
      </c>
      <c r="P57" s="15" t="s">
        <v>13</v>
      </c>
      <c r="Q57" s="16" t="s">
        <v>16</v>
      </c>
      <c r="R57" s="37" t="s">
        <v>574</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69</v>
      </c>
      <c r="D58" s="17" t="s">
        <v>70</v>
      </c>
      <c r="E58" s="17">
        <v>1</v>
      </c>
      <c r="F58" s="14">
        <v>6.6</v>
      </c>
      <c r="G58" s="14">
        <v>4.26</v>
      </c>
      <c r="H58" s="14">
        <v>1.93</v>
      </c>
      <c r="I58" s="14"/>
      <c r="J58" s="14">
        <v>7.04</v>
      </c>
      <c r="K58" s="14">
        <v>11.7</v>
      </c>
      <c r="L58" s="14">
        <v>19.25</v>
      </c>
      <c r="M58" s="54"/>
      <c r="N58" s="14">
        <v>48.216096927000002</v>
      </c>
      <c r="O58" s="31">
        <v>65.501747455</v>
      </c>
      <c r="P58" s="31" t="s">
        <v>13</v>
      </c>
      <c r="Q58" s="17" t="s">
        <v>13</v>
      </c>
      <c r="R58" s="38" t="s">
        <v>575</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71</v>
      </c>
      <c r="D59" s="16" t="s">
        <v>72</v>
      </c>
      <c r="E59" s="16">
        <v>9</v>
      </c>
      <c r="F59" s="15">
        <v>18.760000000000002</v>
      </c>
      <c r="G59" s="15">
        <v>16.940000000000001</v>
      </c>
      <c r="H59" s="15">
        <v>15.13</v>
      </c>
      <c r="I59" s="14"/>
      <c r="J59" s="15">
        <v>22.14</v>
      </c>
      <c r="K59" s="15">
        <v>25.76</v>
      </c>
      <c r="L59" s="15">
        <v>31.62</v>
      </c>
      <c r="M59" s="54"/>
      <c r="N59" s="15">
        <v>67.700551353999998</v>
      </c>
      <c r="O59" s="15">
        <v>93.421662408999993</v>
      </c>
      <c r="P59" s="15" t="s">
        <v>16</v>
      </c>
      <c r="Q59" s="16" t="s">
        <v>16</v>
      </c>
      <c r="R59" s="37" t="s">
        <v>576</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419</v>
      </c>
      <c r="D60" s="17" t="s">
        <v>420</v>
      </c>
      <c r="E60" s="17">
        <v>8</v>
      </c>
      <c r="F60" s="14">
        <v>27.9</v>
      </c>
      <c r="G60" s="14">
        <v>23.58</v>
      </c>
      <c r="H60" s="14">
        <v>19.260000000000002</v>
      </c>
      <c r="I60" s="14"/>
      <c r="J60" s="14">
        <v>35.72</v>
      </c>
      <c r="K60" s="14">
        <v>44.35</v>
      </c>
      <c r="L60" s="14">
        <v>58.31</v>
      </c>
      <c r="M60" s="54"/>
      <c r="N60" s="14">
        <v>51.368052636999998</v>
      </c>
      <c r="O60" s="31">
        <v>6.0438858264000004</v>
      </c>
      <c r="P60" s="31" t="s">
        <v>16</v>
      </c>
      <c r="Q60" s="17" t="s">
        <v>16</v>
      </c>
      <c r="R60" s="38" t="s">
        <v>577</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73</v>
      </c>
      <c r="D61" s="16" t="s">
        <v>74</v>
      </c>
      <c r="E61" s="16">
        <v>10</v>
      </c>
      <c r="F61" s="15">
        <v>57.38</v>
      </c>
      <c r="G61" s="15">
        <v>52.19</v>
      </c>
      <c r="H61" s="15">
        <v>47.01</v>
      </c>
      <c r="I61" s="14"/>
      <c r="J61" s="15">
        <v>65.5</v>
      </c>
      <c r="K61" s="15">
        <v>75.86</v>
      </c>
      <c r="L61" s="15">
        <v>92.63</v>
      </c>
      <c r="M61" s="54"/>
      <c r="N61" s="15">
        <v>67.753549074000006</v>
      </c>
      <c r="O61" s="15">
        <v>581.41215899999997</v>
      </c>
      <c r="P61" s="15" t="s">
        <v>16</v>
      </c>
      <c r="Q61" s="16" t="s">
        <v>16</v>
      </c>
      <c r="R61" s="37" t="s">
        <v>578</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75</v>
      </c>
      <c r="D62" s="17" t="s">
        <v>76</v>
      </c>
      <c r="E62" s="17">
        <v>9</v>
      </c>
      <c r="F62" s="14">
        <v>21.78</v>
      </c>
      <c r="G62" s="14">
        <v>20.170000000000002</v>
      </c>
      <c r="H62" s="14">
        <v>18.57</v>
      </c>
      <c r="I62" s="14"/>
      <c r="J62" s="14">
        <v>22.15</v>
      </c>
      <c r="K62" s="14">
        <v>25.35</v>
      </c>
      <c r="L62" s="14">
        <v>30.53</v>
      </c>
      <c r="M62" s="54"/>
      <c r="N62" s="14">
        <v>85.963152135000001</v>
      </c>
      <c r="O62" s="31">
        <v>123.43029536</v>
      </c>
      <c r="P62" s="31" t="s">
        <v>16</v>
      </c>
      <c r="Q62" s="17" t="s">
        <v>16</v>
      </c>
      <c r="R62" s="38" t="s">
        <v>579</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77</v>
      </c>
      <c r="D63" s="16" t="s">
        <v>78</v>
      </c>
      <c r="E63" s="16">
        <v>6</v>
      </c>
      <c r="F63" s="15">
        <v>5.3</v>
      </c>
      <c r="G63" s="15">
        <v>4.5</v>
      </c>
      <c r="H63" s="15">
        <v>3.7</v>
      </c>
      <c r="I63" s="14"/>
      <c r="J63" s="15">
        <v>7.3</v>
      </c>
      <c r="K63" s="15">
        <v>8.89</v>
      </c>
      <c r="L63" s="15">
        <v>11.48</v>
      </c>
      <c r="M63" s="54"/>
      <c r="N63" s="15">
        <v>66.246891005999998</v>
      </c>
      <c r="O63" s="15">
        <v>3.9117755909</v>
      </c>
      <c r="P63" s="15" t="s">
        <v>13</v>
      </c>
      <c r="Q63" s="16" t="s">
        <v>16</v>
      </c>
      <c r="R63" s="37" t="s">
        <v>580</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79</v>
      </c>
      <c r="D64" s="17" t="s">
        <v>80</v>
      </c>
      <c r="E64" s="17">
        <v>3</v>
      </c>
      <c r="F64" s="14">
        <v>1.03</v>
      </c>
      <c r="G64" s="14">
        <v>0.34</v>
      </c>
      <c r="H64" s="14">
        <v>-0.34</v>
      </c>
      <c r="I64" s="14"/>
      <c r="J64" s="14">
        <v>1.08</v>
      </c>
      <c r="K64" s="14">
        <v>2.4500000000000002</v>
      </c>
      <c r="L64" s="14">
        <v>4.67</v>
      </c>
      <c r="M64" s="54"/>
      <c r="N64" s="14">
        <v>45.777232493</v>
      </c>
      <c r="O64" s="31">
        <v>4.0349854545000001</v>
      </c>
      <c r="P64" s="31" t="s">
        <v>13</v>
      </c>
      <c r="Q64" s="17" t="s">
        <v>13</v>
      </c>
      <c r="R64" s="38" t="s">
        <v>581</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81</v>
      </c>
      <c r="D65" s="16" t="s">
        <v>82</v>
      </c>
      <c r="E65" s="16">
        <v>9</v>
      </c>
      <c r="F65" s="15">
        <v>10.8</v>
      </c>
      <c r="G65" s="15">
        <v>10.58</v>
      </c>
      <c r="H65" s="15">
        <v>10.36</v>
      </c>
      <c r="I65" s="14"/>
      <c r="J65" s="15">
        <v>10.85</v>
      </c>
      <c r="K65" s="15">
        <v>11.28</v>
      </c>
      <c r="L65" s="15">
        <v>11.98</v>
      </c>
      <c r="M65" s="54"/>
      <c r="N65" s="15">
        <v>65.775613234000005</v>
      </c>
      <c r="O65" s="15">
        <v>20.375563955000001</v>
      </c>
      <c r="P65" s="15" t="s">
        <v>16</v>
      </c>
      <c r="Q65" s="16" t="s">
        <v>16</v>
      </c>
      <c r="R65" s="37" t="s">
        <v>582</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83</v>
      </c>
      <c r="D66" s="17" t="s">
        <v>84</v>
      </c>
      <c r="E66" s="17">
        <v>5</v>
      </c>
      <c r="F66" s="14">
        <v>10.130000000000001</v>
      </c>
      <c r="G66" s="14">
        <v>8.8000000000000007</v>
      </c>
      <c r="H66" s="14">
        <v>7.47</v>
      </c>
      <c r="I66" s="14"/>
      <c r="J66" s="14">
        <v>13.83</v>
      </c>
      <c r="K66" s="14">
        <v>16.48</v>
      </c>
      <c r="L66" s="14">
        <v>20.77</v>
      </c>
      <c r="M66" s="54"/>
      <c r="N66" s="14">
        <v>48.403275600999997</v>
      </c>
      <c r="O66" s="31">
        <v>71.316167499999992</v>
      </c>
      <c r="P66" s="31" t="s">
        <v>13</v>
      </c>
      <c r="Q66" s="17" t="s">
        <v>16</v>
      </c>
      <c r="R66" s="38" t="s">
        <v>583</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85</v>
      </c>
      <c r="D67" s="16" t="s">
        <v>86</v>
      </c>
      <c r="E67" s="16">
        <v>9</v>
      </c>
      <c r="F67" s="15">
        <v>11.07</v>
      </c>
      <c r="G67" s="15">
        <v>10.15</v>
      </c>
      <c r="H67" s="15">
        <v>9.24</v>
      </c>
      <c r="I67" s="14"/>
      <c r="J67" s="15">
        <v>13.33</v>
      </c>
      <c r="K67" s="15">
        <v>15.15</v>
      </c>
      <c r="L67" s="15">
        <v>18.11</v>
      </c>
      <c r="M67" s="54"/>
      <c r="N67" s="15">
        <v>59.891515130000002</v>
      </c>
      <c r="O67" s="15">
        <v>159.62622740999998</v>
      </c>
      <c r="P67" s="15" t="s">
        <v>16</v>
      </c>
      <c r="Q67" s="16" t="s">
        <v>16</v>
      </c>
      <c r="R67" s="37" t="s">
        <v>584</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494</v>
      </c>
      <c r="D68" s="17" t="s">
        <v>495</v>
      </c>
      <c r="E68" s="17">
        <v>7</v>
      </c>
      <c r="F68" s="14">
        <v>70.27</v>
      </c>
      <c r="G68" s="14">
        <v>66.56</v>
      </c>
      <c r="H68" s="14">
        <v>62.86</v>
      </c>
      <c r="I68" s="14"/>
      <c r="J68" s="14">
        <v>73.400000000000006</v>
      </c>
      <c r="K68" s="14">
        <v>80.8</v>
      </c>
      <c r="L68" s="14">
        <v>92.78</v>
      </c>
      <c r="M68" s="54"/>
      <c r="N68" s="14">
        <v>49.410487168000003</v>
      </c>
      <c r="O68" s="31">
        <v>1.3751404045</v>
      </c>
      <c r="P68" s="31" t="s">
        <v>16</v>
      </c>
      <c r="Q68" s="17" t="s">
        <v>16</v>
      </c>
      <c r="R68" s="38" t="s">
        <v>585</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87</v>
      </c>
      <c r="D69" s="16" t="s">
        <v>88</v>
      </c>
      <c r="E69" s="16">
        <v>4</v>
      </c>
      <c r="F69" s="15">
        <v>2.29</v>
      </c>
      <c r="G69" s="15">
        <v>1.9</v>
      </c>
      <c r="H69" s="15">
        <v>1.52</v>
      </c>
      <c r="I69" s="14"/>
      <c r="J69" s="15">
        <v>3.38</v>
      </c>
      <c r="K69" s="15">
        <v>4.1399999999999997</v>
      </c>
      <c r="L69" s="15">
        <v>5.39</v>
      </c>
      <c r="M69" s="54"/>
      <c r="N69" s="15">
        <v>53.173815826000002</v>
      </c>
      <c r="O69" s="15">
        <v>56.969234954999997</v>
      </c>
      <c r="P69" s="15" t="s">
        <v>13</v>
      </c>
      <c r="Q69" s="16" t="s">
        <v>16</v>
      </c>
      <c r="R69" s="37" t="s">
        <v>586</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496</v>
      </c>
      <c r="D70" s="17" t="s">
        <v>497</v>
      </c>
      <c r="E70" s="17">
        <v>2</v>
      </c>
      <c r="F70" s="14">
        <v>31.95</v>
      </c>
      <c r="G70" s="14">
        <v>27.17</v>
      </c>
      <c r="H70" s="14">
        <v>22.4</v>
      </c>
      <c r="I70" s="14"/>
      <c r="J70" s="14">
        <v>32.92</v>
      </c>
      <c r="K70" s="14">
        <v>42.46</v>
      </c>
      <c r="L70" s="14">
        <v>57.91</v>
      </c>
      <c r="M70" s="54"/>
      <c r="N70" s="14">
        <v>48.327412973999998</v>
      </c>
      <c r="O70" s="31">
        <v>1.4917821882</v>
      </c>
      <c r="P70" s="31" t="s">
        <v>13</v>
      </c>
      <c r="Q70" s="17" t="s">
        <v>13</v>
      </c>
      <c r="R70" s="38" t="s">
        <v>587</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365</v>
      </c>
      <c r="D71" s="16" t="s">
        <v>366</v>
      </c>
      <c r="E71" s="16">
        <v>5</v>
      </c>
      <c r="F71" s="15" t="s">
        <v>29</v>
      </c>
      <c r="G71" s="15" t="s">
        <v>29</v>
      </c>
      <c r="H71" s="15" t="s">
        <v>29</v>
      </c>
      <c r="I71" s="14"/>
      <c r="J71" s="15" t="s">
        <v>29</v>
      </c>
      <c r="K71" s="15" t="s">
        <v>29</v>
      </c>
      <c r="L71" s="15" t="s">
        <v>29</v>
      </c>
      <c r="M71" s="54"/>
      <c r="N71" s="15" t="s">
        <v>29</v>
      </c>
      <c r="O71" s="15" t="s">
        <v>29</v>
      </c>
      <c r="P71" s="15" t="s">
        <v>29</v>
      </c>
      <c r="Q71" s="16" t="s">
        <v>29</v>
      </c>
      <c r="R71" s="37" t="s">
        <v>30</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89</v>
      </c>
      <c r="D72" s="17" t="s">
        <v>90</v>
      </c>
      <c r="E72" s="17">
        <v>7</v>
      </c>
      <c r="F72" s="14">
        <v>65.8</v>
      </c>
      <c r="G72" s="14">
        <v>59.99</v>
      </c>
      <c r="H72" s="14">
        <v>54.19</v>
      </c>
      <c r="I72" s="14"/>
      <c r="J72" s="14">
        <v>67.819999999999993</v>
      </c>
      <c r="K72" s="14">
        <v>79.42</v>
      </c>
      <c r="L72" s="14">
        <v>98.19</v>
      </c>
      <c r="M72" s="54"/>
      <c r="N72" s="14">
        <v>73.866265486000003</v>
      </c>
      <c r="O72" s="31">
        <v>377.91932836000001</v>
      </c>
      <c r="P72" s="31" t="s">
        <v>16</v>
      </c>
      <c r="Q72" s="17" t="s">
        <v>16</v>
      </c>
      <c r="R72" s="38" t="s">
        <v>588</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91</v>
      </c>
      <c r="D73" s="16" t="s">
        <v>92</v>
      </c>
      <c r="E73" s="16">
        <v>9</v>
      </c>
      <c r="F73" s="15">
        <v>15.09</v>
      </c>
      <c r="G73" s="15">
        <v>14.14</v>
      </c>
      <c r="H73" s="15">
        <v>13.19</v>
      </c>
      <c r="I73" s="14"/>
      <c r="J73" s="15">
        <v>16.87</v>
      </c>
      <c r="K73" s="15">
        <v>18.760000000000002</v>
      </c>
      <c r="L73" s="15">
        <v>21.82</v>
      </c>
      <c r="M73" s="54"/>
      <c r="N73" s="15">
        <v>56.443302737000003</v>
      </c>
      <c r="O73" s="15">
        <v>268.60340404999999</v>
      </c>
      <c r="P73" s="15" t="s">
        <v>16</v>
      </c>
      <c r="Q73" s="16" t="s">
        <v>16</v>
      </c>
      <c r="R73" s="37" t="s">
        <v>589</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93</v>
      </c>
      <c r="D74" s="17" t="s">
        <v>94</v>
      </c>
      <c r="E74" s="17">
        <v>4</v>
      </c>
      <c r="F74" s="14">
        <v>3.86</v>
      </c>
      <c r="G74" s="14">
        <v>2.91</v>
      </c>
      <c r="H74" s="14">
        <v>1.96</v>
      </c>
      <c r="I74" s="14"/>
      <c r="J74" s="14">
        <v>6.27</v>
      </c>
      <c r="K74" s="14">
        <v>8.16</v>
      </c>
      <c r="L74" s="14">
        <v>11.23</v>
      </c>
      <c r="M74" s="54"/>
      <c r="N74" s="14">
        <v>56.797180865999998</v>
      </c>
      <c r="O74" s="31">
        <v>106.73633359</v>
      </c>
      <c r="P74" s="31" t="s">
        <v>13</v>
      </c>
      <c r="Q74" s="17" t="s">
        <v>16</v>
      </c>
      <c r="R74" s="38" t="s">
        <v>590</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95</v>
      </c>
      <c r="D75" s="16" t="s">
        <v>96</v>
      </c>
      <c r="E75" s="16">
        <v>9</v>
      </c>
      <c r="F75" s="15">
        <v>46.89</v>
      </c>
      <c r="G75" s="15">
        <v>43.54</v>
      </c>
      <c r="H75" s="15">
        <v>40.19</v>
      </c>
      <c r="I75" s="14"/>
      <c r="J75" s="15">
        <v>52.99</v>
      </c>
      <c r="K75" s="15">
        <v>59.68</v>
      </c>
      <c r="L75" s="15">
        <v>70.5</v>
      </c>
      <c r="M75" s="54"/>
      <c r="N75" s="15">
        <v>64.884385003999995</v>
      </c>
      <c r="O75" s="15">
        <v>53.126633636000001</v>
      </c>
      <c r="P75" s="15" t="s">
        <v>16</v>
      </c>
      <c r="Q75" s="16" t="s">
        <v>16</v>
      </c>
      <c r="R75" s="37" t="s">
        <v>591</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522</v>
      </c>
      <c r="D76" s="17" t="s">
        <v>523</v>
      </c>
      <c r="E76" s="17">
        <v>4</v>
      </c>
      <c r="F76" s="14">
        <v>4.07</v>
      </c>
      <c r="G76" s="14">
        <v>3.18</v>
      </c>
      <c r="H76" s="14">
        <v>2.2999999999999998</v>
      </c>
      <c r="I76" s="14"/>
      <c r="J76" s="14">
        <v>6.25</v>
      </c>
      <c r="K76" s="14">
        <v>8.01</v>
      </c>
      <c r="L76" s="14">
        <v>10.88</v>
      </c>
      <c r="M76" s="54"/>
      <c r="N76" s="14">
        <v>75.836841238999995</v>
      </c>
      <c r="O76" s="31">
        <v>1.2963015909</v>
      </c>
      <c r="P76" s="31" t="s">
        <v>13</v>
      </c>
      <c r="Q76" s="17" t="s">
        <v>16</v>
      </c>
      <c r="R76" s="38" t="s">
        <v>592</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97</v>
      </c>
      <c r="D77" s="16" t="s">
        <v>98</v>
      </c>
      <c r="E77" s="16">
        <v>7</v>
      </c>
      <c r="F77" s="15">
        <v>5.0199999999999996</v>
      </c>
      <c r="G77" s="15">
        <v>4.5599999999999996</v>
      </c>
      <c r="H77" s="15">
        <v>4.0999999999999996</v>
      </c>
      <c r="I77" s="14"/>
      <c r="J77" s="15">
        <v>5.56</v>
      </c>
      <c r="K77" s="15">
        <v>6.47</v>
      </c>
      <c r="L77" s="15">
        <v>7.95</v>
      </c>
      <c r="M77" s="54"/>
      <c r="N77" s="15">
        <v>67.199588840999994</v>
      </c>
      <c r="O77" s="15">
        <v>47.593114227000001</v>
      </c>
      <c r="P77" s="15" t="s">
        <v>16</v>
      </c>
      <c r="Q77" s="16" t="s">
        <v>16</v>
      </c>
      <c r="R77" s="37" t="s">
        <v>593</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99</v>
      </c>
      <c r="D78" s="17" t="s">
        <v>100</v>
      </c>
      <c r="E78" s="17">
        <v>6</v>
      </c>
      <c r="F78" s="14">
        <v>32.630000000000003</v>
      </c>
      <c r="G78" s="14">
        <v>29.88</v>
      </c>
      <c r="H78" s="14">
        <v>27.13</v>
      </c>
      <c r="I78" s="14"/>
      <c r="J78" s="14">
        <v>33.99</v>
      </c>
      <c r="K78" s="14">
        <v>39.479999999999997</v>
      </c>
      <c r="L78" s="14">
        <v>48.36</v>
      </c>
      <c r="M78" s="54"/>
      <c r="N78" s="14">
        <v>50.522342123999998</v>
      </c>
      <c r="O78" s="31">
        <v>132.22297567999999</v>
      </c>
      <c r="P78" s="31" t="s">
        <v>16</v>
      </c>
      <c r="Q78" s="17" t="s">
        <v>13</v>
      </c>
      <c r="R78" s="38" t="s">
        <v>594</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101</v>
      </c>
      <c r="D79" s="16" t="s">
        <v>102</v>
      </c>
      <c r="E79" s="16">
        <v>6</v>
      </c>
      <c r="F79" s="15">
        <v>1.26</v>
      </c>
      <c r="G79" s="15">
        <v>0.83</v>
      </c>
      <c r="H79" s="15">
        <v>0.41</v>
      </c>
      <c r="I79" s="14"/>
      <c r="J79" s="15">
        <v>2.57</v>
      </c>
      <c r="K79" s="15">
        <v>3.41</v>
      </c>
      <c r="L79" s="15">
        <v>4.78</v>
      </c>
      <c r="M79" s="54"/>
      <c r="N79" s="15">
        <v>59.802369394000003</v>
      </c>
      <c r="O79" s="15">
        <v>10.826775454</v>
      </c>
      <c r="P79" s="15" t="s">
        <v>13</v>
      </c>
      <c r="Q79" s="16" t="s">
        <v>16</v>
      </c>
      <c r="R79" s="37" t="s">
        <v>595</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103</v>
      </c>
      <c r="D80" s="17" t="s">
        <v>104</v>
      </c>
      <c r="E80" s="17">
        <v>7</v>
      </c>
      <c r="F80" s="14">
        <v>22.2</v>
      </c>
      <c r="G80" s="14">
        <v>19.29</v>
      </c>
      <c r="H80" s="14">
        <v>16.39</v>
      </c>
      <c r="I80" s="14"/>
      <c r="J80" s="14">
        <v>29.15</v>
      </c>
      <c r="K80" s="14">
        <v>34.950000000000003</v>
      </c>
      <c r="L80" s="14">
        <v>44.34</v>
      </c>
      <c r="M80" s="54"/>
      <c r="N80" s="14">
        <v>55.800903179000002</v>
      </c>
      <c r="O80" s="31">
        <v>138.98545045</v>
      </c>
      <c r="P80" s="31" t="s">
        <v>13</v>
      </c>
      <c r="Q80" s="17" t="s">
        <v>16</v>
      </c>
      <c r="R80" s="38" t="s">
        <v>596</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103</v>
      </c>
      <c r="D81" s="16" t="s">
        <v>105</v>
      </c>
      <c r="E81" s="16">
        <v>6</v>
      </c>
      <c r="F81" s="15">
        <v>20.71</v>
      </c>
      <c r="G81" s="15">
        <v>17.78</v>
      </c>
      <c r="H81" s="15">
        <v>14.85</v>
      </c>
      <c r="I81" s="14"/>
      <c r="J81" s="15">
        <v>27.62</v>
      </c>
      <c r="K81" s="15">
        <v>33.47</v>
      </c>
      <c r="L81" s="15">
        <v>42.95</v>
      </c>
      <c r="M81" s="54"/>
      <c r="N81" s="15">
        <v>56.027317021999998</v>
      </c>
      <c r="O81" s="15">
        <v>9.1413139999999995</v>
      </c>
      <c r="P81" s="15" t="s">
        <v>13</v>
      </c>
      <c r="Q81" s="16" t="s">
        <v>16</v>
      </c>
      <c r="R81" s="37" t="s">
        <v>597</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498</v>
      </c>
      <c r="D82" s="17" t="s">
        <v>499</v>
      </c>
      <c r="E82" s="17">
        <v>3</v>
      </c>
      <c r="F82" s="14">
        <v>2.56</v>
      </c>
      <c r="G82" s="14">
        <v>2.1</v>
      </c>
      <c r="H82" s="14">
        <v>1.64</v>
      </c>
      <c r="I82" s="14"/>
      <c r="J82" s="14">
        <v>2.74</v>
      </c>
      <c r="K82" s="14">
        <v>3.65</v>
      </c>
      <c r="L82" s="14">
        <v>5.13</v>
      </c>
      <c r="M82" s="54"/>
      <c r="N82" s="14">
        <v>50.390273297999997</v>
      </c>
      <c r="O82" s="31">
        <v>1.5691159091</v>
      </c>
      <c r="P82" s="31" t="s">
        <v>13</v>
      </c>
      <c r="Q82" s="17" t="s">
        <v>13</v>
      </c>
      <c r="R82" s="38" t="s">
        <v>598</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599</v>
      </c>
      <c r="D83" s="16" t="s">
        <v>600</v>
      </c>
      <c r="E83" s="16">
        <v>10</v>
      </c>
      <c r="F83" s="15">
        <v>128.53</v>
      </c>
      <c r="G83" s="15">
        <v>100.86</v>
      </c>
      <c r="H83" s="15">
        <v>73.2</v>
      </c>
      <c r="I83" s="14"/>
      <c r="J83" s="15">
        <v>140.44999999999999</v>
      </c>
      <c r="K83" s="15">
        <v>195.77</v>
      </c>
      <c r="L83" s="15">
        <v>285.3</v>
      </c>
      <c r="M83" s="54"/>
      <c r="N83" s="15">
        <v>62.243925691999998</v>
      </c>
      <c r="O83" s="15">
        <v>1.0311443136</v>
      </c>
      <c r="P83" s="15" t="s">
        <v>16</v>
      </c>
      <c r="Q83" s="16" t="s">
        <v>16</v>
      </c>
      <c r="R83" s="37" t="s">
        <v>601</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490</v>
      </c>
      <c r="D84" s="17" t="s">
        <v>491</v>
      </c>
      <c r="E84" s="17">
        <v>10</v>
      </c>
      <c r="F84" s="14">
        <v>2211</v>
      </c>
      <c r="G84" s="14">
        <v>1705.9</v>
      </c>
      <c r="H84" s="14">
        <v>1200.81</v>
      </c>
      <c r="I84" s="14"/>
      <c r="J84" s="14">
        <v>2389.9499999999998</v>
      </c>
      <c r="K84" s="14">
        <v>3400.13</v>
      </c>
      <c r="L84" s="14">
        <v>5034.72</v>
      </c>
      <c r="M84" s="54"/>
      <c r="N84" s="14">
        <v>62.572033937999997</v>
      </c>
      <c r="O84" s="31">
        <v>2.5352893964000001</v>
      </c>
      <c r="P84" s="31" t="s">
        <v>16</v>
      </c>
      <c r="Q84" s="17" t="s">
        <v>16</v>
      </c>
      <c r="R84" s="38" t="s">
        <v>602</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106</v>
      </c>
      <c r="D85" s="16" t="s">
        <v>107</v>
      </c>
      <c r="E85" s="16">
        <v>7</v>
      </c>
      <c r="F85" s="15">
        <v>17.77</v>
      </c>
      <c r="G85" s="15">
        <v>16.13</v>
      </c>
      <c r="H85" s="15">
        <v>14.49</v>
      </c>
      <c r="I85" s="14"/>
      <c r="J85" s="15">
        <v>18.71</v>
      </c>
      <c r="K85" s="15">
        <v>21.98</v>
      </c>
      <c r="L85" s="15">
        <v>27.28</v>
      </c>
      <c r="M85" s="54"/>
      <c r="N85" s="15">
        <v>50.978182378</v>
      </c>
      <c r="O85" s="15">
        <v>7.0283214091000001</v>
      </c>
      <c r="P85" s="15" t="s">
        <v>16</v>
      </c>
      <c r="Q85" s="16" t="s">
        <v>16</v>
      </c>
      <c r="R85" s="37" t="s">
        <v>603</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108</v>
      </c>
      <c r="D86" s="17" t="s">
        <v>109</v>
      </c>
      <c r="E86" s="17">
        <v>10</v>
      </c>
      <c r="F86" s="14">
        <v>4.95</v>
      </c>
      <c r="G86" s="14">
        <v>4.47</v>
      </c>
      <c r="H86" s="14">
        <v>4</v>
      </c>
      <c r="I86" s="14"/>
      <c r="J86" s="14">
        <v>5.98</v>
      </c>
      <c r="K86" s="14">
        <v>6.92</v>
      </c>
      <c r="L86" s="14">
        <v>8.4499999999999993</v>
      </c>
      <c r="M86" s="54"/>
      <c r="N86" s="14">
        <v>66.003784796999994</v>
      </c>
      <c r="O86" s="31">
        <v>8.8425883181999989</v>
      </c>
      <c r="P86" s="31" t="s">
        <v>16</v>
      </c>
      <c r="Q86" s="17" t="s">
        <v>16</v>
      </c>
      <c r="R86" s="38" t="s">
        <v>604</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110</v>
      </c>
      <c r="D87" s="16" t="s">
        <v>111</v>
      </c>
      <c r="E87" s="16">
        <v>6</v>
      </c>
      <c r="F87" s="15">
        <v>11.09</v>
      </c>
      <c r="G87" s="15">
        <v>9.5</v>
      </c>
      <c r="H87" s="15">
        <v>7.92</v>
      </c>
      <c r="I87" s="14"/>
      <c r="J87" s="15">
        <v>15.41</v>
      </c>
      <c r="K87" s="15">
        <v>18.57</v>
      </c>
      <c r="L87" s="15">
        <v>23.68</v>
      </c>
      <c r="M87" s="54"/>
      <c r="N87" s="15">
        <v>60.838980696999997</v>
      </c>
      <c r="O87" s="15">
        <v>7.8103010000000008</v>
      </c>
      <c r="P87" s="15" t="s">
        <v>13</v>
      </c>
      <c r="Q87" s="16" t="s">
        <v>16</v>
      </c>
      <c r="R87" s="37" t="s">
        <v>605</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112</v>
      </c>
      <c r="D88" s="17" t="s">
        <v>113</v>
      </c>
      <c r="E88" s="17">
        <v>3</v>
      </c>
      <c r="F88" s="14">
        <v>12.52</v>
      </c>
      <c r="G88" s="14">
        <v>11.6</v>
      </c>
      <c r="H88" s="14">
        <v>10.68</v>
      </c>
      <c r="I88" s="14"/>
      <c r="J88" s="14">
        <v>13.15</v>
      </c>
      <c r="K88" s="14">
        <v>14.98</v>
      </c>
      <c r="L88" s="14">
        <v>17.95</v>
      </c>
      <c r="M88" s="54"/>
      <c r="N88" s="14">
        <v>42.484378575000001</v>
      </c>
      <c r="O88" s="31">
        <v>103.64543077</v>
      </c>
      <c r="P88" s="31" t="s">
        <v>13</v>
      </c>
      <c r="Q88" s="17" t="s">
        <v>13</v>
      </c>
      <c r="R88" s="38" t="s">
        <v>606</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114</v>
      </c>
      <c r="D89" s="16" t="s">
        <v>115</v>
      </c>
      <c r="E89" s="16">
        <v>6</v>
      </c>
      <c r="F89" s="15">
        <v>7.64</v>
      </c>
      <c r="G89" s="15">
        <v>6.58</v>
      </c>
      <c r="H89" s="15">
        <v>5.52</v>
      </c>
      <c r="I89" s="14"/>
      <c r="J89" s="15">
        <v>10.07</v>
      </c>
      <c r="K89" s="15">
        <v>12.18</v>
      </c>
      <c r="L89" s="15">
        <v>15.6</v>
      </c>
      <c r="M89" s="54"/>
      <c r="N89" s="15">
        <v>63.915681401999997</v>
      </c>
      <c r="O89" s="15">
        <v>29.285895317999998</v>
      </c>
      <c r="P89" s="15" t="s">
        <v>13</v>
      </c>
      <c r="Q89" s="16" t="s">
        <v>16</v>
      </c>
      <c r="R89" s="37" t="s">
        <v>607</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421</v>
      </c>
      <c r="D90" s="17" t="s">
        <v>422</v>
      </c>
      <c r="E90" s="17">
        <v>4</v>
      </c>
      <c r="F90" s="14">
        <v>192.81</v>
      </c>
      <c r="G90" s="14">
        <v>170.36</v>
      </c>
      <c r="H90" s="14">
        <v>147.91999999999999</v>
      </c>
      <c r="I90" s="14"/>
      <c r="J90" s="14">
        <v>200.31</v>
      </c>
      <c r="K90" s="14">
        <v>245.19</v>
      </c>
      <c r="L90" s="14">
        <v>317.82</v>
      </c>
      <c r="M90" s="54"/>
      <c r="N90" s="14">
        <v>39.615731083</v>
      </c>
      <c r="O90" s="31">
        <v>4.4194223914000004</v>
      </c>
      <c r="P90" s="31" t="s">
        <v>16</v>
      </c>
      <c r="Q90" s="17" t="s">
        <v>13</v>
      </c>
      <c r="R90" s="38" t="s">
        <v>608</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116</v>
      </c>
      <c r="D91" s="16" t="s">
        <v>117</v>
      </c>
      <c r="E91" s="16">
        <v>4</v>
      </c>
      <c r="F91" s="15">
        <v>150</v>
      </c>
      <c r="G91" s="15" t="s">
        <v>29</v>
      </c>
      <c r="H91" s="15" t="s">
        <v>29</v>
      </c>
      <c r="I91" s="14"/>
      <c r="J91" s="15" t="s">
        <v>29</v>
      </c>
      <c r="K91" s="15" t="s">
        <v>29</v>
      </c>
      <c r="L91" s="15" t="s">
        <v>29</v>
      </c>
      <c r="M91" s="54"/>
      <c r="N91" s="15">
        <v>94.064508982000007</v>
      </c>
      <c r="O91" s="15">
        <v>1.0764285713999999</v>
      </c>
      <c r="P91" s="15" t="s">
        <v>13</v>
      </c>
      <c r="Q91" s="16" t="s">
        <v>16</v>
      </c>
      <c r="R91" s="37" t="s">
        <v>29</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118</v>
      </c>
      <c r="D92" s="17" t="s">
        <v>119</v>
      </c>
      <c r="E92" s="17">
        <v>4</v>
      </c>
      <c r="F92" s="14">
        <v>82.02</v>
      </c>
      <c r="G92" s="14">
        <v>75.53</v>
      </c>
      <c r="H92" s="14">
        <v>69.05</v>
      </c>
      <c r="I92" s="14"/>
      <c r="J92" s="14">
        <v>88.81</v>
      </c>
      <c r="K92" s="14">
        <v>101.77</v>
      </c>
      <c r="L92" s="14">
        <v>122.75</v>
      </c>
      <c r="M92" s="54"/>
      <c r="N92" s="14">
        <v>52.762137572</v>
      </c>
      <c r="O92" s="31">
        <v>379.13742717999997</v>
      </c>
      <c r="P92" s="31" t="s">
        <v>13</v>
      </c>
      <c r="Q92" s="17" t="s">
        <v>16</v>
      </c>
      <c r="R92" s="38" t="s">
        <v>609</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120</v>
      </c>
      <c r="D93" s="16" t="s">
        <v>121</v>
      </c>
      <c r="E93" s="16">
        <v>10</v>
      </c>
      <c r="F93" s="15">
        <v>50.96</v>
      </c>
      <c r="G93" s="15">
        <v>46.63</v>
      </c>
      <c r="H93" s="15">
        <v>42.3</v>
      </c>
      <c r="I93" s="14"/>
      <c r="J93" s="15">
        <v>59.25</v>
      </c>
      <c r="K93" s="15">
        <v>67.900000000000006</v>
      </c>
      <c r="L93" s="15">
        <v>81.91</v>
      </c>
      <c r="M93" s="54"/>
      <c r="N93" s="15">
        <v>70.456460067999998</v>
      </c>
      <c r="O93" s="15">
        <v>125.12003018</v>
      </c>
      <c r="P93" s="15" t="s">
        <v>16</v>
      </c>
      <c r="Q93" s="16" t="s">
        <v>16</v>
      </c>
      <c r="R93" s="37" t="s">
        <v>610</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122</v>
      </c>
      <c r="D94" s="17" t="s">
        <v>123</v>
      </c>
      <c r="E94" s="17">
        <v>10</v>
      </c>
      <c r="F94" s="14">
        <v>26.72</v>
      </c>
      <c r="G94" s="14">
        <v>24.2</v>
      </c>
      <c r="H94" s="14">
        <v>21.68</v>
      </c>
      <c r="I94" s="14"/>
      <c r="J94" s="14">
        <v>28.12</v>
      </c>
      <c r="K94" s="14">
        <v>33.15</v>
      </c>
      <c r="L94" s="14">
        <v>41.3</v>
      </c>
      <c r="M94" s="54"/>
      <c r="N94" s="14">
        <v>62.056181146999997</v>
      </c>
      <c r="O94" s="31">
        <v>198.61749777</v>
      </c>
      <c r="P94" s="31" t="s">
        <v>16</v>
      </c>
      <c r="Q94" s="17" t="s">
        <v>16</v>
      </c>
      <c r="R94" s="38" t="s">
        <v>611</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124</v>
      </c>
      <c r="D95" s="16" t="s">
        <v>125</v>
      </c>
      <c r="E95" s="16">
        <v>3</v>
      </c>
      <c r="F95" s="15">
        <v>31.9</v>
      </c>
      <c r="G95" s="15">
        <v>29.35</v>
      </c>
      <c r="H95" s="15">
        <v>26.81</v>
      </c>
      <c r="I95" s="14"/>
      <c r="J95" s="15">
        <v>32.630000000000003</v>
      </c>
      <c r="K95" s="15">
        <v>37.71</v>
      </c>
      <c r="L95" s="15">
        <v>45.93</v>
      </c>
      <c r="M95" s="54"/>
      <c r="N95" s="15">
        <v>41.079149833000002</v>
      </c>
      <c r="O95" s="15">
        <v>66.951924954999996</v>
      </c>
      <c r="P95" s="15" t="s">
        <v>16</v>
      </c>
      <c r="Q95" s="16" t="s">
        <v>13</v>
      </c>
      <c r="R95" s="37" t="s">
        <v>612</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126</v>
      </c>
      <c r="D96" s="17" t="s">
        <v>127</v>
      </c>
      <c r="E96" s="17">
        <v>10</v>
      </c>
      <c r="F96" s="14">
        <v>40.21</v>
      </c>
      <c r="G96" s="14">
        <v>37.14</v>
      </c>
      <c r="H96" s="14">
        <v>34.07</v>
      </c>
      <c r="I96" s="14"/>
      <c r="J96" s="14">
        <v>46.32</v>
      </c>
      <c r="K96" s="14">
        <v>52.45</v>
      </c>
      <c r="L96" s="14">
        <v>62.38</v>
      </c>
      <c r="M96" s="54"/>
      <c r="N96" s="14">
        <v>65.822655269999998</v>
      </c>
      <c r="O96" s="31">
        <v>295.92406650000004</v>
      </c>
      <c r="P96" s="31" t="s">
        <v>16</v>
      </c>
      <c r="Q96" s="17" t="s">
        <v>16</v>
      </c>
      <c r="R96" s="38" t="s">
        <v>613</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409</v>
      </c>
      <c r="D97" s="16" t="s">
        <v>410</v>
      </c>
      <c r="E97" s="16">
        <v>6</v>
      </c>
      <c r="F97" s="15">
        <v>22.96</v>
      </c>
      <c r="G97" s="15">
        <v>20.32</v>
      </c>
      <c r="H97" s="15">
        <v>17.68</v>
      </c>
      <c r="I97" s="14"/>
      <c r="J97" s="15">
        <v>23.64</v>
      </c>
      <c r="K97" s="15">
        <v>28.91</v>
      </c>
      <c r="L97" s="15">
        <v>37.44</v>
      </c>
      <c r="M97" s="54"/>
      <c r="N97" s="15">
        <v>45.901575846999997</v>
      </c>
      <c r="O97" s="15">
        <v>1.8780006364000001</v>
      </c>
      <c r="P97" s="15" t="s">
        <v>16</v>
      </c>
      <c r="Q97" s="16" t="s">
        <v>13</v>
      </c>
      <c r="R97" s="37" t="s">
        <v>614</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128</v>
      </c>
      <c r="D98" s="17" t="s">
        <v>129</v>
      </c>
      <c r="E98" s="17">
        <v>6</v>
      </c>
      <c r="F98" s="14">
        <v>5.54</v>
      </c>
      <c r="G98" s="14">
        <v>4.84</v>
      </c>
      <c r="H98" s="14">
        <v>4.1500000000000004</v>
      </c>
      <c r="I98" s="14"/>
      <c r="J98" s="14">
        <v>7.36</v>
      </c>
      <c r="K98" s="14">
        <v>8.74</v>
      </c>
      <c r="L98" s="14">
        <v>10.98</v>
      </c>
      <c r="M98" s="54"/>
      <c r="N98" s="14">
        <v>57.622944904999997</v>
      </c>
      <c r="O98" s="31">
        <v>5.1156477727</v>
      </c>
      <c r="P98" s="31" t="s">
        <v>13</v>
      </c>
      <c r="Q98" s="17" t="s">
        <v>16</v>
      </c>
      <c r="R98" s="38" t="s">
        <v>615</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500</v>
      </c>
      <c r="D99" s="16" t="s">
        <v>501</v>
      </c>
      <c r="E99" s="16">
        <v>7</v>
      </c>
      <c r="F99" s="15">
        <v>91.33</v>
      </c>
      <c r="G99" s="15">
        <v>82.58</v>
      </c>
      <c r="H99" s="15">
        <v>73.83</v>
      </c>
      <c r="I99" s="14"/>
      <c r="J99" s="15">
        <v>114.87</v>
      </c>
      <c r="K99" s="15">
        <v>132.36000000000001</v>
      </c>
      <c r="L99" s="15">
        <v>160.66999999999999</v>
      </c>
      <c r="M99" s="54"/>
      <c r="N99" s="15">
        <v>61.423342001999998</v>
      </c>
      <c r="O99" s="15">
        <v>1.1150256995000001</v>
      </c>
      <c r="P99" s="15" t="s">
        <v>16</v>
      </c>
      <c r="Q99" s="16" t="s">
        <v>16</v>
      </c>
      <c r="R99" s="37" t="s">
        <v>616</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130</v>
      </c>
      <c r="D100" s="17" t="s">
        <v>131</v>
      </c>
      <c r="E100" s="17">
        <v>1</v>
      </c>
      <c r="F100" s="14">
        <v>12.47</v>
      </c>
      <c r="G100" s="14">
        <v>11.22</v>
      </c>
      <c r="H100" s="14">
        <v>9.9700000000000006</v>
      </c>
      <c r="I100" s="14"/>
      <c r="J100" s="14">
        <v>13.18</v>
      </c>
      <c r="K100" s="14">
        <v>15.67</v>
      </c>
      <c r="L100" s="14">
        <v>19.72</v>
      </c>
      <c r="M100" s="54"/>
      <c r="N100" s="14">
        <v>44.223398635000002</v>
      </c>
      <c r="O100" s="31">
        <v>19.429984545</v>
      </c>
      <c r="P100" s="31" t="s">
        <v>13</v>
      </c>
      <c r="Q100" s="17" t="s">
        <v>13</v>
      </c>
      <c r="R100" s="38" t="s">
        <v>617</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132</v>
      </c>
      <c r="D101" s="16" t="s">
        <v>133</v>
      </c>
      <c r="E101" s="16">
        <v>2</v>
      </c>
      <c r="F101" s="15">
        <v>5.89</v>
      </c>
      <c r="G101" s="15">
        <v>4.96</v>
      </c>
      <c r="H101" s="15">
        <v>4.04</v>
      </c>
      <c r="I101" s="14"/>
      <c r="J101" s="15">
        <v>5.98</v>
      </c>
      <c r="K101" s="15">
        <v>7.82</v>
      </c>
      <c r="L101" s="15">
        <v>10.81</v>
      </c>
      <c r="M101" s="54"/>
      <c r="N101" s="15">
        <v>50.826796350000002</v>
      </c>
      <c r="O101" s="15">
        <v>4.2524951817999996</v>
      </c>
      <c r="P101" s="15" t="s">
        <v>13</v>
      </c>
      <c r="Q101" s="16" t="s">
        <v>13</v>
      </c>
      <c r="R101" s="37" t="s">
        <v>618</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134</v>
      </c>
      <c r="D102" s="17" t="s">
        <v>135</v>
      </c>
      <c r="E102" s="17">
        <v>9</v>
      </c>
      <c r="F102" s="14">
        <v>16.170000000000002</v>
      </c>
      <c r="G102" s="14">
        <v>15.11</v>
      </c>
      <c r="H102" s="14">
        <v>14.06</v>
      </c>
      <c r="I102" s="14"/>
      <c r="J102" s="14">
        <v>17.72</v>
      </c>
      <c r="K102" s="14">
        <v>19.82</v>
      </c>
      <c r="L102" s="14">
        <v>23.23</v>
      </c>
      <c r="M102" s="54"/>
      <c r="N102" s="14">
        <v>68.784894585999993</v>
      </c>
      <c r="O102" s="31">
        <v>32.581745091000002</v>
      </c>
      <c r="P102" s="31" t="s">
        <v>16</v>
      </c>
      <c r="Q102" s="17" t="s">
        <v>16</v>
      </c>
      <c r="R102" s="38" t="s">
        <v>619</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136</v>
      </c>
      <c r="D103" s="16" t="s">
        <v>137</v>
      </c>
      <c r="E103" s="16">
        <v>7</v>
      </c>
      <c r="F103" s="15">
        <v>20.67</v>
      </c>
      <c r="G103" s="15">
        <v>18.98</v>
      </c>
      <c r="H103" s="15">
        <v>17.3</v>
      </c>
      <c r="I103" s="14"/>
      <c r="J103" s="15">
        <v>24.55</v>
      </c>
      <c r="K103" s="15">
        <v>27.91</v>
      </c>
      <c r="L103" s="15">
        <v>33.35</v>
      </c>
      <c r="M103" s="54"/>
      <c r="N103" s="15">
        <v>58.850870792000002</v>
      </c>
      <c r="O103" s="15">
        <v>6.2400912727000009</v>
      </c>
      <c r="P103" s="15" t="s">
        <v>13</v>
      </c>
      <c r="Q103" s="16" t="s">
        <v>16</v>
      </c>
      <c r="R103" s="37" t="s">
        <v>620</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392</v>
      </c>
      <c r="D104" s="17" t="s">
        <v>393</v>
      </c>
      <c r="E104" s="17">
        <v>0</v>
      </c>
      <c r="F104" s="14">
        <v>0.53</v>
      </c>
      <c r="G104" s="14">
        <v>0.02</v>
      </c>
      <c r="H104" s="14">
        <v>-0.48</v>
      </c>
      <c r="I104" s="14"/>
      <c r="J104" s="14">
        <v>0.6</v>
      </c>
      <c r="K104" s="14">
        <v>1.61</v>
      </c>
      <c r="L104" s="14">
        <v>3.26</v>
      </c>
      <c r="M104" s="54"/>
      <c r="N104" s="14">
        <v>15.794896965</v>
      </c>
      <c r="O104" s="31">
        <v>2.9220216818</v>
      </c>
      <c r="P104" s="31" t="s">
        <v>13</v>
      </c>
      <c r="Q104" s="17" t="s">
        <v>13</v>
      </c>
      <c r="R104" s="38" t="s">
        <v>621</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138</v>
      </c>
      <c r="D105" s="16" t="s">
        <v>139</v>
      </c>
      <c r="E105" s="16">
        <v>9</v>
      </c>
      <c r="F105" s="15">
        <v>22.95</v>
      </c>
      <c r="G105" s="15">
        <v>20.48</v>
      </c>
      <c r="H105" s="15">
        <v>18.010000000000002</v>
      </c>
      <c r="I105" s="14"/>
      <c r="J105" s="15">
        <v>24.65</v>
      </c>
      <c r="K105" s="15">
        <v>29.58</v>
      </c>
      <c r="L105" s="15">
        <v>37.57</v>
      </c>
      <c r="M105" s="54"/>
      <c r="N105" s="15">
        <v>71.051823519999999</v>
      </c>
      <c r="O105" s="15">
        <v>210.03855055000002</v>
      </c>
      <c r="P105" s="15" t="s">
        <v>16</v>
      </c>
      <c r="Q105" s="16" t="s">
        <v>16</v>
      </c>
      <c r="R105" s="37" t="s">
        <v>622</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140</v>
      </c>
      <c r="D106" s="17" t="s">
        <v>141</v>
      </c>
      <c r="E106" s="17">
        <v>9</v>
      </c>
      <c r="F106" s="14">
        <v>10.16</v>
      </c>
      <c r="G106" s="14">
        <v>9.15</v>
      </c>
      <c r="H106" s="14">
        <v>8.15</v>
      </c>
      <c r="I106" s="14"/>
      <c r="J106" s="14">
        <v>10.77</v>
      </c>
      <c r="K106" s="14">
        <v>12.77</v>
      </c>
      <c r="L106" s="14">
        <v>16.010000000000002</v>
      </c>
      <c r="M106" s="54"/>
      <c r="N106" s="14">
        <v>69.253617702</v>
      </c>
      <c r="O106" s="31">
        <v>62.044727045000002</v>
      </c>
      <c r="P106" s="31" t="s">
        <v>16</v>
      </c>
      <c r="Q106" s="17" t="s">
        <v>16</v>
      </c>
      <c r="R106" s="38" t="s">
        <v>623</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142</v>
      </c>
      <c r="D107" s="16" t="s">
        <v>143</v>
      </c>
      <c r="E107" s="16">
        <v>6</v>
      </c>
      <c r="F107" s="15">
        <v>12.82</v>
      </c>
      <c r="G107" s="15">
        <v>10.65</v>
      </c>
      <c r="H107" s="15">
        <v>8.49</v>
      </c>
      <c r="I107" s="14"/>
      <c r="J107" s="15">
        <v>18.12</v>
      </c>
      <c r="K107" s="15">
        <v>22.44</v>
      </c>
      <c r="L107" s="15">
        <v>29.44</v>
      </c>
      <c r="M107" s="54"/>
      <c r="N107" s="15">
        <v>69.186230791</v>
      </c>
      <c r="O107" s="15">
        <v>39.186784864000003</v>
      </c>
      <c r="P107" s="15" t="s">
        <v>13</v>
      </c>
      <c r="Q107" s="16" t="s">
        <v>16</v>
      </c>
      <c r="R107" s="37" t="s">
        <v>624</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144</v>
      </c>
      <c r="D108" s="17" t="s">
        <v>145</v>
      </c>
      <c r="E108" s="17">
        <v>6</v>
      </c>
      <c r="F108" s="14">
        <v>3.85</v>
      </c>
      <c r="G108" s="14">
        <v>3.51</v>
      </c>
      <c r="H108" s="14">
        <v>3.18</v>
      </c>
      <c r="I108" s="14"/>
      <c r="J108" s="14">
        <v>4.75</v>
      </c>
      <c r="K108" s="14">
        <v>5.41</v>
      </c>
      <c r="L108" s="14">
        <v>6.48</v>
      </c>
      <c r="M108" s="54"/>
      <c r="N108" s="14">
        <v>60.557416525999997</v>
      </c>
      <c r="O108" s="31">
        <v>9.5374381364000005</v>
      </c>
      <c r="P108" s="31" t="s">
        <v>13</v>
      </c>
      <c r="Q108" s="17" t="s">
        <v>16</v>
      </c>
      <c r="R108" s="38" t="s">
        <v>625</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146</v>
      </c>
      <c r="D109" s="16" t="s">
        <v>147</v>
      </c>
      <c r="E109" s="16">
        <v>6</v>
      </c>
      <c r="F109" s="15">
        <v>3.94</v>
      </c>
      <c r="G109" s="15">
        <v>3.36</v>
      </c>
      <c r="H109" s="15">
        <v>2.78</v>
      </c>
      <c r="I109" s="14"/>
      <c r="J109" s="15">
        <v>5.3</v>
      </c>
      <c r="K109" s="15">
        <v>6.45</v>
      </c>
      <c r="L109" s="15">
        <v>8.32</v>
      </c>
      <c r="M109" s="54"/>
      <c r="N109" s="15">
        <v>59.325614199</v>
      </c>
      <c r="O109" s="15">
        <v>19.182704682000001</v>
      </c>
      <c r="P109" s="15" t="s">
        <v>13</v>
      </c>
      <c r="Q109" s="16" t="s">
        <v>16</v>
      </c>
      <c r="R109" s="37" t="s">
        <v>626</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148</v>
      </c>
      <c r="D110" s="17" t="s">
        <v>149</v>
      </c>
      <c r="E110" s="17">
        <v>5</v>
      </c>
      <c r="F110" s="14">
        <v>9.8699999999999992</v>
      </c>
      <c r="G110" s="14">
        <v>8.7100000000000009</v>
      </c>
      <c r="H110" s="14">
        <v>7.55</v>
      </c>
      <c r="I110" s="14"/>
      <c r="J110" s="14">
        <v>13.19</v>
      </c>
      <c r="K110" s="14">
        <v>15.5</v>
      </c>
      <c r="L110" s="14">
        <v>19.239999999999998</v>
      </c>
      <c r="M110" s="54"/>
      <c r="N110" s="14">
        <v>53.575004004999997</v>
      </c>
      <c r="O110" s="31">
        <v>22.197909318000001</v>
      </c>
      <c r="P110" s="31" t="s">
        <v>13</v>
      </c>
      <c r="Q110" s="17" t="s">
        <v>16</v>
      </c>
      <c r="R110" s="38" t="s">
        <v>627</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354</v>
      </c>
      <c r="D111" s="16" t="s">
        <v>355</v>
      </c>
      <c r="E111" s="16">
        <v>6</v>
      </c>
      <c r="F111" s="15" t="s">
        <v>29</v>
      </c>
      <c r="G111" s="15" t="s">
        <v>29</v>
      </c>
      <c r="H111" s="15" t="s">
        <v>29</v>
      </c>
      <c r="I111" s="14"/>
      <c r="J111" s="15" t="s">
        <v>29</v>
      </c>
      <c r="K111" s="15" t="s">
        <v>29</v>
      </c>
      <c r="L111" s="15" t="s">
        <v>29</v>
      </c>
      <c r="M111" s="54"/>
      <c r="N111" s="15" t="s">
        <v>29</v>
      </c>
      <c r="O111" s="15" t="s">
        <v>29</v>
      </c>
      <c r="P111" s="15" t="s">
        <v>29</v>
      </c>
      <c r="Q111" s="16" t="s">
        <v>29</v>
      </c>
      <c r="R111" s="37" t="s">
        <v>30</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402</v>
      </c>
      <c r="D112" s="17" t="s">
        <v>403</v>
      </c>
      <c r="E112" s="17">
        <v>1</v>
      </c>
      <c r="F112" s="14">
        <v>2.04</v>
      </c>
      <c r="G112" s="14">
        <v>1.6</v>
      </c>
      <c r="H112" s="14">
        <v>1.1599999999999999</v>
      </c>
      <c r="I112" s="14"/>
      <c r="J112" s="14">
        <v>2.14</v>
      </c>
      <c r="K112" s="14">
        <v>3.01</v>
      </c>
      <c r="L112" s="14">
        <v>4.43</v>
      </c>
      <c r="M112" s="54"/>
      <c r="N112" s="14">
        <v>51.00546748</v>
      </c>
      <c r="O112" s="31">
        <v>3.3286171817999999</v>
      </c>
      <c r="P112" s="31" t="s">
        <v>13</v>
      </c>
      <c r="Q112" s="17" t="s">
        <v>13</v>
      </c>
      <c r="R112" s="38" t="s">
        <v>628</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150</v>
      </c>
      <c r="D113" s="16" t="s">
        <v>151</v>
      </c>
      <c r="E113" s="16">
        <v>0</v>
      </c>
      <c r="F113" s="15">
        <v>3.4</v>
      </c>
      <c r="G113" s="15">
        <v>3</v>
      </c>
      <c r="H113" s="15">
        <v>2.6</v>
      </c>
      <c r="I113" s="14"/>
      <c r="J113" s="15">
        <v>3.49</v>
      </c>
      <c r="K113" s="15">
        <v>4.28</v>
      </c>
      <c r="L113" s="15">
        <v>5.57</v>
      </c>
      <c r="M113" s="54"/>
      <c r="N113" s="15">
        <v>44.296091484000002</v>
      </c>
      <c r="O113" s="15">
        <v>4.8615594545</v>
      </c>
      <c r="P113" s="15" t="s">
        <v>13</v>
      </c>
      <c r="Q113" s="16" t="s">
        <v>13</v>
      </c>
      <c r="R113" s="37" t="s">
        <v>629</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152</v>
      </c>
      <c r="D114" s="17" t="s">
        <v>153</v>
      </c>
      <c r="E114" s="17">
        <v>6</v>
      </c>
      <c r="F114" s="14">
        <v>20.68</v>
      </c>
      <c r="G114" s="14">
        <v>19.309999999999999</v>
      </c>
      <c r="H114" s="14">
        <v>17.95</v>
      </c>
      <c r="I114" s="14"/>
      <c r="J114" s="14">
        <v>24.05</v>
      </c>
      <c r="K114" s="14">
        <v>26.77</v>
      </c>
      <c r="L114" s="14">
        <v>31.19</v>
      </c>
      <c r="M114" s="54"/>
      <c r="N114" s="14">
        <v>55.246380848999998</v>
      </c>
      <c r="O114" s="31">
        <v>50.960471318000003</v>
      </c>
      <c r="P114" s="31" t="s">
        <v>13</v>
      </c>
      <c r="Q114" s="17" t="s">
        <v>16</v>
      </c>
      <c r="R114" s="38" t="s">
        <v>630</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154</v>
      </c>
      <c r="D115" s="16" t="s">
        <v>155</v>
      </c>
      <c r="E115" s="16">
        <v>9</v>
      </c>
      <c r="F115" s="15">
        <v>25.84</v>
      </c>
      <c r="G115" s="15">
        <v>23.58</v>
      </c>
      <c r="H115" s="15">
        <v>21.32</v>
      </c>
      <c r="I115" s="14"/>
      <c r="J115" s="15">
        <v>30.62</v>
      </c>
      <c r="K115" s="15">
        <v>35.130000000000003</v>
      </c>
      <c r="L115" s="15">
        <v>42.43</v>
      </c>
      <c r="M115" s="54"/>
      <c r="N115" s="15">
        <v>61.409001351999997</v>
      </c>
      <c r="O115" s="15">
        <v>53.922959454999997</v>
      </c>
      <c r="P115" s="15" t="s">
        <v>16</v>
      </c>
      <c r="Q115" s="16" t="s">
        <v>16</v>
      </c>
      <c r="R115" s="37" t="s">
        <v>631</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156</v>
      </c>
      <c r="D116" s="17" t="s">
        <v>157</v>
      </c>
      <c r="E116" s="17">
        <v>6</v>
      </c>
      <c r="F116" s="14">
        <v>87.62</v>
      </c>
      <c r="G116" s="14">
        <v>60.74</v>
      </c>
      <c r="H116" s="14">
        <v>33.869999999999997</v>
      </c>
      <c r="I116" s="14"/>
      <c r="J116" s="14">
        <v>92.2</v>
      </c>
      <c r="K116" s="14">
        <v>145.94</v>
      </c>
      <c r="L116" s="14">
        <v>232.9</v>
      </c>
      <c r="M116" s="54"/>
      <c r="N116" s="14">
        <v>35.952248212999997</v>
      </c>
      <c r="O116" s="31">
        <v>42.224773403999997</v>
      </c>
      <c r="P116" s="31" t="s">
        <v>16</v>
      </c>
      <c r="Q116" s="17" t="s">
        <v>13</v>
      </c>
      <c r="R116" s="38" t="s">
        <v>632</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158</v>
      </c>
      <c r="D117" s="16" t="s">
        <v>159</v>
      </c>
      <c r="E117" s="16">
        <v>5</v>
      </c>
      <c r="F117" s="15">
        <v>12.89</v>
      </c>
      <c r="G117" s="15">
        <v>11.77</v>
      </c>
      <c r="H117" s="15">
        <v>10.65</v>
      </c>
      <c r="I117" s="14"/>
      <c r="J117" s="15">
        <v>13.14</v>
      </c>
      <c r="K117" s="15">
        <v>15.37</v>
      </c>
      <c r="L117" s="15">
        <v>18.98</v>
      </c>
      <c r="M117" s="54"/>
      <c r="N117" s="15">
        <v>45.965910979</v>
      </c>
      <c r="O117" s="15">
        <v>22.543153318000002</v>
      </c>
      <c r="P117" s="15" t="s">
        <v>16</v>
      </c>
      <c r="Q117" s="16" t="s">
        <v>13</v>
      </c>
      <c r="R117" s="37" t="s">
        <v>633</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160</v>
      </c>
      <c r="D118" s="17" t="s">
        <v>161</v>
      </c>
      <c r="E118" s="17">
        <v>4</v>
      </c>
      <c r="F118" s="14">
        <v>28.4</v>
      </c>
      <c r="G118" s="14">
        <v>22.58</v>
      </c>
      <c r="H118" s="14">
        <v>16.77</v>
      </c>
      <c r="I118" s="14"/>
      <c r="J118" s="14">
        <v>45.57</v>
      </c>
      <c r="K118" s="14">
        <v>57.19</v>
      </c>
      <c r="L118" s="14">
        <v>76</v>
      </c>
      <c r="M118" s="54"/>
      <c r="N118" s="14">
        <v>47.606736660000003</v>
      </c>
      <c r="O118" s="31">
        <v>57.226570776000003</v>
      </c>
      <c r="P118" s="31" t="s">
        <v>13</v>
      </c>
      <c r="Q118" s="17" t="s">
        <v>16</v>
      </c>
      <c r="R118" s="38" t="s">
        <v>634</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162</v>
      </c>
      <c r="D119" s="16" t="s">
        <v>163</v>
      </c>
      <c r="E119" s="16">
        <v>6</v>
      </c>
      <c r="F119" s="15">
        <v>9.1199999999999992</v>
      </c>
      <c r="G119" s="15">
        <v>8.49</v>
      </c>
      <c r="H119" s="15">
        <v>7.87</v>
      </c>
      <c r="I119" s="14"/>
      <c r="J119" s="15">
        <v>10.6</v>
      </c>
      <c r="K119" s="15">
        <v>11.84</v>
      </c>
      <c r="L119" s="15">
        <v>13.85</v>
      </c>
      <c r="M119" s="54"/>
      <c r="N119" s="15">
        <v>60.958543438</v>
      </c>
      <c r="O119" s="15">
        <v>7.5238508635999999</v>
      </c>
      <c r="P119" s="15" t="s">
        <v>13</v>
      </c>
      <c r="Q119" s="16" t="s">
        <v>16</v>
      </c>
      <c r="R119" s="37" t="s">
        <v>635</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164</v>
      </c>
      <c r="D120" s="17" t="s">
        <v>165</v>
      </c>
      <c r="E120" s="17">
        <v>6</v>
      </c>
      <c r="F120" s="14">
        <v>7.91</v>
      </c>
      <c r="G120" s="14">
        <v>7.3</v>
      </c>
      <c r="H120" s="14">
        <v>6.7</v>
      </c>
      <c r="I120" s="14"/>
      <c r="J120" s="14">
        <v>9.5</v>
      </c>
      <c r="K120" s="14">
        <v>10.7</v>
      </c>
      <c r="L120" s="14">
        <v>12.66</v>
      </c>
      <c r="M120" s="54"/>
      <c r="N120" s="14">
        <v>60.187612037999997</v>
      </c>
      <c r="O120" s="31">
        <v>4.3123674091000002</v>
      </c>
      <c r="P120" s="31" t="s">
        <v>13</v>
      </c>
      <c r="Q120" s="17" t="s">
        <v>16</v>
      </c>
      <c r="R120" s="38" t="s">
        <v>636</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166</v>
      </c>
      <c r="D121" s="16" t="s">
        <v>167</v>
      </c>
      <c r="E121" s="16">
        <v>9</v>
      </c>
      <c r="F121" s="15">
        <v>55.7</v>
      </c>
      <c r="G121" s="15">
        <v>52.93</v>
      </c>
      <c r="H121" s="15">
        <v>50.16</v>
      </c>
      <c r="I121" s="14"/>
      <c r="J121" s="15">
        <v>58.88</v>
      </c>
      <c r="K121" s="15">
        <v>64.41</v>
      </c>
      <c r="L121" s="15">
        <v>73.349999999999994</v>
      </c>
      <c r="M121" s="54"/>
      <c r="N121" s="15">
        <v>68.288722570999994</v>
      </c>
      <c r="O121" s="15">
        <v>18.540660817999999</v>
      </c>
      <c r="P121" s="15" t="s">
        <v>16</v>
      </c>
      <c r="Q121" s="16" t="s">
        <v>16</v>
      </c>
      <c r="R121" s="37" t="s">
        <v>637</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168</v>
      </c>
      <c r="D122" s="17" t="s">
        <v>169</v>
      </c>
      <c r="E122" s="17">
        <v>10</v>
      </c>
      <c r="F122" s="14">
        <v>28.81</v>
      </c>
      <c r="G122" s="14">
        <v>27.11</v>
      </c>
      <c r="H122" s="14">
        <v>25.42</v>
      </c>
      <c r="I122" s="14"/>
      <c r="J122" s="14">
        <v>32.04</v>
      </c>
      <c r="K122" s="14">
        <v>35.42</v>
      </c>
      <c r="L122" s="14">
        <v>40.89</v>
      </c>
      <c r="M122" s="54"/>
      <c r="N122" s="14">
        <v>59.514774637999999</v>
      </c>
      <c r="O122" s="31">
        <v>70.556627044999999</v>
      </c>
      <c r="P122" s="31" t="s">
        <v>16</v>
      </c>
      <c r="Q122" s="17" t="s">
        <v>16</v>
      </c>
      <c r="R122" s="38" t="s">
        <v>638</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170</v>
      </c>
      <c r="D123" s="16" t="s">
        <v>171</v>
      </c>
      <c r="E123" s="16">
        <v>9</v>
      </c>
      <c r="F123" s="15">
        <v>13.86</v>
      </c>
      <c r="G123" s="15">
        <v>12.99</v>
      </c>
      <c r="H123" s="15">
        <v>12.12</v>
      </c>
      <c r="I123" s="14"/>
      <c r="J123" s="15">
        <v>15.05</v>
      </c>
      <c r="K123" s="15">
        <v>16.78</v>
      </c>
      <c r="L123" s="15">
        <v>19.579999999999998</v>
      </c>
      <c r="M123" s="54"/>
      <c r="N123" s="15">
        <v>64.124195443000005</v>
      </c>
      <c r="O123" s="15">
        <v>480.02769549999999</v>
      </c>
      <c r="P123" s="15" t="s">
        <v>16</v>
      </c>
      <c r="Q123" s="16" t="s">
        <v>16</v>
      </c>
      <c r="R123" s="37" t="s">
        <v>639</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172</v>
      </c>
      <c r="D124" s="17" t="s">
        <v>173</v>
      </c>
      <c r="E124" s="17">
        <v>9</v>
      </c>
      <c r="F124" s="14">
        <v>45.54</v>
      </c>
      <c r="G124" s="14">
        <v>42.92</v>
      </c>
      <c r="H124" s="14">
        <v>40.31</v>
      </c>
      <c r="I124" s="14"/>
      <c r="J124" s="14">
        <v>47.33</v>
      </c>
      <c r="K124" s="14">
        <v>52.55</v>
      </c>
      <c r="L124" s="14">
        <v>61</v>
      </c>
      <c r="M124" s="54"/>
      <c r="N124" s="14">
        <v>69.257846732000004</v>
      </c>
      <c r="O124" s="31">
        <v>86.965605363999998</v>
      </c>
      <c r="P124" s="31" t="s">
        <v>16</v>
      </c>
      <c r="Q124" s="17" t="s">
        <v>16</v>
      </c>
      <c r="R124" s="38" t="s">
        <v>640</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172</v>
      </c>
      <c r="D125" s="16" t="s">
        <v>174</v>
      </c>
      <c r="E125" s="16">
        <v>9</v>
      </c>
      <c r="F125" s="15">
        <v>43.24</v>
      </c>
      <c r="G125" s="15">
        <v>40.35</v>
      </c>
      <c r="H125" s="15">
        <v>37.46</v>
      </c>
      <c r="I125" s="14"/>
      <c r="J125" s="15">
        <v>47.4</v>
      </c>
      <c r="K125" s="15">
        <v>53.17</v>
      </c>
      <c r="L125" s="15">
        <v>62.51</v>
      </c>
      <c r="M125" s="54"/>
      <c r="N125" s="15">
        <v>66.397447276999998</v>
      </c>
      <c r="O125" s="15">
        <v>960.47817531999999</v>
      </c>
      <c r="P125" s="15" t="s">
        <v>16</v>
      </c>
      <c r="Q125" s="16" t="s">
        <v>16</v>
      </c>
      <c r="R125" s="37" t="s">
        <v>641</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356</v>
      </c>
      <c r="D126" s="17" t="s">
        <v>175</v>
      </c>
      <c r="E126" s="17">
        <v>5</v>
      </c>
      <c r="F126" s="14">
        <v>2.06</v>
      </c>
      <c r="G126" s="14">
        <v>1.48</v>
      </c>
      <c r="H126" s="14">
        <v>0.91</v>
      </c>
      <c r="I126" s="14"/>
      <c r="J126" s="14">
        <v>3.81</v>
      </c>
      <c r="K126" s="14">
        <v>4.95</v>
      </c>
      <c r="L126" s="14">
        <v>6.8</v>
      </c>
      <c r="M126" s="54"/>
      <c r="N126" s="14">
        <v>51.743204321</v>
      </c>
      <c r="O126" s="31">
        <v>3.2864124091</v>
      </c>
      <c r="P126" s="31" t="s">
        <v>13</v>
      </c>
      <c r="Q126" s="17" t="s">
        <v>16</v>
      </c>
      <c r="R126" s="38" t="s">
        <v>642</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176</v>
      </c>
      <c r="D127" s="16" t="s">
        <v>177</v>
      </c>
      <c r="E127" s="16">
        <v>0</v>
      </c>
      <c r="F127" s="15">
        <v>59.26</v>
      </c>
      <c r="G127" s="15">
        <v>50.37</v>
      </c>
      <c r="H127" s="15">
        <v>41.48</v>
      </c>
      <c r="I127" s="14"/>
      <c r="J127" s="15">
        <v>60.65</v>
      </c>
      <c r="K127" s="15">
        <v>78.42</v>
      </c>
      <c r="L127" s="15">
        <v>107.19</v>
      </c>
      <c r="M127" s="54"/>
      <c r="N127" s="15">
        <v>38.524993903000002</v>
      </c>
      <c r="O127" s="15">
        <v>54.614387754000006</v>
      </c>
      <c r="P127" s="15" t="s">
        <v>13</v>
      </c>
      <c r="Q127" s="16" t="s">
        <v>13</v>
      </c>
      <c r="R127" s="37" t="s">
        <v>643</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178</v>
      </c>
      <c r="D128" s="17" t="s">
        <v>179</v>
      </c>
      <c r="E128" s="17">
        <v>3</v>
      </c>
      <c r="F128" s="14">
        <v>10.58</v>
      </c>
      <c r="G128" s="14">
        <v>8.67</v>
      </c>
      <c r="H128" s="14">
        <v>6.77</v>
      </c>
      <c r="I128" s="14"/>
      <c r="J128" s="14">
        <v>10.78</v>
      </c>
      <c r="K128" s="14">
        <v>14.58</v>
      </c>
      <c r="L128" s="14">
        <v>20.75</v>
      </c>
      <c r="M128" s="54"/>
      <c r="N128" s="14">
        <v>46.638395883999998</v>
      </c>
      <c r="O128" s="31">
        <v>37.924851363999998</v>
      </c>
      <c r="P128" s="31" t="s">
        <v>16</v>
      </c>
      <c r="Q128" s="17" t="s">
        <v>13</v>
      </c>
      <c r="R128" s="38" t="s">
        <v>644</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357</v>
      </c>
      <c r="D129" s="16" t="s">
        <v>180</v>
      </c>
      <c r="E129" s="16">
        <v>10</v>
      </c>
      <c r="F129" s="15">
        <v>165.8</v>
      </c>
      <c r="G129" s="15">
        <v>155.63</v>
      </c>
      <c r="H129" s="15">
        <v>145.46</v>
      </c>
      <c r="I129" s="14"/>
      <c r="J129" s="15">
        <v>177.47</v>
      </c>
      <c r="K129" s="15">
        <v>197.8</v>
      </c>
      <c r="L129" s="15">
        <v>230.7</v>
      </c>
      <c r="M129" s="54"/>
      <c r="N129" s="15">
        <v>59.052934405000002</v>
      </c>
      <c r="O129" s="15">
        <v>4.8818963695000006</v>
      </c>
      <c r="P129" s="15" t="s">
        <v>16</v>
      </c>
      <c r="Q129" s="16" t="s">
        <v>16</v>
      </c>
      <c r="R129" s="37" t="s">
        <v>645</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181</v>
      </c>
      <c r="D130" s="17" t="s">
        <v>182</v>
      </c>
      <c r="E130" s="17">
        <v>5</v>
      </c>
      <c r="F130" s="14">
        <v>5.55</v>
      </c>
      <c r="G130" s="14">
        <v>4.46</v>
      </c>
      <c r="H130" s="14">
        <v>3.37</v>
      </c>
      <c r="I130" s="14"/>
      <c r="J130" s="14">
        <v>8.82</v>
      </c>
      <c r="K130" s="14">
        <v>10.99</v>
      </c>
      <c r="L130" s="14">
        <v>14.51</v>
      </c>
      <c r="M130" s="54"/>
      <c r="N130" s="14">
        <v>52.181930766000001</v>
      </c>
      <c r="O130" s="31">
        <v>4.7990330454999999</v>
      </c>
      <c r="P130" s="31" t="s">
        <v>13</v>
      </c>
      <c r="Q130" s="17" t="s">
        <v>16</v>
      </c>
      <c r="R130" s="38" t="s">
        <v>646</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183</v>
      </c>
      <c r="D131" s="16" t="s">
        <v>184</v>
      </c>
      <c r="E131" s="16">
        <v>4</v>
      </c>
      <c r="F131" s="15">
        <v>6.38</v>
      </c>
      <c r="G131" s="15">
        <v>5.58</v>
      </c>
      <c r="H131" s="15">
        <v>4.78</v>
      </c>
      <c r="I131" s="14"/>
      <c r="J131" s="15">
        <v>8.7799999999999994</v>
      </c>
      <c r="K131" s="15">
        <v>10.37</v>
      </c>
      <c r="L131" s="15">
        <v>12.95</v>
      </c>
      <c r="M131" s="54"/>
      <c r="N131" s="15">
        <v>50.708335239</v>
      </c>
      <c r="O131" s="15">
        <v>4.9647284545000003</v>
      </c>
      <c r="P131" s="15" t="s">
        <v>13</v>
      </c>
      <c r="Q131" s="16" t="s">
        <v>16</v>
      </c>
      <c r="R131" s="37" t="s">
        <v>647</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185</v>
      </c>
      <c r="D132" s="17" t="s">
        <v>186</v>
      </c>
      <c r="E132" s="17">
        <v>6</v>
      </c>
      <c r="F132" s="14">
        <v>3.48</v>
      </c>
      <c r="G132" s="14">
        <v>3.24</v>
      </c>
      <c r="H132" s="14">
        <v>3.01</v>
      </c>
      <c r="I132" s="14"/>
      <c r="J132" s="14">
        <v>3.99</v>
      </c>
      <c r="K132" s="14">
        <v>4.45</v>
      </c>
      <c r="L132" s="14">
        <v>5.21</v>
      </c>
      <c r="M132" s="54"/>
      <c r="N132" s="14">
        <v>65.527250147999993</v>
      </c>
      <c r="O132" s="31">
        <v>3.0430372726999999</v>
      </c>
      <c r="P132" s="31" t="s">
        <v>13</v>
      </c>
      <c r="Q132" s="17" t="s">
        <v>16</v>
      </c>
      <c r="R132" s="38" t="s">
        <v>648</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185</v>
      </c>
      <c r="D133" s="16" t="s">
        <v>187</v>
      </c>
      <c r="E133" s="16">
        <v>5</v>
      </c>
      <c r="F133" s="15">
        <v>3.46</v>
      </c>
      <c r="G133" s="15">
        <v>3.23</v>
      </c>
      <c r="H133" s="15">
        <v>3</v>
      </c>
      <c r="I133" s="14"/>
      <c r="J133" s="15">
        <v>3.98</v>
      </c>
      <c r="K133" s="15">
        <v>4.43</v>
      </c>
      <c r="L133" s="15">
        <v>5.17</v>
      </c>
      <c r="M133" s="54"/>
      <c r="N133" s="15">
        <v>64.791941623</v>
      </c>
      <c r="O133" s="15">
        <v>17.012178864000003</v>
      </c>
      <c r="P133" s="15" t="s">
        <v>13</v>
      </c>
      <c r="Q133" s="16" t="s">
        <v>16</v>
      </c>
      <c r="R133" s="37" t="s">
        <v>649</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185</v>
      </c>
      <c r="D134" s="17" t="s">
        <v>188</v>
      </c>
      <c r="E134" s="17">
        <v>4</v>
      </c>
      <c r="F134" s="14">
        <v>17.32</v>
      </c>
      <c r="G134" s="14">
        <v>16.13</v>
      </c>
      <c r="H134" s="14">
        <v>14.94</v>
      </c>
      <c r="I134" s="14"/>
      <c r="J134" s="14">
        <v>19.940000000000001</v>
      </c>
      <c r="K134" s="14">
        <v>22.31</v>
      </c>
      <c r="L134" s="14">
        <v>26.15</v>
      </c>
      <c r="M134" s="54"/>
      <c r="N134" s="14">
        <v>57.948810096999999</v>
      </c>
      <c r="O134" s="31">
        <v>83.760257318000001</v>
      </c>
      <c r="P134" s="31" t="s">
        <v>13</v>
      </c>
      <c r="Q134" s="17" t="s">
        <v>16</v>
      </c>
      <c r="R134" s="38" t="s">
        <v>650</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423</v>
      </c>
      <c r="D135" s="16" t="s">
        <v>424</v>
      </c>
      <c r="E135" s="16">
        <v>5</v>
      </c>
      <c r="F135" s="15">
        <v>39.24</v>
      </c>
      <c r="G135" s="15">
        <v>30.63</v>
      </c>
      <c r="H135" s="15">
        <v>22.02</v>
      </c>
      <c r="I135" s="14"/>
      <c r="J135" s="15">
        <v>40.85</v>
      </c>
      <c r="K135" s="15">
        <v>58.06</v>
      </c>
      <c r="L135" s="15">
        <v>85.91</v>
      </c>
      <c r="M135" s="54"/>
      <c r="N135" s="15">
        <v>44.575069732000003</v>
      </c>
      <c r="O135" s="15">
        <v>2.9263052032000001</v>
      </c>
      <c r="P135" s="15" t="s">
        <v>16</v>
      </c>
      <c r="Q135" s="16" t="s">
        <v>13</v>
      </c>
      <c r="R135" s="37" t="s">
        <v>651</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189</v>
      </c>
      <c r="D136" s="17" t="s">
        <v>190</v>
      </c>
      <c r="E136" s="17">
        <v>6</v>
      </c>
      <c r="F136" s="14">
        <v>11</v>
      </c>
      <c r="G136" s="14">
        <v>8.7100000000000009</v>
      </c>
      <c r="H136" s="14">
        <v>6.42</v>
      </c>
      <c r="I136" s="14"/>
      <c r="J136" s="14">
        <v>17.760000000000002</v>
      </c>
      <c r="K136" s="14">
        <v>22.33</v>
      </c>
      <c r="L136" s="14">
        <v>29.74</v>
      </c>
      <c r="M136" s="54"/>
      <c r="N136" s="14">
        <v>52.971842439</v>
      </c>
      <c r="O136" s="31">
        <v>5.2916698636000001</v>
      </c>
      <c r="P136" s="31" t="s">
        <v>13</v>
      </c>
      <c r="Q136" s="17" t="s">
        <v>16</v>
      </c>
      <c r="R136" s="38" t="s">
        <v>652</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191</v>
      </c>
      <c r="D137" s="16" t="s">
        <v>192</v>
      </c>
      <c r="E137" s="16">
        <v>6</v>
      </c>
      <c r="F137" s="15">
        <v>3.1</v>
      </c>
      <c r="G137" s="15">
        <v>2.02</v>
      </c>
      <c r="H137" s="15">
        <v>0.94</v>
      </c>
      <c r="I137" s="14"/>
      <c r="J137" s="15">
        <v>5.9</v>
      </c>
      <c r="K137" s="15">
        <v>8.0500000000000007</v>
      </c>
      <c r="L137" s="15">
        <v>11.54</v>
      </c>
      <c r="M137" s="54"/>
      <c r="N137" s="15">
        <v>55.293710806999997</v>
      </c>
      <c r="O137" s="15">
        <v>9.869526454499999</v>
      </c>
      <c r="P137" s="15" t="s">
        <v>13</v>
      </c>
      <c r="Q137" s="16" t="s">
        <v>16</v>
      </c>
      <c r="R137" s="37" t="s">
        <v>653</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193</v>
      </c>
      <c r="D138" s="17" t="s">
        <v>194</v>
      </c>
      <c r="E138" s="17">
        <v>2</v>
      </c>
      <c r="F138" s="14">
        <v>40.090000000000003</v>
      </c>
      <c r="G138" s="14">
        <v>35.46</v>
      </c>
      <c r="H138" s="14">
        <v>30.83</v>
      </c>
      <c r="I138" s="14"/>
      <c r="J138" s="14">
        <v>40.659999999999997</v>
      </c>
      <c r="K138" s="14">
        <v>49.91</v>
      </c>
      <c r="L138" s="14">
        <v>64.89</v>
      </c>
      <c r="M138" s="54"/>
      <c r="N138" s="14">
        <v>49.692024633000003</v>
      </c>
      <c r="O138" s="31">
        <v>302.14427923</v>
      </c>
      <c r="P138" s="31" t="s">
        <v>13</v>
      </c>
      <c r="Q138" s="17" t="s">
        <v>13</v>
      </c>
      <c r="R138" s="38" t="s">
        <v>654</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193</v>
      </c>
      <c r="D139" s="16" t="s">
        <v>492</v>
      </c>
      <c r="E139" s="16">
        <v>2</v>
      </c>
      <c r="F139" s="15">
        <v>38.729999999999997</v>
      </c>
      <c r="G139" s="15">
        <v>34.380000000000003</v>
      </c>
      <c r="H139" s="15">
        <v>30.04</v>
      </c>
      <c r="I139" s="14"/>
      <c r="J139" s="15">
        <v>39.39</v>
      </c>
      <c r="K139" s="15">
        <v>48.07</v>
      </c>
      <c r="L139" s="15">
        <v>62.11</v>
      </c>
      <c r="M139" s="54"/>
      <c r="N139" s="15">
        <v>49.180746835000001</v>
      </c>
      <c r="O139" s="15">
        <v>7.8329707727000004</v>
      </c>
      <c r="P139" s="15" t="s">
        <v>13</v>
      </c>
      <c r="Q139" s="16" t="s">
        <v>13</v>
      </c>
      <c r="R139" s="37" t="s">
        <v>655</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195</v>
      </c>
      <c r="D140" s="17" t="s">
        <v>196</v>
      </c>
      <c r="E140" s="17">
        <v>3</v>
      </c>
      <c r="F140" s="14">
        <v>25.88</v>
      </c>
      <c r="G140" s="14">
        <v>23.91</v>
      </c>
      <c r="H140" s="14">
        <v>21.94</v>
      </c>
      <c r="I140" s="14"/>
      <c r="J140" s="14">
        <v>26.24</v>
      </c>
      <c r="K140" s="14">
        <v>30.17</v>
      </c>
      <c r="L140" s="14">
        <v>36.53</v>
      </c>
      <c r="M140" s="54"/>
      <c r="N140" s="14">
        <v>34.237277173999999</v>
      </c>
      <c r="O140" s="31">
        <v>12.876999317999999</v>
      </c>
      <c r="P140" s="31" t="s">
        <v>16</v>
      </c>
      <c r="Q140" s="17" t="s">
        <v>13</v>
      </c>
      <c r="R140" s="38" t="s">
        <v>656</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197</v>
      </c>
      <c r="D141" s="16" t="s">
        <v>198</v>
      </c>
      <c r="E141" s="16">
        <v>5</v>
      </c>
      <c r="F141" s="15">
        <v>13.99</v>
      </c>
      <c r="G141" s="15">
        <v>13.01</v>
      </c>
      <c r="H141" s="15">
        <v>12.04</v>
      </c>
      <c r="I141" s="14"/>
      <c r="J141" s="15">
        <v>14.34</v>
      </c>
      <c r="K141" s="15">
        <v>16.28</v>
      </c>
      <c r="L141" s="15">
        <v>19.420000000000002</v>
      </c>
      <c r="M141" s="54"/>
      <c r="N141" s="15">
        <v>48.504067048000003</v>
      </c>
      <c r="O141" s="15">
        <v>205.86358877000001</v>
      </c>
      <c r="P141" s="15" t="s">
        <v>16</v>
      </c>
      <c r="Q141" s="16" t="s">
        <v>13</v>
      </c>
      <c r="R141" s="37" t="s">
        <v>657</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199</v>
      </c>
      <c r="D142" s="17" t="s">
        <v>200</v>
      </c>
      <c r="E142" s="17">
        <v>7</v>
      </c>
      <c r="F142" s="14">
        <v>3.95</v>
      </c>
      <c r="G142" s="14">
        <v>3.7</v>
      </c>
      <c r="H142" s="14">
        <v>3.46</v>
      </c>
      <c r="I142" s="14"/>
      <c r="J142" s="14">
        <v>4.3099999999999996</v>
      </c>
      <c r="K142" s="14">
        <v>4.79</v>
      </c>
      <c r="L142" s="14">
        <v>5.58</v>
      </c>
      <c r="M142" s="54"/>
      <c r="N142" s="14">
        <v>51.583393022000003</v>
      </c>
      <c r="O142" s="31">
        <v>12.370595181000001</v>
      </c>
      <c r="P142" s="31" t="s">
        <v>16</v>
      </c>
      <c r="Q142" s="17" t="s">
        <v>16</v>
      </c>
      <c r="R142" s="38" t="s">
        <v>658</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201</v>
      </c>
      <c r="D143" s="16" t="s">
        <v>202</v>
      </c>
      <c r="E143" s="16">
        <v>6</v>
      </c>
      <c r="F143" s="15">
        <v>17.75</v>
      </c>
      <c r="G143" s="15">
        <v>15.37</v>
      </c>
      <c r="H143" s="15">
        <v>13</v>
      </c>
      <c r="I143" s="14"/>
      <c r="J143" s="15">
        <v>24.71</v>
      </c>
      <c r="K143" s="15">
        <v>29.45</v>
      </c>
      <c r="L143" s="15">
        <v>37.130000000000003</v>
      </c>
      <c r="M143" s="54"/>
      <c r="N143" s="15">
        <v>57.595346528</v>
      </c>
      <c r="O143" s="15">
        <v>8.8421028635999992</v>
      </c>
      <c r="P143" s="15" t="s">
        <v>13</v>
      </c>
      <c r="Q143" s="16" t="s">
        <v>16</v>
      </c>
      <c r="R143" s="37" t="s">
        <v>659</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203</v>
      </c>
      <c r="D144" s="17" t="s">
        <v>204</v>
      </c>
      <c r="E144" s="17">
        <v>4</v>
      </c>
      <c r="F144" s="14">
        <v>4.8899999999999997</v>
      </c>
      <c r="G144" s="14">
        <v>2.97</v>
      </c>
      <c r="H144" s="14">
        <v>1.05</v>
      </c>
      <c r="I144" s="14"/>
      <c r="J144" s="14">
        <v>10.23</v>
      </c>
      <c r="K144" s="14">
        <v>14.06</v>
      </c>
      <c r="L144" s="14">
        <v>20.260000000000002</v>
      </c>
      <c r="M144" s="54"/>
      <c r="N144" s="14">
        <v>59.538858243</v>
      </c>
      <c r="O144" s="31">
        <v>110.95859981</v>
      </c>
      <c r="P144" s="31" t="s">
        <v>13</v>
      </c>
      <c r="Q144" s="17" t="s">
        <v>16</v>
      </c>
      <c r="R144" s="38" t="s">
        <v>660</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205</v>
      </c>
      <c r="D145" s="16" t="s">
        <v>206</v>
      </c>
      <c r="E145" s="16">
        <v>0</v>
      </c>
      <c r="F145" s="15">
        <v>5.2</v>
      </c>
      <c r="G145" s="15">
        <v>4.71</v>
      </c>
      <c r="H145" s="15">
        <v>4.2300000000000004</v>
      </c>
      <c r="I145" s="14"/>
      <c r="J145" s="15">
        <v>5.3</v>
      </c>
      <c r="K145" s="15">
        <v>6.26</v>
      </c>
      <c r="L145" s="15">
        <v>7.83</v>
      </c>
      <c r="M145" s="54"/>
      <c r="N145" s="15">
        <v>35.888552261000001</v>
      </c>
      <c r="O145" s="15">
        <v>5.0532472727000002</v>
      </c>
      <c r="P145" s="15" t="s">
        <v>13</v>
      </c>
      <c r="Q145" s="16" t="s">
        <v>13</v>
      </c>
      <c r="R145" s="37" t="s">
        <v>661</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205</v>
      </c>
      <c r="D146" s="17" t="s">
        <v>207</v>
      </c>
      <c r="E146" s="17">
        <v>0</v>
      </c>
      <c r="F146" s="14">
        <v>5.6</v>
      </c>
      <c r="G146" s="14">
        <v>5.12</v>
      </c>
      <c r="H146" s="14">
        <v>4.6399999999999997</v>
      </c>
      <c r="I146" s="14"/>
      <c r="J146" s="14">
        <v>5.72</v>
      </c>
      <c r="K146" s="14">
        <v>6.67</v>
      </c>
      <c r="L146" s="14">
        <v>8.2200000000000006</v>
      </c>
      <c r="M146" s="54"/>
      <c r="N146" s="14">
        <v>39.180371590999997</v>
      </c>
      <c r="O146" s="31">
        <v>42.916359273000005</v>
      </c>
      <c r="P146" s="31" t="s">
        <v>13</v>
      </c>
      <c r="Q146" s="17" t="s">
        <v>13</v>
      </c>
      <c r="R146" s="38" t="s">
        <v>662</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208</v>
      </c>
      <c r="D147" s="16" t="s">
        <v>209</v>
      </c>
      <c r="E147" s="16">
        <v>2</v>
      </c>
      <c r="F147" s="15">
        <v>15.74</v>
      </c>
      <c r="G147" s="15">
        <v>13.32</v>
      </c>
      <c r="H147" s="15">
        <v>10.9</v>
      </c>
      <c r="I147" s="14"/>
      <c r="J147" s="15">
        <v>16.28</v>
      </c>
      <c r="K147" s="15">
        <v>21.11</v>
      </c>
      <c r="L147" s="15">
        <v>28.94</v>
      </c>
      <c r="M147" s="54"/>
      <c r="N147" s="15">
        <v>48.565465525999997</v>
      </c>
      <c r="O147" s="15">
        <v>99.390258864000003</v>
      </c>
      <c r="P147" s="15" t="s">
        <v>13</v>
      </c>
      <c r="Q147" s="16" t="s">
        <v>13</v>
      </c>
      <c r="R147" s="37" t="s">
        <v>663</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502</v>
      </c>
      <c r="D148" s="17" t="s">
        <v>503</v>
      </c>
      <c r="E148" s="17">
        <v>5</v>
      </c>
      <c r="F148" s="14">
        <v>111.34</v>
      </c>
      <c r="G148" s="14">
        <v>72.489999999999995</v>
      </c>
      <c r="H148" s="14">
        <v>33.64</v>
      </c>
      <c r="I148" s="14"/>
      <c r="J148" s="14">
        <v>117.4</v>
      </c>
      <c r="K148" s="14">
        <v>195.09</v>
      </c>
      <c r="L148" s="14">
        <v>320.8</v>
      </c>
      <c r="M148" s="54"/>
      <c r="N148" s="14">
        <v>34.739281020999996</v>
      </c>
      <c r="O148" s="31">
        <v>10.785715610999999</v>
      </c>
      <c r="P148" s="31" t="s">
        <v>16</v>
      </c>
      <c r="Q148" s="17" t="s">
        <v>13</v>
      </c>
      <c r="R148" s="38" t="s">
        <v>664</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504</v>
      </c>
      <c r="D149" s="16" t="s">
        <v>505</v>
      </c>
      <c r="E149" s="16">
        <v>4</v>
      </c>
      <c r="F149" s="15">
        <v>4.8</v>
      </c>
      <c r="G149" s="15">
        <v>4.32</v>
      </c>
      <c r="H149" s="15">
        <v>3.84</v>
      </c>
      <c r="I149" s="14"/>
      <c r="J149" s="15">
        <v>6.07</v>
      </c>
      <c r="K149" s="15">
        <v>7.02</v>
      </c>
      <c r="L149" s="15">
        <v>8.56</v>
      </c>
      <c r="M149" s="54"/>
      <c r="N149" s="15">
        <v>57.500492260000001</v>
      </c>
      <c r="O149" s="15">
        <v>1.1503515</v>
      </c>
      <c r="P149" s="15" t="s">
        <v>13</v>
      </c>
      <c r="Q149" s="16" t="s">
        <v>16</v>
      </c>
      <c r="R149" s="37" t="s">
        <v>665</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210</v>
      </c>
      <c r="D150" s="17" t="s">
        <v>211</v>
      </c>
      <c r="E150" s="17">
        <v>10</v>
      </c>
      <c r="F150" s="14">
        <v>4.6500000000000004</v>
      </c>
      <c r="G150" s="14">
        <v>4.12</v>
      </c>
      <c r="H150" s="14">
        <v>3.6</v>
      </c>
      <c r="I150" s="14"/>
      <c r="J150" s="14">
        <v>4.9000000000000004</v>
      </c>
      <c r="K150" s="14">
        <v>5.94</v>
      </c>
      <c r="L150" s="14">
        <v>7.63</v>
      </c>
      <c r="M150" s="54"/>
      <c r="N150" s="14">
        <v>77.407556068999995</v>
      </c>
      <c r="O150" s="31">
        <v>5.8006150454999998</v>
      </c>
      <c r="P150" s="31" t="s">
        <v>16</v>
      </c>
      <c r="Q150" s="17" t="s">
        <v>16</v>
      </c>
      <c r="R150" s="38" t="s">
        <v>666</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212</v>
      </c>
      <c r="D151" s="16" t="s">
        <v>213</v>
      </c>
      <c r="E151" s="16">
        <v>4</v>
      </c>
      <c r="F151" s="15">
        <v>77.78</v>
      </c>
      <c r="G151" s="15">
        <v>71.73</v>
      </c>
      <c r="H151" s="15">
        <v>65.680000000000007</v>
      </c>
      <c r="I151" s="14"/>
      <c r="J151" s="15">
        <v>80.92</v>
      </c>
      <c r="K151" s="15">
        <v>93.01</v>
      </c>
      <c r="L151" s="15">
        <v>112.58</v>
      </c>
      <c r="M151" s="54"/>
      <c r="N151" s="15">
        <v>70.771565174000003</v>
      </c>
      <c r="O151" s="15">
        <v>35.811600106999997</v>
      </c>
      <c r="P151" s="15" t="s">
        <v>13</v>
      </c>
      <c r="Q151" s="16" t="s">
        <v>16</v>
      </c>
      <c r="R151" s="37" t="s">
        <v>667</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369</v>
      </c>
      <c r="D152" s="17" t="s">
        <v>370</v>
      </c>
      <c r="E152" s="17">
        <v>2</v>
      </c>
      <c r="F152" s="14">
        <v>58.2</v>
      </c>
      <c r="G152" s="14">
        <v>48.44</v>
      </c>
      <c r="H152" s="14">
        <v>38.69</v>
      </c>
      <c r="I152" s="14"/>
      <c r="J152" s="14">
        <v>62.1</v>
      </c>
      <c r="K152" s="14">
        <v>81.599999999999994</v>
      </c>
      <c r="L152" s="14">
        <v>113.16</v>
      </c>
      <c r="M152" s="54"/>
      <c r="N152" s="14">
        <v>44.623583015000001</v>
      </c>
      <c r="O152" s="31">
        <v>2.0425319544999998</v>
      </c>
      <c r="P152" s="31" t="s">
        <v>13</v>
      </c>
      <c r="Q152" s="17" t="s">
        <v>13</v>
      </c>
      <c r="R152" s="38" t="s">
        <v>668</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214</v>
      </c>
      <c r="D153" s="16" t="s">
        <v>215</v>
      </c>
      <c r="E153" s="16">
        <v>4</v>
      </c>
      <c r="F153" s="15">
        <v>117.26</v>
      </c>
      <c r="G153" s="15">
        <v>109.11</v>
      </c>
      <c r="H153" s="15">
        <v>100.96</v>
      </c>
      <c r="I153" s="14"/>
      <c r="J153" s="15">
        <v>123.88</v>
      </c>
      <c r="K153" s="15">
        <v>140.16999999999999</v>
      </c>
      <c r="L153" s="15">
        <v>166.54</v>
      </c>
      <c r="M153" s="54"/>
      <c r="N153" s="15">
        <v>64.663925626999998</v>
      </c>
      <c r="O153" s="15">
        <v>28.742506247000001</v>
      </c>
      <c r="P153" s="15" t="s">
        <v>13</v>
      </c>
      <c r="Q153" s="16" t="s">
        <v>16</v>
      </c>
      <c r="R153" s="37" t="s">
        <v>669</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216</v>
      </c>
      <c r="D154" s="17" t="s">
        <v>217</v>
      </c>
      <c r="E154" s="17">
        <v>3</v>
      </c>
      <c r="F154" s="14">
        <v>32.03</v>
      </c>
      <c r="G154" s="14">
        <v>30.62</v>
      </c>
      <c r="H154" s="14">
        <v>29.21</v>
      </c>
      <c r="I154" s="14"/>
      <c r="J154" s="14">
        <v>32.619999999999997</v>
      </c>
      <c r="K154" s="14">
        <v>35.43</v>
      </c>
      <c r="L154" s="14">
        <v>39.99</v>
      </c>
      <c r="M154" s="54"/>
      <c r="N154" s="14">
        <v>40.028677856999998</v>
      </c>
      <c r="O154" s="31">
        <v>5.1545099544999999</v>
      </c>
      <c r="P154" s="31" t="s">
        <v>16</v>
      </c>
      <c r="Q154" s="17" t="s">
        <v>13</v>
      </c>
      <c r="R154" s="38" t="s">
        <v>670</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358</v>
      </c>
      <c r="D155" s="16" t="s">
        <v>218</v>
      </c>
      <c r="E155" s="16">
        <v>5</v>
      </c>
      <c r="F155" s="15">
        <v>804.83</v>
      </c>
      <c r="G155" s="15">
        <v>554.15</v>
      </c>
      <c r="H155" s="15">
        <v>303.48</v>
      </c>
      <c r="I155" s="14"/>
      <c r="J155" s="15">
        <v>840.93</v>
      </c>
      <c r="K155" s="15">
        <v>1342.27</v>
      </c>
      <c r="L155" s="15">
        <v>2153.5</v>
      </c>
      <c r="M155" s="54"/>
      <c r="N155" s="15">
        <v>44.930515116999999</v>
      </c>
      <c r="O155" s="15">
        <v>107.15027547999999</v>
      </c>
      <c r="P155" s="15" t="s">
        <v>16</v>
      </c>
      <c r="Q155" s="16" t="s">
        <v>13</v>
      </c>
      <c r="R155" s="37" t="s">
        <v>671</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219</v>
      </c>
      <c r="D156" s="17" t="s">
        <v>220</v>
      </c>
      <c r="E156" s="17">
        <v>4</v>
      </c>
      <c r="F156" s="14">
        <v>79.959999999999994</v>
      </c>
      <c r="G156" s="14">
        <v>72.989999999999995</v>
      </c>
      <c r="H156" s="14">
        <v>66.03</v>
      </c>
      <c r="I156" s="14"/>
      <c r="J156" s="14">
        <v>97.94</v>
      </c>
      <c r="K156" s="14">
        <v>111.86</v>
      </c>
      <c r="L156" s="14">
        <v>134.4</v>
      </c>
      <c r="M156" s="54"/>
      <c r="N156" s="14">
        <v>46.080254711000002</v>
      </c>
      <c r="O156" s="31">
        <v>41.819504481000003</v>
      </c>
      <c r="P156" s="31" t="s">
        <v>13</v>
      </c>
      <c r="Q156" s="17" t="s">
        <v>16</v>
      </c>
      <c r="R156" s="38" t="s">
        <v>672</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221</v>
      </c>
      <c r="D157" s="16" t="s">
        <v>222</v>
      </c>
      <c r="E157" s="16">
        <v>9</v>
      </c>
      <c r="F157" s="15">
        <v>15.37</v>
      </c>
      <c r="G157" s="15">
        <v>14.34</v>
      </c>
      <c r="H157" s="15">
        <v>13.32</v>
      </c>
      <c r="I157" s="14"/>
      <c r="J157" s="15">
        <v>15.65</v>
      </c>
      <c r="K157" s="15">
        <v>17.690000000000001</v>
      </c>
      <c r="L157" s="15">
        <v>21</v>
      </c>
      <c r="M157" s="54"/>
      <c r="N157" s="15">
        <v>60.823520518999999</v>
      </c>
      <c r="O157" s="15">
        <v>13.955754000000001</v>
      </c>
      <c r="P157" s="15" t="s">
        <v>16</v>
      </c>
      <c r="Q157" s="16" t="s">
        <v>16</v>
      </c>
      <c r="R157" s="37" t="s">
        <v>673</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223</v>
      </c>
      <c r="D158" s="17" t="s">
        <v>224</v>
      </c>
      <c r="E158" s="17">
        <v>6</v>
      </c>
      <c r="F158" s="14">
        <v>3.67</v>
      </c>
      <c r="G158" s="14">
        <v>3.33</v>
      </c>
      <c r="H158" s="14">
        <v>2.99</v>
      </c>
      <c r="I158" s="14"/>
      <c r="J158" s="14">
        <v>4.49</v>
      </c>
      <c r="K158" s="14">
        <v>5.16</v>
      </c>
      <c r="L158" s="14">
        <v>6.24</v>
      </c>
      <c r="M158" s="54"/>
      <c r="N158" s="14">
        <v>61.177078565000002</v>
      </c>
      <c r="O158" s="31">
        <v>38.192978226999998</v>
      </c>
      <c r="P158" s="31" t="s">
        <v>13</v>
      </c>
      <c r="Q158" s="17" t="s">
        <v>16</v>
      </c>
      <c r="R158" s="38" t="s">
        <v>674</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425</v>
      </c>
      <c r="D159" s="16" t="s">
        <v>426</v>
      </c>
      <c r="E159" s="16">
        <v>2</v>
      </c>
      <c r="F159" s="15">
        <v>3.1</v>
      </c>
      <c r="G159" s="15">
        <v>2.84</v>
      </c>
      <c r="H159" s="15">
        <v>2.59</v>
      </c>
      <c r="I159" s="14"/>
      <c r="J159" s="15">
        <v>3.16</v>
      </c>
      <c r="K159" s="15">
        <v>3.66</v>
      </c>
      <c r="L159" s="15">
        <v>4.49</v>
      </c>
      <c r="M159" s="54"/>
      <c r="N159" s="15">
        <v>35.225444938999999</v>
      </c>
      <c r="O159" s="15">
        <v>2.3307823182000003</v>
      </c>
      <c r="P159" s="15" t="s">
        <v>13</v>
      </c>
      <c r="Q159" s="16" t="s">
        <v>13</v>
      </c>
      <c r="R159" s="37" t="s">
        <v>675</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225</v>
      </c>
      <c r="D160" s="17" t="s">
        <v>226</v>
      </c>
      <c r="E160" s="17">
        <v>6</v>
      </c>
      <c r="F160" s="14">
        <v>14.91</v>
      </c>
      <c r="G160" s="14">
        <v>13.6</v>
      </c>
      <c r="H160" s="14">
        <v>12.3</v>
      </c>
      <c r="I160" s="14"/>
      <c r="J160" s="14">
        <v>17.75</v>
      </c>
      <c r="K160" s="14">
        <v>20.350000000000001</v>
      </c>
      <c r="L160" s="14">
        <v>24.57</v>
      </c>
      <c r="M160" s="54"/>
      <c r="N160" s="14">
        <v>66.518777516</v>
      </c>
      <c r="O160" s="31">
        <v>124.13464645000001</v>
      </c>
      <c r="P160" s="31" t="s">
        <v>13</v>
      </c>
      <c r="Q160" s="17" t="s">
        <v>16</v>
      </c>
      <c r="R160" s="38" t="s">
        <v>676</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227</v>
      </c>
      <c r="D161" s="16" t="s">
        <v>228</v>
      </c>
      <c r="E161" s="16">
        <v>2</v>
      </c>
      <c r="F161" s="15">
        <v>25.94</v>
      </c>
      <c r="G161" s="15">
        <v>23.08</v>
      </c>
      <c r="H161" s="15">
        <v>20.22</v>
      </c>
      <c r="I161" s="14"/>
      <c r="J161" s="15">
        <v>27.02</v>
      </c>
      <c r="K161" s="15">
        <v>32.729999999999997</v>
      </c>
      <c r="L161" s="15">
        <v>41.97</v>
      </c>
      <c r="M161" s="54"/>
      <c r="N161" s="15">
        <v>43.662883440000002</v>
      </c>
      <c r="O161" s="15">
        <v>33.945021909000005</v>
      </c>
      <c r="P161" s="15" t="s">
        <v>13</v>
      </c>
      <c r="Q161" s="16" t="s">
        <v>13</v>
      </c>
      <c r="R161" s="37" t="s">
        <v>677</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229</v>
      </c>
      <c r="D162" s="17" t="s">
        <v>230</v>
      </c>
      <c r="E162" s="17">
        <v>2</v>
      </c>
      <c r="F162" s="14">
        <v>8.68</v>
      </c>
      <c r="G162" s="14">
        <v>6.75</v>
      </c>
      <c r="H162" s="14">
        <v>4.82</v>
      </c>
      <c r="I162" s="14"/>
      <c r="J162" s="14">
        <v>8.86</v>
      </c>
      <c r="K162" s="14">
        <v>12.71</v>
      </c>
      <c r="L162" s="14">
        <v>18.940000000000001</v>
      </c>
      <c r="M162" s="54"/>
      <c r="N162" s="14">
        <v>41.223894530999999</v>
      </c>
      <c r="O162" s="31">
        <v>36.311552954999996</v>
      </c>
      <c r="P162" s="31" t="s">
        <v>13</v>
      </c>
      <c r="Q162" s="17" t="s">
        <v>13</v>
      </c>
      <c r="R162" s="38" t="s">
        <v>678</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231</v>
      </c>
      <c r="D163" s="16" t="s">
        <v>232</v>
      </c>
      <c r="E163" s="16">
        <v>3</v>
      </c>
      <c r="F163" s="15">
        <v>4.63</v>
      </c>
      <c r="G163" s="15">
        <v>3.34</v>
      </c>
      <c r="H163" s="15">
        <v>2.06</v>
      </c>
      <c r="I163" s="14"/>
      <c r="J163" s="15">
        <v>4.8600000000000003</v>
      </c>
      <c r="K163" s="15">
        <v>7.42</v>
      </c>
      <c r="L163" s="15">
        <v>11.57</v>
      </c>
      <c r="M163" s="54"/>
      <c r="N163" s="15">
        <v>38.463719042999998</v>
      </c>
      <c r="O163" s="15">
        <v>43.662578590999999</v>
      </c>
      <c r="P163" s="15" t="s">
        <v>13</v>
      </c>
      <c r="Q163" s="16" t="s">
        <v>13</v>
      </c>
      <c r="R163" s="37" t="s">
        <v>679</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404</v>
      </c>
      <c r="D164" s="17" t="s">
        <v>405</v>
      </c>
      <c r="E164" s="17">
        <v>10</v>
      </c>
      <c r="F164" s="14">
        <v>1.66</v>
      </c>
      <c r="G164" s="14">
        <v>1.45</v>
      </c>
      <c r="H164" s="14">
        <v>1.25</v>
      </c>
      <c r="I164" s="14"/>
      <c r="J164" s="14">
        <v>1.86</v>
      </c>
      <c r="K164" s="14">
        <v>2.2599999999999998</v>
      </c>
      <c r="L164" s="14">
        <v>2.91</v>
      </c>
      <c r="M164" s="54"/>
      <c r="N164" s="14">
        <v>61.457008889999997</v>
      </c>
      <c r="O164" s="31">
        <v>2.3247303181999999</v>
      </c>
      <c r="P164" s="31" t="s">
        <v>16</v>
      </c>
      <c r="Q164" s="17" t="s">
        <v>16</v>
      </c>
      <c r="R164" s="38" t="s">
        <v>680</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233</v>
      </c>
      <c r="D165" s="16" t="s">
        <v>234</v>
      </c>
      <c r="E165" s="16">
        <v>7</v>
      </c>
      <c r="F165" s="15">
        <v>29.4</v>
      </c>
      <c r="G165" s="15">
        <v>26.95</v>
      </c>
      <c r="H165" s="15">
        <v>24.51</v>
      </c>
      <c r="I165" s="14"/>
      <c r="J165" s="15">
        <v>35.15</v>
      </c>
      <c r="K165" s="15">
        <v>40.03</v>
      </c>
      <c r="L165" s="15">
        <v>47.95</v>
      </c>
      <c r="M165" s="54"/>
      <c r="N165" s="15">
        <v>57.749201534000001</v>
      </c>
      <c r="O165" s="15">
        <v>78.496527545000006</v>
      </c>
      <c r="P165" s="15" t="s">
        <v>16</v>
      </c>
      <c r="Q165" s="16" t="s">
        <v>16</v>
      </c>
      <c r="R165" s="37" t="s">
        <v>681</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235</v>
      </c>
      <c r="D166" s="17" t="s">
        <v>236</v>
      </c>
      <c r="E166" s="17">
        <v>4</v>
      </c>
      <c r="F166" s="14">
        <v>8.3800000000000008</v>
      </c>
      <c r="G166" s="14">
        <v>7.2</v>
      </c>
      <c r="H166" s="14">
        <v>6.03</v>
      </c>
      <c r="I166" s="14"/>
      <c r="J166" s="14">
        <v>11.15</v>
      </c>
      <c r="K166" s="14">
        <v>13.49</v>
      </c>
      <c r="L166" s="14">
        <v>17.28</v>
      </c>
      <c r="M166" s="54"/>
      <c r="N166" s="14">
        <v>53.870373821000001</v>
      </c>
      <c r="O166" s="31">
        <v>109.46583072</v>
      </c>
      <c r="P166" s="31" t="s">
        <v>13</v>
      </c>
      <c r="Q166" s="17" t="s">
        <v>16</v>
      </c>
      <c r="R166" s="38" t="s">
        <v>682</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427</v>
      </c>
      <c r="D167" s="16" t="s">
        <v>428</v>
      </c>
      <c r="E167" s="16">
        <v>0</v>
      </c>
      <c r="F167" s="15">
        <v>7.34</v>
      </c>
      <c r="G167" s="15">
        <v>6.24</v>
      </c>
      <c r="H167" s="15">
        <v>5.14</v>
      </c>
      <c r="I167" s="14"/>
      <c r="J167" s="15">
        <v>7.53</v>
      </c>
      <c r="K167" s="15">
        <v>9.7200000000000006</v>
      </c>
      <c r="L167" s="15">
        <v>13.27</v>
      </c>
      <c r="M167" s="54"/>
      <c r="N167" s="15">
        <v>39.265095852000002</v>
      </c>
      <c r="O167" s="15">
        <v>5.0174057363999998</v>
      </c>
      <c r="P167" s="15" t="s">
        <v>13</v>
      </c>
      <c r="Q167" s="16" t="s">
        <v>13</v>
      </c>
      <c r="R167" s="37" t="s">
        <v>683</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237</v>
      </c>
      <c r="D168" s="17" t="s">
        <v>238</v>
      </c>
      <c r="E168" s="17">
        <v>7</v>
      </c>
      <c r="F168" s="14">
        <v>11.57</v>
      </c>
      <c r="G168" s="14">
        <v>10.41</v>
      </c>
      <c r="H168" s="14">
        <v>9.25</v>
      </c>
      <c r="I168" s="14"/>
      <c r="J168" s="14">
        <v>13.22</v>
      </c>
      <c r="K168" s="14">
        <v>15.53</v>
      </c>
      <c r="L168" s="14">
        <v>19.28</v>
      </c>
      <c r="M168" s="54"/>
      <c r="N168" s="14">
        <v>63.951782111999997</v>
      </c>
      <c r="O168" s="31">
        <v>67.382042908999992</v>
      </c>
      <c r="P168" s="31" t="s">
        <v>13</v>
      </c>
      <c r="Q168" s="17" t="s">
        <v>16</v>
      </c>
      <c r="R168" s="38" t="s">
        <v>684</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239</v>
      </c>
      <c r="D169" s="16" t="s">
        <v>240</v>
      </c>
      <c r="E169" s="16">
        <v>10</v>
      </c>
      <c r="F169" s="15">
        <v>21.53</v>
      </c>
      <c r="G169" s="15">
        <v>19.5</v>
      </c>
      <c r="H169" s="15">
        <v>17.47</v>
      </c>
      <c r="I169" s="14"/>
      <c r="J169" s="15">
        <v>24.54</v>
      </c>
      <c r="K169" s="15">
        <v>28.59</v>
      </c>
      <c r="L169" s="15">
        <v>35.159999999999997</v>
      </c>
      <c r="M169" s="54"/>
      <c r="N169" s="15">
        <v>59.704163868999998</v>
      </c>
      <c r="O169" s="15">
        <v>85.138984825000009</v>
      </c>
      <c r="P169" s="15" t="s">
        <v>16</v>
      </c>
      <c r="Q169" s="16" t="s">
        <v>16</v>
      </c>
      <c r="R169" s="37" t="s">
        <v>685</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241</v>
      </c>
      <c r="D170" s="17" t="s">
        <v>242</v>
      </c>
      <c r="E170" s="17">
        <v>10</v>
      </c>
      <c r="F170" s="14">
        <v>11.16</v>
      </c>
      <c r="G170" s="14">
        <v>10.27</v>
      </c>
      <c r="H170" s="14">
        <v>9.3800000000000008</v>
      </c>
      <c r="I170" s="14"/>
      <c r="J170" s="14">
        <v>11.46</v>
      </c>
      <c r="K170" s="14">
        <v>13.23</v>
      </c>
      <c r="L170" s="14">
        <v>16.11</v>
      </c>
      <c r="M170" s="54"/>
      <c r="N170" s="14">
        <v>71.709088600000001</v>
      </c>
      <c r="O170" s="31">
        <v>7.2104094544999997</v>
      </c>
      <c r="P170" s="31" t="s">
        <v>16</v>
      </c>
      <c r="Q170" s="17" t="s">
        <v>16</v>
      </c>
      <c r="R170" s="38" t="s">
        <v>686</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243</v>
      </c>
      <c r="D171" s="16" t="s">
        <v>244</v>
      </c>
      <c r="E171" s="16">
        <v>3</v>
      </c>
      <c r="F171" s="15">
        <v>0.73</v>
      </c>
      <c r="G171" s="15">
        <v>0.11</v>
      </c>
      <c r="H171" s="15">
        <v>-0.49</v>
      </c>
      <c r="I171" s="14"/>
      <c r="J171" s="15">
        <v>0.97</v>
      </c>
      <c r="K171" s="15">
        <v>2.19</v>
      </c>
      <c r="L171" s="15">
        <v>4.18</v>
      </c>
      <c r="M171" s="54"/>
      <c r="N171" s="15">
        <v>42.448452136</v>
      </c>
      <c r="O171" s="15">
        <v>12.457209772000001</v>
      </c>
      <c r="P171" s="15" t="s">
        <v>13</v>
      </c>
      <c r="Q171" s="16" t="s">
        <v>13</v>
      </c>
      <c r="R171" s="37" t="s">
        <v>687</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383</v>
      </c>
      <c r="D172" s="17" t="s">
        <v>384</v>
      </c>
      <c r="E172" s="17">
        <v>0</v>
      </c>
      <c r="F172" s="14">
        <v>108.1</v>
      </c>
      <c r="G172" s="14">
        <v>77.05</v>
      </c>
      <c r="H172" s="14">
        <v>46</v>
      </c>
      <c r="I172" s="14"/>
      <c r="J172" s="14">
        <v>111.7</v>
      </c>
      <c r="K172" s="14">
        <v>173.79</v>
      </c>
      <c r="L172" s="14">
        <v>274.26</v>
      </c>
      <c r="M172" s="54"/>
      <c r="N172" s="14">
        <v>16.162674579000001</v>
      </c>
      <c r="O172" s="31">
        <v>13.527717747000001</v>
      </c>
      <c r="P172" s="31" t="s">
        <v>13</v>
      </c>
      <c r="Q172" s="17" t="s">
        <v>13</v>
      </c>
      <c r="R172" s="38" t="s">
        <v>688</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689</v>
      </c>
      <c r="D173" s="16" t="s">
        <v>690</v>
      </c>
      <c r="E173" s="16">
        <v>5</v>
      </c>
      <c r="F173" s="15">
        <v>6.01</v>
      </c>
      <c r="G173" s="15">
        <v>5.32</v>
      </c>
      <c r="H173" s="15">
        <v>4.63</v>
      </c>
      <c r="I173" s="14"/>
      <c r="J173" s="15">
        <v>7.94</v>
      </c>
      <c r="K173" s="15">
        <v>9.31</v>
      </c>
      <c r="L173" s="15">
        <v>11.54</v>
      </c>
      <c r="M173" s="54"/>
      <c r="N173" s="15">
        <v>50.299265071000001</v>
      </c>
      <c r="O173" s="15">
        <v>1.3776524545</v>
      </c>
      <c r="P173" s="15" t="s">
        <v>13</v>
      </c>
      <c r="Q173" s="16" t="s">
        <v>16</v>
      </c>
      <c r="R173" s="37" t="s">
        <v>691</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245</v>
      </c>
      <c r="D174" s="17" t="s">
        <v>246</v>
      </c>
      <c r="E174" s="17">
        <v>5</v>
      </c>
      <c r="F174" s="14">
        <v>75.3</v>
      </c>
      <c r="G174" s="14">
        <v>68.64</v>
      </c>
      <c r="H174" s="14">
        <v>61.98</v>
      </c>
      <c r="I174" s="14"/>
      <c r="J174" s="14">
        <v>76.3</v>
      </c>
      <c r="K174" s="14">
        <v>89.61</v>
      </c>
      <c r="L174" s="14">
        <v>111.16</v>
      </c>
      <c r="M174" s="54"/>
      <c r="N174" s="14">
        <v>43.433764009000001</v>
      </c>
      <c r="O174" s="31">
        <v>43.081856318</v>
      </c>
      <c r="P174" s="31" t="s">
        <v>16</v>
      </c>
      <c r="Q174" s="17" t="s">
        <v>13</v>
      </c>
      <c r="R174" s="38" t="s">
        <v>692</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247</v>
      </c>
      <c r="D175" s="16" t="s">
        <v>248</v>
      </c>
      <c r="E175" s="16">
        <v>4</v>
      </c>
      <c r="F175" s="15">
        <v>2.4500000000000002</v>
      </c>
      <c r="G175" s="15">
        <v>1.94</v>
      </c>
      <c r="H175" s="15">
        <v>1.44</v>
      </c>
      <c r="I175" s="14"/>
      <c r="J175" s="15">
        <v>3.02</v>
      </c>
      <c r="K175" s="15">
        <v>4.0199999999999996</v>
      </c>
      <c r="L175" s="15">
        <v>5.64</v>
      </c>
      <c r="M175" s="54"/>
      <c r="N175" s="15">
        <v>50.845606091999997</v>
      </c>
      <c r="O175" s="15">
        <v>11.593981136</v>
      </c>
      <c r="P175" s="15" t="s">
        <v>13</v>
      </c>
      <c r="Q175" s="16" t="s">
        <v>16</v>
      </c>
      <c r="R175" s="37" t="s">
        <v>693</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249</v>
      </c>
      <c r="D176" s="17" t="s">
        <v>250</v>
      </c>
      <c r="E176" s="17">
        <v>2</v>
      </c>
      <c r="F176" s="14">
        <v>3.5</v>
      </c>
      <c r="G176" s="14">
        <v>2.5099999999999998</v>
      </c>
      <c r="H176" s="14">
        <v>1.52</v>
      </c>
      <c r="I176" s="14"/>
      <c r="J176" s="14">
        <v>3.64</v>
      </c>
      <c r="K176" s="14">
        <v>5.61</v>
      </c>
      <c r="L176" s="14">
        <v>8.81</v>
      </c>
      <c r="M176" s="54"/>
      <c r="N176" s="14">
        <v>43.456629579999998</v>
      </c>
      <c r="O176" s="31">
        <v>16.856462227000002</v>
      </c>
      <c r="P176" s="31" t="s">
        <v>13</v>
      </c>
      <c r="Q176" s="17" t="s">
        <v>13</v>
      </c>
      <c r="R176" s="38" t="s">
        <v>694</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385</v>
      </c>
      <c r="D177" s="16" t="s">
        <v>386</v>
      </c>
      <c r="E177" s="16">
        <v>7</v>
      </c>
      <c r="F177" s="15">
        <v>207.52</v>
      </c>
      <c r="G177" s="15">
        <v>176.1</v>
      </c>
      <c r="H177" s="15">
        <v>144.68</v>
      </c>
      <c r="I177" s="14"/>
      <c r="J177" s="15">
        <v>285.67</v>
      </c>
      <c r="K177" s="15">
        <v>348.5</v>
      </c>
      <c r="L177" s="15">
        <v>450.17</v>
      </c>
      <c r="M177" s="54"/>
      <c r="N177" s="15">
        <v>57.476275907999998</v>
      </c>
      <c r="O177" s="15">
        <v>6.2332701845000003</v>
      </c>
      <c r="P177" s="15" t="s">
        <v>13</v>
      </c>
      <c r="Q177" s="16" t="s">
        <v>16</v>
      </c>
      <c r="R177" s="37" t="s">
        <v>695</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251</v>
      </c>
      <c r="D178" s="17" t="s">
        <v>252</v>
      </c>
      <c r="E178" s="17">
        <v>7</v>
      </c>
      <c r="F178" s="14">
        <v>45.03</v>
      </c>
      <c r="G178" s="14">
        <v>40.909999999999997</v>
      </c>
      <c r="H178" s="14">
        <v>36.799999999999997</v>
      </c>
      <c r="I178" s="14"/>
      <c r="J178" s="14">
        <v>54.62</v>
      </c>
      <c r="K178" s="14">
        <v>62.84</v>
      </c>
      <c r="L178" s="14">
        <v>76.14</v>
      </c>
      <c r="M178" s="54"/>
      <c r="N178" s="14">
        <v>65.701632309000004</v>
      </c>
      <c r="O178" s="31">
        <v>443.44248808999998</v>
      </c>
      <c r="P178" s="31" t="s">
        <v>16</v>
      </c>
      <c r="Q178" s="17" t="s">
        <v>16</v>
      </c>
      <c r="R178" s="38" t="s">
        <v>696</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251</v>
      </c>
      <c r="D179" s="16" t="s">
        <v>254</v>
      </c>
      <c r="E179" s="16">
        <v>8</v>
      </c>
      <c r="F179" s="15">
        <v>40.11</v>
      </c>
      <c r="G179" s="15">
        <v>36.47</v>
      </c>
      <c r="H179" s="15">
        <v>32.83</v>
      </c>
      <c r="I179" s="14"/>
      <c r="J179" s="15">
        <v>49.16</v>
      </c>
      <c r="K179" s="15">
        <v>56.43</v>
      </c>
      <c r="L179" s="15">
        <v>68.2</v>
      </c>
      <c r="M179" s="54"/>
      <c r="N179" s="15">
        <v>67.576861129999998</v>
      </c>
      <c r="O179" s="15">
        <v>1344.2644639999999</v>
      </c>
      <c r="P179" s="15" t="s">
        <v>16</v>
      </c>
      <c r="Q179" s="16" t="s">
        <v>16</v>
      </c>
      <c r="R179" s="37" t="s">
        <v>697</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255</v>
      </c>
      <c r="D180" s="17" t="s">
        <v>256</v>
      </c>
      <c r="E180" s="17">
        <v>6</v>
      </c>
      <c r="F180" s="14">
        <v>10.130000000000001</v>
      </c>
      <c r="G180" s="14">
        <v>8.6300000000000008</v>
      </c>
      <c r="H180" s="14">
        <v>7.13</v>
      </c>
      <c r="I180" s="14"/>
      <c r="J180" s="14">
        <v>14.24</v>
      </c>
      <c r="K180" s="14">
        <v>17.23</v>
      </c>
      <c r="L180" s="14">
        <v>22.08</v>
      </c>
      <c r="M180" s="54"/>
      <c r="N180" s="14">
        <v>61.757947156999997</v>
      </c>
      <c r="O180" s="31">
        <v>24.150871364</v>
      </c>
      <c r="P180" s="31" t="s">
        <v>13</v>
      </c>
      <c r="Q180" s="17" t="s">
        <v>16</v>
      </c>
      <c r="R180" s="38" t="s">
        <v>698</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344</v>
      </c>
      <c r="D181" s="16" t="s">
        <v>257</v>
      </c>
      <c r="E181" s="16">
        <v>9</v>
      </c>
      <c r="F181" s="15">
        <v>56.38</v>
      </c>
      <c r="G181" s="15">
        <v>49.69</v>
      </c>
      <c r="H181" s="15">
        <v>43.01</v>
      </c>
      <c r="I181" s="14"/>
      <c r="J181" s="15">
        <v>72.98</v>
      </c>
      <c r="K181" s="15">
        <v>86.34</v>
      </c>
      <c r="L181" s="15">
        <v>107.96</v>
      </c>
      <c r="M181" s="54"/>
      <c r="N181" s="15">
        <v>63.472571619999997</v>
      </c>
      <c r="O181" s="15">
        <v>528.83027635999997</v>
      </c>
      <c r="P181" s="15" t="s">
        <v>16</v>
      </c>
      <c r="Q181" s="16" t="s">
        <v>16</v>
      </c>
      <c r="R181" s="37" t="s">
        <v>699</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360</v>
      </c>
      <c r="D182" s="17" t="s">
        <v>258</v>
      </c>
      <c r="E182" s="17">
        <v>6</v>
      </c>
      <c r="F182" s="14">
        <v>3.12</v>
      </c>
      <c r="G182" s="14">
        <v>2.73</v>
      </c>
      <c r="H182" s="14">
        <v>2.35</v>
      </c>
      <c r="I182" s="14"/>
      <c r="J182" s="14">
        <v>4.03</v>
      </c>
      <c r="K182" s="14">
        <v>4.79</v>
      </c>
      <c r="L182" s="14">
        <v>6.03</v>
      </c>
      <c r="M182" s="54"/>
      <c r="N182" s="14">
        <v>55.597806542999997</v>
      </c>
      <c r="O182" s="31">
        <v>6.5200583636000005</v>
      </c>
      <c r="P182" s="31" t="s">
        <v>13</v>
      </c>
      <c r="Q182" s="17" t="s">
        <v>16</v>
      </c>
      <c r="R182" s="38" t="s">
        <v>700</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351</v>
      </c>
      <c r="D183" s="16" t="s">
        <v>259</v>
      </c>
      <c r="E183" s="16">
        <v>5</v>
      </c>
      <c r="F183" s="15">
        <v>12.03</v>
      </c>
      <c r="G183" s="15">
        <v>10.44</v>
      </c>
      <c r="H183" s="15">
        <v>8.86</v>
      </c>
      <c r="I183" s="14"/>
      <c r="J183" s="15">
        <v>12.44</v>
      </c>
      <c r="K183" s="15">
        <v>15.6</v>
      </c>
      <c r="L183" s="15">
        <v>20.73</v>
      </c>
      <c r="M183" s="54"/>
      <c r="N183" s="15">
        <v>47.884908635999999</v>
      </c>
      <c r="O183" s="15">
        <v>12.314829680999999</v>
      </c>
      <c r="P183" s="15" t="s">
        <v>16</v>
      </c>
      <c r="Q183" s="16" t="s">
        <v>13</v>
      </c>
      <c r="R183" s="37" t="s">
        <v>701</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364</v>
      </c>
      <c r="D184" s="17" t="s">
        <v>260</v>
      </c>
      <c r="E184" s="17">
        <v>5</v>
      </c>
      <c r="F184" s="14">
        <v>7.96</v>
      </c>
      <c r="G184" s="14">
        <v>5.64</v>
      </c>
      <c r="H184" s="14">
        <v>3.33</v>
      </c>
      <c r="I184" s="14"/>
      <c r="J184" s="14">
        <v>15</v>
      </c>
      <c r="K184" s="14">
        <v>19.62</v>
      </c>
      <c r="L184" s="14">
        <v>27.1</v>
      </c>
      <c r="M184" s="54"/>
      <c r="N184" s="14">
        <v>51.186895813</v>
      </c>
      <c r="O184" s="31">
        <v>20.821970636</v>
      </c>
      <c r="P184" s="31" t="s">
        <v>13</v>
      </c>
      <c r="Q184" s="17" t="s">
        <v>16</v>
      </c>
      <c r="R184" s="38" t="s">
        <v>702</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362</v>
      </c>
      <c r="D185" s="16" t="s">
        <v>261</v>
      </c>
      <c r="E185" s="16">
        <v>9</v>
      </c>
      <c r="F185" s="15">
        <v>53.91</v>
      </c>
      <c r="G185" s="15">
        <v>50.63</v>
      </c>
      <c r="H185" s="15">
        <v>47.35</v>
      </c>
      <c r="I185" s="14"/>
      <c r="J185" s="15">
        <v>55.18</v>
      </c>
      <c r="K185" s="15">
        <v>61.73</v>
      </c>
      <c r="L185" s="15">
        <v>72.34</v>
      </c>
      <c r="M185" s="54"/>
      <c r="N185" s="15">
        <v>61.100871392999998</v>
      </c>
      <c r="O185" s="15">
        <v>70.324897272999991</v>
      </c>
      <c r="P185" s="15" t="s">
        <v>16</v>
      </c>
      <c r="Q185" s="16" t="s">
        <v>16</v>
      </c>
      <c r="R185" s="37" t="s">
        <v>703</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347</v>
      </c>
      <c r="D186" s="17" t="s">
        <v>262</v>
      </c>
      <c r="E186" s="17">
        <v>4</v>
      </c>
      <c r="F186" s="14">
        <v>3.93</v>
      </c>
      <c r="G186" s="14">
        <v>3.46</v>
      </c>
      <c r="H186" s="14">
        <v>3</v>
      </c>
      <c r="I186" s="14"/>
      <c r="J186" s="14">
        <v>4.8</v>
      </c>
      <c r="K186" s="14">
        <v>5.72</v>
      </c>
      <c r="L186" s="14">
        <v>7.22</v>
      </c>
      <c r="M186" s="54"/>
      <c r="N186" s="14">
        <v>57.952279261000001</v>
      </c>
      <c r="O186" s="31">
        <v>3.2582044545</v>
      </c>
      <c r="P186" s="31" t="s">
        <v>13</v>
      </c>
      <c r="Q186" s="17" t="s">
        <v>16</v>
      </c>
      <c r="R186" s="38" t="s">
        <v>704</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524</v>
      </c>
      <c r="D187" s="16" t="s">
        <v>263</v>
      </c>
      <c r="E187" s="16">
        <v>9</v>
      </c>
      <c r="F187" s="15">
        <v>18.96</v>
      </c>
      <c r="G187" s="15">
        <v>17.46</v>
      </c>
      <c r="H187" s="15">
        <v>15.97</v>
      </c>
      <c r="I187" s="14"/>
      <c r="J187" s="15">
        <v>21.95</v>
      </c>
      <c r="K187" s="15">
        <v>24.93</v>
      </c>
      <c r="L187" s="15">
        <v>29.76</v>
      </c>
      <c r="M187" s="54"/>
      <c r="N187" s="15">
        <v>70.423745714999995</v>
      </c>
      <c r="O187" s="15">
        <v>6.6238651818000003</v>
      </c>
      <c r="P187" s="15" t="s">
        <v>16</v>
      </c>
      <c r="Q187" s="16" t="s">
        <v>16</v>
      </c>
      <c r="R187" s="37" t="s">
        <v>705</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706</v>
      </c>
      <c r="D188" s="17" t="s">
        <v>707</v>
      </c>
      <c r="E188" s="17">
        <v>3</v>
      </c>
      <c r="F188" s="14">
        <v>75.17</v>
      </c>
      <c r="G188" s="14">
        <v>57.5</v>
      </c>
      <c r="H188" s="14">
        <v>39.840000000000003</v>
      </c>
      <c r="I188" s="14"/>
      <c r="J188" s="14">
        <v>80.8</v>
      </c>
      <c r="K188" s="14">
        <v>116.12</v>
      </c>
      <c r="L188" s="14">
        <v>173.27</v>
      </c>
      <c r="M188" s="54"/>
      <c r="N188" s="14">
        <v>33.817270014000002</v>
      </c>
      <c r="O188" s="31">
        <v>2.4318334426999999</v>
      </c>
      <c r="P188" s="31" t="s">
        <v>16</v>
      </c>
      <c r="Q188" s="17" t="s">
        <v>13</v>
      </c>
      <c r="R188" s="38" t="s">
        <v>708</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363</v>
      </c>
      <c r="D189" s="16" t="s">
        <v>264</v>
      </c>
      <c r="E189" s="16">
        <v>2</v>
      </c>
      <c r="F189" s="15">
        <v>1.61</v>
      </c>
      <c r="G189" s="15">
        <v>1.32</v>
      </c>
      <c r="H189" s="15">
        <v>1.03</v>
      </c>
      <c r="I189" s="14"/>
      <c r="J189" s="15">
        <v>1.69</v>
      </c>
      <c r="K189" s="15">
        <v>2.2599999999999998</v>
      </c>
      <c r="L189" s="15">
        <v>3.18</v>
      </c>
      <c r="M189" s="54"/>
      <c r="N189" s="15">
        <v>46.025144840999999</v>
      </c>
      <c r="O189" s="15">
        <v>4.5267335455</v>
      </c>
      <c r="P189" s="15" t="s">
        <v>13</v>
      </c>
      <c r="Q189" s="16" t="s">
        <v>13</v>
      </c>
      <c r="R189" s="37" t="s">
        <v>709</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710</v>
      </c>
      <c r="D190" s="17" t="s">
        <v>265</v>
      </c>
      <c r="E190" s="17">
        <v>3</v>
      </c>
      <c r="F190" s="14">
        <v>1.1599999999999999</v>
      </c>
      <c r="G190" s="14">
        <v>0.82</v>
      </c>
      <c r="H190" s="14">
        <v>0.48</v>
      </c>
      <c r="I190" s="14"/>
      <c r="J190" s="14">
        <v>1.22</v>
      </c>
      <c r="K190" s="14">
        <v>1.89</v>
      </c>
      <c r="L190" s="14">
        <v>2.99</v>
      </c>
      <c r="M190" s="54"/>
      <c r="N190" s="14">
        <v>41.793821252000001</v>
      </c>
      <c r="O190" s="31">
        <v>3.3914536364000001</v>
      </c>
      <c r="P190" s="31" t="s">
        <v>13</v>
      </c>
      <c r="Q190" s="17" t="s">
        <v>13</v>
      </c>
      <c r="R190" s="38" t="s">
        <v>711</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399</v>
      </c>
      <c r="D191" s="16" t="s">
        <v>266</v>
      </c>
      <c r="E191" s="16">
        <v>7</v>
      </c>
      <c r="F191" s="15">
        <v>18.2</v>
      </c>
      <c r="G191" s="15">
        <v>15.64</v>
      </c>
      <c r="H191" s="15">
        <v>13.08</v>
      </c>
      <c r="I191" s="14"/>
      <c r="J191" s="15">
        <v>24.38</v>
      </c>
      <c r="K191" s="15">
        <v>29.49</v>
      </c>
      <c r="L191" s="15">
        <v>37.78</v>
      </c>
      <c r="M191" s="54"/>
      <c r="N191" s="15">
        <v>65.024103366999995</v>
      </c>
      <c r="O191" s="15">
        <v>177.43478794999999</v>
      </c>
      <c r="P191" s="15" t="s">
        <v>13</v>
      </c>
      <c r="Q191" s="16" t="s">
        <v>16</v>
      </c>
      <c r="R191" s="37" t="s">
        <v>712</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267</v>
      </c>
      <c r="E192" s="17">
        <v>0</v>
      </c>
      <c r="F192" s="14">
        <v>0.31</v>
      </c>
      <c r="G192" s="14">
        <v>0.2</v>
      </c>
      <c r="H192" s="14">
        <v>0.1</v>
      </c>
      <c r="I192" s="14"/>
      <c r="J192" s="14">
        <v>0.34</v>
      </c>
      <c r="K192" s="14">
        <v>0.54</v>
      </c>
      <c r="L192" s="14">
        <v>0.87</v>
      </c>
      <c r="M192" s="54"/>
      <c r="N192" s="14">
        <v>21.073082928000002</v>
      </c>
      <c r="O192" s="31">
        <v>5.2889692273</v>
      </c>
      <c r="P192" s="31" t="s">
        <v>13</v>
      </c>
      <c r="Q192" s="17" t="s">
        <v>13</v>
      </c>
      <c r="R192" s="38" t="s">
        <v>713</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406</v>
      </c>
      <c r="D193" s="16" t="s">
        <v>268</v>
      </c>
      <c r="E193" s="16">
        <v>6</v>
      </c>
      <c r="F193" s="15">
        <v>4.72</v>
      </c>
      <c r="G193" s="15">
        <v>4.08</v>
      </c>
      <c r="H193" s="15">
        <v>3.45</v>
      </c>
      <c r="I193" s="14"/>
      <c r="J193" s="15">
        <v>6.22</v>
      </c>
      <c r="K193" s="15">
        <v>7.48</v>
      </c>
      <c r="L193" s="15">
        <v>9.52</v>
      </c>
      <c r="M193" s="54"/>
      <c r="N193" s="15">
        <v>63.347995603000001</v>
      </c>
      <c r="O193" s="15">
        <v>12.857024681</v>
      </c>
      <c r="P193" s="15" t="s">
        <v>13</v>
      </c>
      <c r="Q193" s="16" t="s">
        <v>16</v>
      </c>
      <c r="R193" s="37" t="s">
        <v>714</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506</v>
      </c>
      <c r="D194" s="17" t="s">
        <v>269</v>
      </c>
      <c r="E194" s="17">
        <v>6</v>
      </c>
      <c r="F194" s="14">
        <v>35.54</v>
      </c>
      <c r="G194" s="14">
        <v>32.14</v>
      </c>
      <c r="H194" s="14">
        <v>28.74</v>
      </c>
      <c r="I194" s="14"/>
      <c r="J194" s="14">
        <v>43.15</v>
      </c>
      <c r="K194" s="14">
        <v>49.94</v>
      </c>
      <c r="L194" s="14">
        <v>60.93</v>
      </c>
      <c r="M194" s="54"/>
      <c r="N194" s="14">
        <v>63.115244089000001</v>
      </c>
      <c r="O194" s="31">
        <v>197.61557682</v>
      </c>
      <c r="P194" s="31" t="s">
        <v>13</v>
      </c>
      <c r="Q194" s="17" t="s">
        <v>16</v>
      </c>
      <c r="R194" s="38" t="s">
        <v>715</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346</v>
      </c>
      <c r="D195" s="16" t="s">
        <v>270</v>
      </c>
      <c r="E195" s="16">
        <v>8</v>
      </c>
      <c r="F195" s="15">
        <v>8.7200000000000006</v>
      </c>
      <c r="G195" s="15">
        <v>7.81</v>
      </c>
      <c r="H195" s="15">
        <v>6.91</v>
      </c>
      <c r="I195" s="14"/>
      <c r="J195" s="15">
        <v>10.84</v>
      </c>
      <c r="K195" s="15">
        <v>12.64</v>
      </c>
      <c r="L195" s="15">
        <v>15.57</v>
      </c>
      <c r="M195" s="54"/>
      <c r="N195" s="15">
        <v>53.132483049000001</v>
      </c>
      <c r="O195" s="15">
        <v>9.1363454999999991</v>
      </c>
      <c r="P195" s="15" t="s">
        <v>16</v>
      </c>
      <c r="Q195" s="16" t="s">
        <v>16</v>
      </c>
      <c r="R195" s="37" t="s">
        <v>716</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493</v>
      </c>
      <c r="D196" s="17" t="s">
        <v>271</v>
      </c>
      <c r="E196" s="17">
        <v>6</v>
      </c>
      <c r="F196" s="14">
        <v>14.02</v>
      </c>
      <c r="G196" s="14">
        <v>12.44</v>
      </c>
      <c r="H196" s="14">
        <v>10.86</v>
      </c>
      <c r="I196" s="14"/>
      <c r="J196" s="14">
        <v>17.260000000000002</v>
      </c>
      <c r="K196" s="14">
        <v>20.41</v>
      </c>
      <c r="L196" s="14">
        <v>25.52</v>
      </c>
      <c r="M196" s="54"/>
      <c r="N196" s="14">
        <v>62.305519021000002</v>
      </c>
      <c r="O196" s="31">
        <v>141.34053044999999</v>
      </c>
      <c r="P196" s="31" t="s">
        <v>13</v>
      </c>
      <c r="Q196" s="17" t="s">
        <v>16</v>
      </c>
      <c r="R196" s="38" t="s">
        <v>717</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272</v>
      </c>
      <c r="D197" s="16" t="s">
        <v>273</v>
      </c>
      <c r="E197" s="16">
        <v>7</v>
      </c>
      <c r="F197" s="15">
        <v>30.22</v>
      </c>
      <c r="G197" s="15">
        <v>27.56</v>
      </c>
      <c r="H197" s="15">
        <v>24.9</v>
      </c>
      <c r="I197" s="14"/>
      <c r="J197" s="15">
        <v>35.31</v>
      </c>
      <c r="K197" s="15">
        <v>40.619999999999997</v>
      </c>
      <c r="L197" s="15">
        <v>49.23</v>
      </c>
      <c r="M197" s="54"/>
      <c r="N197" s="15">
        <v>60.566020723000001</v>
      </c>
      <c r="O197" s="15">
        <v>386.45575818000003</v>
      </c>
      <c r="P197" s="15" t="s">
        <v>16</v>
      </c>
      <c r="Q197" s="16" t="s">
        <v>16</v>
      </c>
      <c r="R197" s="37" t="s">
        <v>525</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274</v>
      </c>
      <c r="D198" s="17" t="s">
        <v>275</v>
      </c>
      <c r="E198" s="17">
        <v>6</v>
      </c>
      <c r="F198" s="14">
        <v>7.22</v>
      </c>
      <c r="G198" s="14">
        <v>6.57</v>
      </c>
      <c r="H198" s="14">
        <v>5.92</v>
      </c>
      <c r="I198" s="14"/>
      <c r="J198" s="14">
        <v>9.0399999999999991</v>
      </c>
      <c r="K198" s="14">
        <v>10.33</v>
      </c>
      <c r="L198" s="14">
        <v>12.42</v>
      </c>
      <c r="M198" s="54"/>
      <c r="N198" s="14">
        <v>52.470691788000003</v>
      </c>
      <c r="O198" s="31">
        <v>6.8948402273000005</v>
      </c>
      <c r="P198" s="31" t="s">
        <v>13</v>
      </c>
      <c r="Q198" s="17" t="s">
        <v>16</v>
      </c>
      <c r="R198" s="38" t="s">
        <v>718</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274</v>
      </c>
      <c r="D199" s="16" t="s">
        <v>276</v>
      </c>
      <c r="E199" s="16">
        <v>5</v>
      </c>
      <c r="F199" s="15">
        <v>37.06</v>
      </c>
      <c r="G199" s="15">
        <v>33.590000000000003</v>
      </c>
      <c r="H199" s="15">
        <v>30.12</v>
      </c>
      <c r="I199" s="14"/>
      <c r="J199" s="15">
        <v>46.99</v>
      </c>
      <c r="K199" s="15">
        <v>53.92</v>
      </c>
      <c r="L199" s="15">
        <v>65.14</v>
      </c>
      <c r="M199" s="54"/>
      <c r="N199" s="15">
        <v>51.860893709000003</v>
      </c>
      <c r="O199" s="15">
        <v>44.483123591000002</v>
      </c>
      <c r="P199" s="15" t="s">
        <v>13</v>
      </c>
      <c r="Q199" s="16" t="s">
        <v>16</v>
      </c>
      <c r="R199" s="37" t="s">
        <v>719</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277</v>
      </c>
      <c r="D200" s="17" t="s">
        <v>507</v>
      </c>
      <c r="E200" s="17">
        <v>7</v>
      </c>
      <c r="F200" s="14">
        <v>13.26</v>
      </c>
      <c r="G200" s="14">
        <v>12.02</v>
      </c>
      <c r="H200" s="14">
        <v>10.78</v>
      </c>
      <c r="I200" s="14"/>
      <c r="J200" s="14">
        <v>16.239999999999998</v>
      </c>
      <c r="K200" s="14">
        <v>18.71</v>
      </c>
      <c r="L200" s="14">
        <v>22.71</v>
      </c>
      <c r="M200" s="54"/>
      <c r="N200" s="14">
        <v>67.614251095</v>
      </c>
      <c r="O200" s="31">
        <v>1.5586895454999998</v>
      </c>
      <c r="P200" s="31" t="s">
        <v>13</v>
      </c>
      <c r="Q200" s="17" t="s">
        <v>16</v>
      </c>
      <c r="R200" s="38" t="s">
        <v>720</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277</v>
      </c>
      <c r="D201" s="16" t="s">
        <v>372</v>
      </c>
      <c r="E201" s="16">
        <v>4</v>
      </c>
      <c r="F201" s="15">
        <v>13.9</v>
      </c>
      <c r="G201" s="15">
        <v>12.95</v>
      </c>
      <c r="H201" s="15">
        <v>12</v>
      </c>
      <c r="I201" s="14"/>
      <c r="J201" s="15">
        <v>16.32</v>
      </c>
      <c r="K201" s="15">
        <v>18.21</v>
      </c>
      <c r="L201" s="15">
        <v>21.28</v>
      </c>
      <c r="M201" s="54"/>
      <c r="N201" s="15">
        <v>51.038400637999999</v>
      </c>
      <c r="O201" s="15">
        <v>2.0351523182000002</v>
      </c>
      <c r="P201" s="15" t="s">
        <v>13</v>
      </c>
      <c r="Q201" s="16" t="s">
        <v>16</v>
      </c>
      <c r="R201" s="37" t="s">
        <v>721</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277</v>
      </c>
      <c r="D202" s="17" t="s">
        <v>278</v>
      </c>
      <c r="E202" s="17">
        <v>4</v>
      </c>
      <c r="F202" s="14">
        <v>27.21</v>
      </c>
      <c r="G202" s="14">
        <v>25.16</v>
      </c>
      <c r="H202" s="14">
        <v>23.12</v>
      </c>
      <c r="I202" s="14"/>
      <c r="J202" s="14">
        <v>32.08</v>
      </c>
      <c r="K202" s="14">
        <v>36.159999999999997</v>
      </c>
      <c r="L202" s="14">
        <v>42.78</v>
      </c>
      <c r="M202" s="54"/>
      <c r="N202" s="14">
        <v>59.051928633000003</v>
      </c>
      <c r="O202" s="31">
        <v>84.882283544999993</v>
      </c>
      <c r="P202" s="31" t="s">
        <v>13</v>
      </c>
      <c r="Q202" s="17" t="s">
        <v>16</v>
      </c>
      <c r="R202" s="38" t="s">
        <v>722</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279</v>
      </c>
      <c r="D203" s="16" t="s">
        <v>280</v>
      </c>
      <c r="E203" s="16">
        <v>7</v>
      </c>
      <c r="F203" s="15">
        <v>16.02</v>
      </c>
      <c r="G203" s="15">
        <v>13.79</v>
      </c>
      <c r="H203" s="15">
        <v>11.57</v>
      </c>
      <c r="I203" s="14"/>
      <c r="J203" s="15">
        <v>21.39</v>
      </c>
      <c r="K203" s="15">
        <v>25.83</v>
      </c>
      <c r="L203" s="15">
        <v>33.020000000000003</v>
      </c>
      <c r="M203" s="54"/>
      <c r="N203" s="15">
        <v>60.362400907000001</v>
      </c>
      <c r="O203" s="15">
        <v>21.947201</v>
      </c>
      <c r="P203" s="15" t="s">
        <v>16</v>
      </c>
      <c r="Q203" s="16" t="s">
        <v>16</v>
      </c>
      <c r="R203" s="37" t="s">
        <v>723</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394</v>
      </c>
      <c r="D204" s="17" t="s">
        <v>395</v>
      </c>
      <c r="E204" s="17">
        <v>0</v>
      </c>
      <c r="F204" s="14">
        <v>4.57</v>
      </c>
      <c r="G204" s="14">
        <v>4.24</v>
      </c>
      <c r="H204" s="14">
        <v>3.92</v>
      </c>
      <c r="I204" s="14"/>
      <c r="J204" s="14">
        <v>4.6500000000000004</v>
      </c>
      <c r="K204" s="14">
        <v>5.29</v>
      </c>
      <c r="L204" s="14">
        <v>6.34</v>
      </c>
      <c r="M204" s="54"/>
      <c r="N204" s="14">
        <v>40.563686388000001</v>
      </c>
      <c r="O204" s="31">
        <v>1.9555608635999999</v>
      </c>
      <c r="P204" s="31" t="s">
        <v>13</v>
      </c>
      <c r="Q204" s="17" t="s">
        <v>13</v>
      </c>
      <c r="R204" s="38" t="s">
        <v>724</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429</v>
      </c>
      <c r="D205" s="16" t="s">
        <v>430</v>
      </c>
      <c r="E205" s="16">
        <v>5</v>
      </c>
      <c r="F205" s="15">
        <v>4437.6499999999996</v>
      </c>
      <c r="G205" s="15">
        <v>3184.08</v>
      </c>
      <c r="H205" s="15">
        <v>1930.52</v>
      </c>
      <c r="I205" s="14"/>
      <c r="J205" s="15">
        <v>4601.47</v>
      </c>
      <c r="K205" s="15">
        <v>7108.59</v>
      </c>
      <c r="L205" s="15">
        <v>11165.43</v>
      </c>
      <c r="M205" s="54"/>
      <c r="N205" s="15">
        <v>44.914921630000002</v>
      </c>
      <c r="O205" s="15">
        <v>3.1136282904999999</v>
      </c>
      <c r="P205" s="15" t="s">
        <v>16</v>
      </c>
      <c r="Q205" s="16" t="s">
        <v>13</v>
      </c>
      <c r="R205" s="37" t="s">
        <v>725</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281</v>
      </c>
      <c r="D206" s="17" t="s">
        <v>282</v>
      </c>
      <c r="E206" s="17">
        <v>9</v>
      </c>
      <c r="F206" s="14">
        <v>11.96</v>
      </c>
      <c r="G206" s="14">
        <v>10.52</v>
      </c>
      <c r="H206" s="14">
        <v>9.09</v>
      </c>
      <c r="I206" s="14"/>
      <c r="J206" s="14">
        <v>14.14</v>
      </c>
      <c r="K206" s="14">
        <v>17</v>
      </c>
      <c r="L206" s="14">
        <v>21.62</v>
      </c>
      <c r="M206" s="54"/>
      <c r="N206" s="14">
        <v>61.997457973000003</v>
      </c>
      <c r="O206" s="31">
        <v>7.6447229544999997</v>
      </c>
      <c r="P206" s="31" t="s">
        <v>16</v>
      </c>
      <c r="Q206" s="17" t="s">
        <v>16</v>
      </c>
      <c r="R206" s="38" t="s">
        <v>726</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727</v>
      </c>
      <c r="D207" s="16" t="s">
        <v>728</v>
      </c>
      <c r="E207" s="16">
        <v>4</v>
      </c>
      <c r="F207" s="15">
        <v>10.43</v>
      </c>
      <c r="G207" s="15">
        <v>8.6199999999999992</v>
      </c>
      <c r="H207" s="15">
        <v>6.81</v>
      </c>
      <c r="I207" s="14"/>
      <c r="J207" s="15">
        <v>14.03</v>
      </c>
      <c r="K207" s="15">
        <v>17.64</v>
      </c>
      <c r="L207" s="15">
        <v>23.49</v>
      </c>
      <c r="M207" s="54"/>
      <c r="N207" s="15">
        <v>51.729789568999998</v>
      </c>
      <c r="O207" s="15">
        <v>1.0955129672999999</v>
      </c>
      <c r="P207" s="15" t="s">
        <v>13</v>
      </c>
      <c r="Q207" s="16" t="s">
        <v>16</v>
      </c>
      <c r="R207" s="37" t="s">
        <v>729</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283</v>
      </c>
      <c r="D208" s="17" t="s">
        <v>284</v>
      </c>
      <c r="E208" s="17">
        <v>4</v>
      </c>
      <c r="F208" s="14">
        <v>5.0999999999999996</v>
      </c>
      <c r="G208" s="14">
        <v>4.22</v>
      </c>
      <c r="H208" s="14">
        <v>3.34</v>
      </c>
      <c r="I208" s="14"/>
      <c r="J208" s="14">
        <v>7.33</v>
      </c>
      <c r="K208" s="14">
        <v>9.08</v>
      </c>
      <c r="L208" s="14">
        <v>11.92</v>
      </c>
      <c r="M208" s="54"/>
      <c r="N208" s="14">
        <v>56.931463024000003</v>
      </c>
      <c r="O208" s="31">
        <v>77.481004090999988</v>
      </c>
      <c r="P208" s="31" t="s">
        <v>13</v>
      </c>
      <c r="Q208" s="17" t="s">
        <v>16</v>
      </c>
      <c r="R208" s="38" t="s">
        <v>730</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285</v>
      </c>
      <c r="D209" s="16" t="s">
        <v>286</v>
      </c>
      <c r="E209" s="16">
        <v>7</v>
      </c>
      <c r="F209" s="15">
        <v>7.83</v>
      </c>
      <c r="G209" s="15">
        <v>6.16</v>
      </c>
      <c r="H209" s="15">
        <v>4.49</v>
      </c>
      <c r="I209" s="14"/>
      <c r="J209" s="15">
        <v>12.69</v>
      </c>
      <c r="K209" s="15">
        <v>16.02</v>
      </c>
      <c r="L209" s="15">
        <v>21.42</v>
      </c>
      <c r="M209" s="54"/>
      <c r="N209" s="15">
        <v>53.917418986999998</v>
      </c>
      <c r="O209" s="15">
        <v>17.628151817999999</v>
      </c>
      <c r="P209" s="15" t="s">
        <v>13</v>
      </c>
      <c r="Q209" s="16" t="s">
        <v>16</v>
      </c>
      <c r="R209" s="37" t="s">
        <v>731</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387</v>
      </c>
      <c r="D210" s="17" t="s">
        <v>287</v>
      </c>
      <c r="E210" s="17">
        <v>4</v>
      </c>
      <c r="F210" s="14">
        <v>13.65</v>
      </c>
      <c r="G210" s="14">
        <v>11.51</v>
      </c>
      <c r="H210" s="14">
        <v>9.3800000000000008</v>
      </c>
      <c r="I210" s="14"/>
      <c r="J210" s="14">
        <v>19.48</v>
      </c>
      <c r="K210" s="14">
        <v>23.74</v>
      </c>
      <c r="L210" s="14">
        <v>30.64</v>
      </c>
      <c r="M210" s="54"/>
      <c r="N210" s="14">
        <v>58.581119268000002</v>
      </c>
      <c r="O210" s="31">
        <v>48.335244044999996</v>
      </c>
      <c r="P210" s="31" t="s">
        <v>13</v>
      </c>
      <c r="Q210" s="17" t="s">
        <v>16</v>
      </c>
      <c r="R210" s="38" t="s">
        <v>732</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288</v>
      </c>
      <c r="D211" s="16" t="s">
        <v>289</v>
      </c>
      <c r="E211" s="16">
        <v>10</v>
      </c>
      <c r="F211" s="15">
        <v>20.68</v>
      </c>
      <c r="G211" s="15">
        <v>19.16</v>
      </c>
      <c r="H211" s="15">
        <v>17.649999999999999</v>
      </c>
      <c r="I211" s="14"/>
      <c r="J211" s="15">
        <v>21.45</v>
      </c>
      <c r="K211" s="15">
        <v>24.47</v>
      </c>
      <c r="L211" s="15">
        <v>29.36</v>
      </c>
      <c r="M211" s="54"/>
      <c r="N211" s="15">
        <v>72.936073934000007</v>
      </c>
      <c r="O211" s="15">
        <v>94.819724000000008</v>
      </c>
      <c r="P211" s="15" t="s">
        <v>16</v>
      </c>
      <c r="Q211" s="16" t="s">
        <v>16</v>
      </c>
      <c r="R211" s="37" t="s">
        <v>733</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526</v>
      </c>
      <c r="D212" s="17" t="s">
        <v>527</v>
      </c>
      <c r="E212" s="17">
        <v>0</v>
      </c>
      <c r="F212" s="14">
        <v>46</v>
      </c>
      <c r="G212" s="14">
        <v>36.880000000000003</v>
      </c>
      <c r="H212" s="14">
        <v>27.76</v>
      </c>
      <c r="I212" s="14"/>
      <c r="J212" s="14">
        <v>48.44</v>
      </c>
      <c r="K212" s="14">
        <v>66.67</v>
      </c>
      <c r="L212" s="14">
        <v>96.18</v>
      </c>
      <c r="M212" s="54"/>
      <c r="N212" s="14">
        <v>31.882595322</v>
      </c>
      <c r="O212" s="31">
        <v>103.72457761</v>
      </c>
      <c r="P212" s="31" t="s">
        <v>13</v>
      </c>
      <c r="Q212" s="17" t="s">
        <v>13</v>
      </c>
      <c r="R212" s="38" t="s">
        <v>734</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431</v>
      </c>
      <c r="D213" s="16" t="s">
        <v>388</v>
      </c>
      <c r="E213" s="16">
        <v>6</v>
      </c>
      <c r="F213" s="15">
        <v>55.6</v>
      </c>
      <c r="G213" s="15">
        <v>48.89</v>
      </c>
      <c r="H213" s="15">
        <v>42.19</v>
      </c>
      <c r="I213" s="14"/>
      <c r="J213" s="15">
        <v>69.260000000000005</v>
      </c>
      <c r="K213" s="15">
        <v>82.66</v>
      </c>
      <c r="L213" s="15">
        <v>104.35</v>
      </c>
      <c r="M213" s="54"/>
      <c r="N213" s="15">
        <v>58.405672930000001</v>
      </c>
      <c r="O213" s="15">
        <v>6.3414244214000002</v>
      </c>
      <c r="P213" s="15" t="s">
        <v>13</v>
      </c>
      <c r="Q213" s="16" t="s">
        <v>16</v>
      </c>
      <c r="R213" s="37" t="s">
        <v>735</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359</v>
      </c>
      <c r="D214" s="17" t="s">
        <v>290</v>
      </c>
      <c r="E214" s="17">
        <v>2</v>
      </c>
      <c r="F214" s="14">
        <v>6.78</v>
      </c>
      <c r="G214" s="14">
        <v>4.3899999999999997</v>
      </c>
      <c r="H214" s="14">
        <v>2</v>
      </c>
      <c r="I214" s="14"/>
      <c r="J214" s="14">
        <v>7.1</v>
      </c>
      <c r="K214" s="14">
        <v>11.87</v>
      </c>
      <c r="L214" s="14">
        <v>19.59</v>
      </c>
      <c r="M214" s="54"/>
      <c r="N214" s="14">
        <v>43.639693104000003</v>
      </c>
      <c r="O214" s="31">
        <v>24.752422275000001</v>
      </c>
      <c r="P214" s="31" t="s">
        <v>13</v>
      </c>
      <c r="Q214" s="17" t="s">
        <v>13</v>
      </c>
      <c r="R214" s="38" t="s">
        <v>736</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291</v>
      </c>
      <c r="D215" s="16" t="s">
        <v>292</v>
      </c>
      <c r="E215" s="16">
        <v>1</v>
      </c>
      <c r="F215" s="15">
        <v>40.840000000000003</v>
      </c>
      <c r="G215" s="15">
        <v>35.89</v>
      </c>
      <c r="H215" s="15">
        <v>30.95</v>
      </c>
      <c r="I215" s="14"/>
      <c r="J215" s="15">
        <v>41.65</v>
      </c>
      <c r="K215" s="15">
        <v>51.53</v>
      </c>
      <c r="L215" s="15">
        <v>67.52</v>
      </c>
      <c r="M215" s="54"/>
      <c r="N215" s="15">
        <v>48.476917121</v>
      </c>
      <c r="O215" s="15">
        <v>244.66113558999999</v>
      </c>
      <c r="P215" s="15" t="s">
        <v>13</v>
      </c>
      <c r="Q215" s="16" t="s">
        <v>13</v>
      </c>
      <c r="R215" s="37" t="s">
        <v>737</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432</v>
      </c>
      <c r="D216" s="17" t="s">
        <v>433</v>
      </c>
      <c r="E216" s="17">
        <v>6</v>
      </c>
      <c r="F216" s="14">
        <v>4.1399999999999997</v>
      </c>
      <c r="G216" s="14">
        <v>3.71</v>
      </c>
      <c r="H216" s="14">
        <v>3.29</v>
      </c>
      <c r="I216" s="14"/>
      <c r="J216" s="14">
        <v>4.82</v>
      </c>
      <c r="K216" s="14">
        <v>5.66</v>
      </c>
      <c r="L216" s="14">
        <v>7.03</v>
      </c>
      <c r="M216" s="54"/>
      <c r="N216" s="14">
        <v>56.638390393999998</v>
      </c>
      <c r="O216" s="31">
        <v>1.9247347272999999</v>
      </c>
      <c r="P216" s="31" t="s">
        <v>13</v>
      </c>
      <c r="Q216" s="17" t="s">
        <v>16</v>
      </c>
      <c r="R216" s="38" t="s">
        <v>738</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293</v>
      </c>
      <c r="D217" s="16" t="s">
        <v>294</v>
      </c>
      <c r="E217" s="16">
        <v>7</v>
      </c>
      <c r="F217" s="15">
        <v>13.8</v>
      </c>
      <c r="G217" s="15">
        <v>13.11</v>
      </c>
      <c r="H217" s="15">
        <v>12.42</v>
      </c>
      <c r="I217" s="14"/>
      <c r="J217" s="15">
        <v>14.95</v>
      </c>
      <c r="K217" s="15">
        <v>16.32</v>
      </c>
      <c r="L217" s="15">
        <v>18.53</v>
      </c>
      <c r="M217" s="54"/>
      <c r="N217" s="15">
        <v>65.453710122999993</v>
      </c>
      <c r="O217" s="15">
        <v>1.8753305909</v>
      </c>
      <c r="P217" s="15" t="s">
        <v>16</v>
      </c>
      <c r="Q217" s="16" t="s">
        <v>16</v>
      </c>
      <c r="R217" s="37" t="s">
        <v>739</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293</v>
      </c>
      <c r="D218" s="17" t="s">
        <v>295</v>
      </c>
      <c r="E218" s="17">
        <v>7</v>
      </c>
      <c r="F218" s="14">
        <v>41.1</v>
      </c>
      <c r="G218" s="14">
        <v>39.06</v>
      </c>
      <c r="H218" s="14">
        <v>37.03</v>
      </c>
      <c r="I218" s="14"/>
      <c r="J218" s="14">
        <v>44.49</v>
      </c>
      <c r="K218" s="14">
        <v>48.55</v>
      </c>
      <c r="L218" s="14">
        <v>55.13</v>
      </c>
      <c r="M218" s="54"/>
      <c r="N218" s="14">
        <v>61.068155431000001</v>
      </c>
      <c r="O218" s="31">
        <v>59.103140545000002</v>
      </c>
      <c r="P218" s="31" t="s">
        <v>16</v>
      </c>
      <c r="Q218" s="17" t="s">
        <v>16</v>
      </c>
      <c r="R218" s="38" t="s">
        <v>740</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296</v>
      </c>
      <c r="D219" s="16" t="s">
        <v>297</v>
      </c>
      <c r="E219" s="16">
        <v>3</v>
      </c>
      <c r="F219" s="15">
        <v>266.32</v>
      </c>
      <c r="G219" s="15">
        <v>234.78</v>
      </c>
      <c r="H219" s="15">
        <v>203.24</v>
      </c>
      <c r="I219" s="14"/>
      <c r="J219" s="15">
        <v>275.3</v>
      </c>
      <c r="K219" s="15">
        <v>338.37</v>
      </c>
      <c r="L219" s="15">
        <v>440.44</v>
      </c>
      <c r="M219" s="54"/>
      <c r="N219" s="15">
        <v>36.244145953999997</v>
      </c>
      <c r="O219" s="15">
        <v>24.608488245</v>
      </c>
      <c r="P219" s="15" t="s">
        <v>16</v>
      </c>
      <c r="Q219" s="16" t="s">
        <v>13</v>
      </c>
      <c r="R219" s="37" t="s">
        <v>741</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298</v>
      </c>
      <c r="D220" s="17" t="s">
        <v>299</v>
      </c>
      <c r="E220" s="17">
        <v>6</v>
      </c>
      <c r="F220" s="14">
        <v>30.2</v>
      </c>
      <c r="G220" s="14">
        <v>27.1</v>
      </c>
      <c r="H220" s="14">
        <v>24</v>
      </c>
      <c r="I220" s="14"/>
      <c r="J220" s="14">
        <v>36.97</v>
      </c>
      <c r="K220" s="14">
        <v>43.16</v>
      </c>
      <c r="L220" s="14">
        <v>53.18</v>
      </c>
      <c r="M220" s="54"/>
      <c r="N220" s="14">
        <v>57.534137369</v>
      </c>
      <c r="O220" s="31">
        <v>5.5577398182</v>
      </c>
      <c r="P220" s="31" t="s">
        <v>13</v>
      </c>
      <c r="Q220" s="17" t="s">
        <v>16</v>
      </c>
      <c r="R220" s="38" t="s">
        <v>742</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300</v>
      </c>
      <c r="D221" s="16" t="s">
        <v>301</v>
      </c>
      <c r="E221" s="16">
        <v>10</v>
      </c>
      <c r="F221" s="15">
        <v>34.71</v>
      </c>
      <c r="G221" s="15">
        <v>31.9</v>
      </c>
      <c r="H221" s="15">
        <v>29.09</v>
      </c>
      <c r="I221" s="14"/>
      <c r="J221" s="15">
        <v>41.22</v>
      </c>
      <c r="K221" s="15">
        <v>46.83</v>
      </c>
      <c r="L221" s="15">
        <v>55.92</v>
      </c>
      <c r="M221" s="54"/>
      <c r="N221" s="15">
        <v>62.489311370000003</v>
      </c>
      <c r="O221" s="15">
        <v>156.49630173</v>
      </c>
      <c r="P221" s="15" t="s">
        <v>16</v>
      </c>
      <c r="Q221" s="16" t="s">
        <v>16</v>
      </c>
      <c r="R221" s="37" t="s">
        <v>743</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302</v>
      </c>
      <c r="D222" s="17" t="s">
        <v>303</v>
      </c>
      <c r="E222" s="17">
        <v>5</v>
      </c>
      <c r="F222" s="14">
        <v>33.909999999999997</v>
      </c>
      <c r="G222" s="14">
        <v>30.6</v>
      </c>
      <c r="H222" s="14">
        <v>27.29</v>
      </c>
      <c r="I222" s="14"/>
      <c r="J222" s="14">
        <v>35.659999999999997</v>
      </c>
      <c r="K222" s="14">
        <v>42.27</v>
      </c>
      <c r="L222" s="14">
        <v>52.97</v>
      </c>
      <c r="M222" s="54"/>
      <c r="N222" s="14">
        <v>46.228030185000001</v>
      </c>
      <c r="O222" s="31">
        <v>82.725434045</v>
      </c>
      <c r="P222" s="31" t="s">
        <v>16</v>
      </c>
      <c r="Q222" s="17" t="s">
        <v>13</v>
      </c>
      <c r="R222" s="38" t="s">
        <v>744</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304</v>
      </c>
      <c r="D223" s="16" t="s">
        <v>305</v>
      </c>
      <c r="E223" s="16">
        <v>0</v>
      </c>
      <c r="F223" s="15">
        <v>62.65</v>
      </c>
      <c r="G223" s="15">
        <v>57.42</v>
      </c>
      <c r="H223" s="15">
        <v>52.19</v>
      </c>
      <c r="I223" s="14"/>
      <c r="J223" s="15">
        <v>63.67</v>
      </c>
      <c r="K223" s="15">
        <v>74.12</v>
      </c>
      <c r="L223" s="15">
        <v>91.04</v>
      </c>
      <c r="M223" s="54"/>
      <c r="N223" s="15">
        <v>43.452039820000003</v>
      </c>
      <c r="O223" s="15">
        <v>54.642871206000002</v>
      </c>
      <c r="P223" s="15" t="s">
        <v>13</v>
      </c>
      <c r="Q223" s="16" t="s">
        <v>13</v>
      </c>
      <c r="R223" s="37" t="s">
        <v>745</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434</v>
      </c>
      <c r="D224" s="17" t="s">
        <v>435</v>
      </c>
      <c r="E224" s="17">
        <v>9</v>
      </c>
      <c r="F224" s="14">
        <v>183.24</v>
      </c>
      <c r="G224" s="14">
        <v>165.19</v>
      </c>
      <c r="H224" s="14">
        <v>147.13999999999999</v>
      </c>
      <c r="I224" s="14"/>
      <c r="J224" s="14">
        <v>194</v>
      </c>
      <c r="K224" s="14">
        <v>230.09</v>
      </c>
      <c r="L224" s="14">
        <v>288.49</v>
      </c>
      <c r="M224" s="54"/>
      <c r="N224" s="14">
        <v>68.096430902999998</v>
      </c>
      <c r="O224" s="31">
        <v>5.7776955381999997</v>
      </c>
      <c r="P224" s="31" t="s">
        <v>16</v>
      </c>
      <c r="Q224" s="17" t="s">
        <v>16</v>
      </c>
      <c r="R224" s="38" t="s">
        <v>746</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306</v>
      </c>
      <c r="D225" s="16" t="s">
        <v>307</v>
      </c>
      <c r="E225" s="16">
        <v>7</v>
      </c>
      <c r="F225" s="15">
        <v>22.45</v>
      </c>
      <c r="G225" s="15">
        <v>20.239999999999998</v>
      </c>
      <c r="H225" s="15">
        <v>18.03</v>
      </c>
      <c r="I225" s="14"/>
      <c r="J225" s="15">
        <v>28.05</v>
      </c>
      <c r="K225" s="15">
        <v>32.46</v>
      </c>
      <c r="L225" s="15">
        <v>39.61</v>
      </c>
      <c r="M225" s="54"/>
      <c r="N225" s="15">
        <v>62.904672415</v>
      </c>
      <c r="O225" s="15">
        <v>114.92399904</v>
      </c>
      <c r="P225" s="15" t="s">
        <v>13</v>
      </c>
      <c r="Q225" s="16" t="s">
        <v>16</v>
      </c>
      <c r="R225" s="37" t="s">
        <v>747</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308</v>
      </c>
      <c r="D226" s="17" t="s">
        <v>309</v>
      </c>
      <c r="E226" s="17">
        <v>4</v>
      </c>
      <c r="F226" s="14">
        <v>28.45</v>
      </c>
      <c r="G226" s="14">
        <v>25</v>
      </c>
      <c r="H226" s="14">
        <v>21.55</v>
      </c>
      <c r="I226" s="14"/>
      <c r="J226" s="14">
        <v>37.96</v>
      </c>
      <c r="K226" s="14">
        <v>44.85</v>
      </c>
      <c r="L226" s="14">
        <v>56.01</v>
      </c>
      <c r="M226" s="54"/>
      <c r="N226" s="14">
        <v>45.675467881000003</v>
      </c>
      <c r="O226" s="31">
        <v>110.91260989999999</v>
      </c>
      <c r="P226" s="31" t="s">
        <v>13</v>
      </c>
      <c r="Q226" s="17" t="s">
        <v>16</v>
      </c>
      <c r="R226" s="38" t="s">
        <v>748</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310</v>
      </c>
      <c r="D227" s="16" t="s">
        <v>311</v>
      </c>
      <c r="E227" s="16">
        <v>6</v>
      </c>
      <c r="F227" s="15">
        <v>14.87</v>
      </c>
      <c r="G227" s="15">
        <v>13.93</v>
      </c>
      <c r="H227" s="15">
        <v>13</v>
      </c>
      <c r="I227" s="14"/>
      <c r="J227" s="15">
        <v>17.04</v>
      </c>
      <c r="K227" s="15">
        <v>18.899999999999999</v>
      </c>
      <c r="L227" s="15">
        <v>21.92</v>
      </c>
      <c r="M227" s="54"/>
      <c r="N227" s="15">
        <v>53.031193344000002</v>
      </c>
      <c r="O227" s="15">
        <v>6.9904988181999999</v>
      </c>
      <c r="P227" s="15" t="s">
        <v>13</v>
      </c>
      <c r="Q227" s="16" t="s">
        <v>16</v>
      </c>
      <c r="R227" s="37" t="s">
        <v>749</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436</v>
      </c>
      <c r="D228" s="17" t="s">
        <v>437</v>
      </c>
      <c r="E228" s="17">
        <v>1</v>
      </c>
      <c r="F228" s="14">
        <v>4.18</v>
      </c>
      <c r="G228" s="14">
        <v>3.2</v>
      </c>
      <c r="H228" s="14">
        <v>2.2200000000000002</v>
      </c>
      <c r="I228" s="14"/>
      <c r="J228" s="14">
        <v>4.3600000000000003</v>
      </c>
      <c r="K228" s="14">
        <v>6.31</v>
      </c>
      <c r="L228" s="14">
        <v>9.4700000000000006</v>
      </c>
      <c r="M228" s="54"/>
      <c r="N228" s="14">
        <v>46.526178651999999</v>
      </c>
      <c r="O228" s="31">
        <v>1.6100387727000001</v>
      </c>
      <c r="P228" s="31" t="s">
        <v>13</v>
      </c>
      <c r="Q228" s="17" t="s">
        <v>13</v>
      </c>
      <c r="R228" s="38" t="s">
        <v>750</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312</v>
      </c>
      <c r="D229" s="16" t="s">
        <v>313</v>
      </c>
      <c r="E229" s="16">
        <v>9</v>
      </c>
      <c r="F229" s="15">
        <v>15.55</v>
      </c>
      <c r="G229" s="15">
        <v>13.84</v>
      </c>
      <c r="H229" s="15">
        <v>12.13</v>
      </c>
      <c r="I229" s="14"/>
      <c r="J229" s="15">
        <v>16.12</v>
      </c>
      <c r="K229" s="15">
        <v>19.53</v>
      </c>
      <c r="L229" s="15">
        <v>25.06</v>
      </c>
      <c r="M229" s="54"/>
      <c r="N229" s="15">
        <v>71.046508587999995</v>
      </c>
      <c r="O229" s="15">
        <v>11.507221545</v>
      </c>
      <c r="P229" s="15" t="s">
        <v>16</v>
      </c>
      <c r="Q229" s="16" t="s">
        <v>16</v>
      </c>
      <c r="R229" s="37" t="s">
        <v>751</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314</v>
      </c>
      <c r="D230" s="17" t="s">
        <v>315</v>
      </c>
      <c r="E230" s="17">
        <v>7</v>
      </c>
      <c r="F230" s="14">
        <v>29.11</v>
      </c>
      <c r="G230" s="14">
        <v>26.72</v>
      </c>
      <c r="H230" s="14">
        <v>24.34</v>
      </c>
      <c r="I230" s="14"/>
      <c r="J230" s="14">
        <v>31.22</v>
      </c>
      <c r="K230" s="14">
        <v>35.979999999999997</v>
      </c>
      <c r="L230" s="14">
        <v>43.69</v>
      </c>
      <c r="M230" s="54"/>
      <c r="N230" s="14">
        <v>73.770100163999999</v>
      </c>
      <c r="O230" s="31">
        <v>247.61414905000001</v>
      </c>
      <c r="P230" s="31" t="s">
        <v>16</v>
      </c>
      <c r="Q230" s="17" t="s">
        <v>16</v>
      </c>
      <c r="R230" s="38" t="s">
        <v>752</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316</v>
      </c>
      <c r="D231" s="16" t="s">
        <v>317</v>
      </c>
      <c r="E231" s="16">
        <v>10</v>
      </c>
      <c r="F231" s="15">
        <v>5.8</v>
      </c>
      <c r="G231" s="15">
        <v>5.04</v>
      </c>
      <c r="H231" s="15">
        <v>4.29</v>
      </c>
      <c r="I231" s="14"/>
      <c r="J231" s="15">
        <v>7.76</v>
      </c>
      <c r="K231" s="15">
        <v>9.26</v>
      </c>
      <c r="L231" s="15">
        <v>11.69</v>
      </c>
      <c r="M231" s="54"/>
      <c r="N231" s="15">
        <v>52.121825850999997</v>
      </c>
      <c r="O231" s="15">
        <v>4.7066712273000002</v>
      </c>
      <c r="P231" s="15" t="s">
        <v>16</v>
      </c>
      <c r="Q231" s="16" t="s">
        <v>16</v>
      </c>
      <c r="R231" s="37" t="s">
        <v>753</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318</v>
      </c>
      <c r="D232" s="17" t="s">
        <v>319</v>
      </c>
      <c r="E232" s="17">
        <v>9</v>
      </c>
      <c r="F232" s="14">
        <v>61.7</v>
      </c>
      <c r="G232" s="14">
        <v>57.75</v>
      </c>
      <c r="H232" s="14">
        <v>53.81</v>
      </c>
      <c r="I232" s="14"/>
      <c r="J232" s="14">
        <v>69.8</v>
      </c>
      <c r="K232" s="14">
        <v>77.680000000000007</v>
      </c>
      <c r="L232" s="14">
        <v>90.44</v>
      </c>
      <c r="M232" s="54"/>
      <c r="N232" s="14">
        <v>63.588190372</v>
      </c>
      <c r="O232" s="31">
        <v>6.8150243635999992</v>
      </c>
      <c r="P232" s="31" t="s">
        <v>16</v>
      </c>
      <c r="Q232" s="17" t="s">
        <v>16</v>
      </c>
      <c r="R232" s="38" t="s">
        <v>754</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320</v>
      </c>
      <c r="D233" s="16" t="s">
        <v>345</v>
      </c>
      <c r="E233" s="16">
        <v>3</v>
      </c>
      <c r="F233" s="15">
        <v>7.41</v>
      </c>
      <c r="G233" s="15">
        <v>5.91</v>
      </c>
      <c r="H233" s="15">
        <v>4.42</v>
      </c>
      <c r="I233" s="14"/>
      <c r="J233" s="15">
        <v>7.71</v>
      </c>
      <c r="K233" s="15">
        <v>10.69</v>
      </c>
      <c r="L233" s="15">
        <v>15.52</v>
      </c>
      <c r="M233" s="54"/>
      <c r="N233" s="15">
        <v>32.489778968000003</v>
      </c>
      <c r="O233" s="15">
        <v>3.5447616818000003</v>
      </c>
      <c r="P233" s="15" t="s">
        <v>16</v>
      </c>
      <c r="Q233" s="16" t="s">
        <v>13</v>
      </c>
      <c r="R233" s="37" t="s">
        <v>755</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320</v>
      </c>
      <c r="D234" s="17" t="s">
        <v>321</v>
      </c>
      <c r="E234" s="17">
        <v>3</v>
      </c>
      <c r="F234" s="14">
        <v>8.2100000000000009</v>
      </c>
      <c r="G234" s="14">
        <v>6.32</v>
      </c>
      <c r="H234" s="14">
        <v>4.4400000000000004</v>
      </c>
      <c r="I234" s="14"/>
      <c r="J234" s="14">
        <v>8.57</v>
      </c>
      <c r="K234" s="14">
        <v>12.33</v>
      </c>
      <c r="L234" s="14">
        <v>18.43</v>
      </c>
      <c r="M234" s="54"/>
      <c r="N234" s="14">
        <v>30.074210708999999</v>
      </c>
      <c r="O234" s="31">
        <v>113.19457940000001</v>
      </c>
      <c r="P234" s="31" t="s">
        <v>16</v>
      </c>
      <c r="Q234" s="17" t="s">
        <v>13</v>
      </c>
      <c r="R234" s="38" t="s">
        <v>756</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322</v>
      </c>
      <c r="D235" s="16" t="s">
        <v>323</v>
      </c>
      <c r="E235" s="16">
        <v>2</v>
      </c>
      <c r="F235" s="15">
        <v>73.180000000000007</v>
      </c>
      <c r="G235" s="15">
        <v>67.67</v>
      </c>
      <c r="H235" s="15">
        <v>62.16</v>
      </c>
      <c r="I235" s="14"/>
      <c r="J235" s="15">
        <v>74.69</v>
      </c>
      <c r="K235" s="15">
        <v>85.7</v>
      </c>
      <c r="L235" s="15">
        <v>103.52</v>
      </c>
      <c r="M235" s="54"/>
      <c r="N235" s="15">
        <v>36.504696228999997</v>
      </c>
      <c r="O235" s="15">
        <v>1413.9927533</v>
      </c>
      <c r="P235" s="15" t="s">
        <v>13</v>
      </c>
      <c r="Q235" s="16" t="s">
        <v>13</v>
      </c>
      <c r="R235" s="37" t="s">
        <v>757</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324</v>
      </c>
      <c r="D236" s="17" t="s">
        <v>325</v>
      </c>
      <c r="E236" s="17">
        <v>7</v>
      </c>
      <c r="F236" s="14">
        <v>17.98</v>
      </c>
      <c r="G236" s="14">
        <v>16.61</v>
      </c>
      <c r="H236" s="14">
        <v>15.24</v>
      </c>
      <c r="I236" s="14"/>
      <c r="J236" s="14">
        <v>20.94</v>
      </c>
      <c r="K236" s="14">
        <v>23.67</v>
      </c>
      <c r="L236" s="14">
        <v>28.09</v>
      </c>
      <c r="M236" s="54"/>
      <c r="N236" s="14">
        <v>69.284943665</v>
      </c>
      <c r="O236" s="31">
        <v>4.1642300908999994</v>
      </c>
      <c r="P236" s="31" t="s">
        <v>13</v>
      </c>
      <c r="Q236" s="17" t="s">
        <v>16</v>
      </c>
      <c r="R236" s="38" t="s">
        <v>758</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326</v>
      </c>
      <c r="D237" s="16" t="s">
        <v>327</v>
      </c>
      <c r="E237" s="16">
        <v>7</v>
      </c>
      <c r="F237" s="15">
        <v>3</v>
      </c>
      <c r="G237" s="15">
        <v>2.39</v>
      </c>
      <c r="H237" s="15">
        <v>1.78</v>
      </c>
      <c r="I237" s="14"/>
      <c r="J237" s="15">
        <v>4.6399999999999997</v>
      </c>
      <c r="K237" s="15">
        <v>5.85</v>
      </c>
      <c r="L237" s="15">
        <v>7.81</v>
      </c>
      <c r="M237" s="54"/>
      <c r="N237" s="15">
        <v>68.842816916000004</v>
      </c>
      <c r="O237" s="15">
        <v>32.613951727</v>
      </c>
      <c r="P237" s="15" t="s">
        <v>13</v>
      </c>
      <c r="Q237" s="16" t="s">
        <v>16</v>
      </c>
      <c r="R237" s="37" t="s">
        <v>759</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328</v>
      </c>
      <c r="D238" s="17" t="s">
        <v>329</v>
      </c>
      <c r="E238" s="17">
        <v>10</v>
      </c>
      <c r="F238" s="14">
        <v>31.98</v>
      </c>
      <c r="G238" s="14">
        <v>29.96</v>
      </c>
      <c r="H238" s="14">
        <v>27.95</v>
      </c>
      <c r="I238" s="14"/>
      <c r="J238" s="14">
        <v>33.65</v>
      </c>
      <c r="K238" s="14">
        <v>37.67</v>
      </c>
      <c r="L238" s="14">
        <v>44.19</v>
      </c>
      <c r="M238" s="54"/>
      <c r="N238" s="14">
        <v>80.064302307000005</v>
      </c>
      <c r="O238" s="31">
        <v>250.59736527000001</v>
      </c>
      <c r="P238" s="31" t="s">
        <v>16</v>
      </c>
      <c r="Q238" s="17" t="s">
        <v>16</v>
      </c>
      <c r="R238" s="38" t="s">
        <v>760</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330</v>
      </c>
      <c r="D239" s="16" t="s">
        <v>331</v>
      </c>
      <c r="E239" s="16">
        <v>0</v>
      </c>
      <c r="F239" s="15">
        <v>12.85</v>
      </c>
      <c r="G239" s="15">
        <v>11.74</v>
      </c>
      <c r="H239" s="15">
        <v>10.64</v>
      </c>
      <c r="I239" s="14"/>
      <c r="J239" s="15">
        <v>13.26</v>
      </c>
      <c r="K239" s="15">
        <v>15.46</v>
      </c>
      <c r="L239" s="15">
        <v>19.02</v>
      </c>
      <c r="M239" s="54"/>
      <c r="N239" s="15">
        <v>44.445067266999999</v>
      </c>
      <c r="O239" s="15">
        <v>6.5486250908999999</v>
      </c>
      <c r="P239" s="15" t="s">
        <v>13</v>
      </c>
      <c r="Q239" s="16" t="s">
        <v>13</v>
      </c>
      <c r="R239" s="37" t="s">
        <v>761</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332</v>
      </c>
      <c r="D240" s="17" t="s">
        <v>333</v>
      </c>
      <c r="E240" s="17">
        <v>6</v>
      </c>
      <c r="F240" s="14">
        <v>22.94</v>
      </c>
      <c r="G240" s="14">
        <v>20.23</v>
      </c>
      <c r="H240" s="14">
        <v>17.53</v>
      </c>
      <c r="I240" s="14"/>
      <c r="J240" s="14">
        <v>28.79</v>
      </c>
      <c r="K240" s="14">
        <v>34.19</v>
      </c>
      <c r="L240" s="14">
        <v>42.94</v>
      </c>
      <c r="M240" s="54"/>
      <c r="N240" s="14">
        <v>62.173865872999997</v>
      </c>
      <c r="O240" s="31">
        <v>59.010566272999995</v>
      </c>
      <c r="P240" s="31" t="s">
        <v>13</v>
      </c>
      <c r="Q240" s="17" t="s">
        <v>16</v>
      </c>
      <c r="R240" s="38" t="s">
        <v>762</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444</v>
      </c>
      <c r="D241" s="16" t="s">
        <v>445</v>
      </c>
      <c r="E241" s="16">
        <v>3</v>
      </c>
      <c r="F241" s="15">
        <v>0.56000000000000005</v>
      </c>
      <c r="G241" s="15">
        <v>0.15</v>
      </c>
      <c r="H241" s="15">
        <v>-0.24</v>
      </c>
      <c r="I241" s="14"/>
      <c r="J241" s="15">
        <v>0.62</v>
      </c>
      <c r="K241" s="15">
        <v>1.42</v>
      </c>
      <c r="L241" s="15">
        <v>2.72</v>
      </c>
      <c r="M241" s="54"/>
      <c r="N241" s="15">
        <v>26.148903776000001</v>
      </c>
      <c r="O241" s="15">
        <v>2.8907083636000004</v>
      </c>
      <c r="P241" s="15" t="s">
        <v>13</v>
      </c>
      <c r="Q241" s="16" t="s">
        <v>13</v>
      </c>
      <c r="R241" s="37" t="s">
        <v>763</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334</v>
      </c>
      <c r="D242" s="17" t="s">
        <v>335</v>
      </c>
      <c r="E242" s="17">
        <v>4</v>
      </c>
      <c r="F242" s="14">
        <v>14.05</v>
      </c>
      <c r="G242" s="14">
        <v>12.71</v>
      </c>
      <c r="H242" s="14">
        <v>11.37</v>
      </c>
      <c r="I242" s="14"/>
      <c r="J242" s="14">
        <v>17.87</v>
      </c>
      <c r="K242" s="14">
        <v>20.54</v>
      </c>
      <c r="L242" s="14">
        <v>24.87</v>
      </c>
      <c r="M242" s="54"/>
      <c r="N242" s="14">
        <v>52.335330050000003</v>
      </c>
      <c r="O242" s="31">
        <v>15.329724453999999</v>
      </c>
      <c r="P242" s="31" t="s">
        <v>13</v>
      </c>
      <c r="Q242" s="17" t="s">
        <v>16</v>
      </c>
      <c r="R242" s="38" t="s">
        <v>764</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336</v>
      </c>
      <c r="D243" s="16" t="s">
        <v>337</v>
      </c>
      <c r="E243" s="16">
        <v>0</v>
      </c>
      <c r="F243" s="15">
        <v>44.15</v>
      </c>
      <c r="G243" s="15">
        <v>40.43</v>
      </c>
      <c r="H243" s="15">
        <v>36.72</v>
      </c>
      <c r="I243" s="14"/>
      <c r="J243" s="15">
        <v>44.78</v>
      </c>
      <c r="K243" s="15">
        <v>52.2</v>
      </c>
      <c r="L243" s="15">
        <v>64.23</v>
      </c>
      <c r="M243" s="54"/>
      <c r="N243" s="15">
        <v>36.941344428999997</v>
      </c>
      <c r="O243" s="15">
        <v>305.43131059000001</v>
      </c>
      <c r="P243" s="15" t="s">
        <v>13</v>
      </c>
      <c r="Q243" s="16" t="s">
        <v>13</v>
      </c>
      <c r="R243" s="37" t="s">
        <v>765</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438</v>
      </c>
      <c r="D244" s="17" t="s">
        <v>439</v>
      </c>
      <c r="E244" s="17">
        <v>3</v>
      </c>
      <c r="F244" s="14">
        <v>2830.03</v>
      </c>
      <c r="G244" s="14">
        <v>1963.21</v>
      </c>
      <c r="H244" s="14">
        <v>1096.4000000000001</v>
      </c>
      <c r="I244" s="14"/>
      <c r="J244" s="14">
        <v>3007.87</v>
      </c>
      <c r="K244" s="14">
        <v>4741.49</v>
      </c>
      <c r="L244" s="14">
        <v>7546.72</v>
      </c>
      <c r="M244" s="54"/>
      <c r="N244" s="14">
        <v>42.808382197999997</v>
      </c>
      <c r="O244" s="31">
        <v>4.7282715786000002</v>
      </c>
      <c r="P244" s="31" t="s">
        <v>16</v>
      </c>
      <c r="Q244" s="17" t="s">
        <v>13</v>
      </c>
      <c r="R244" s="38" t="s">
        <v>766</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338</v>
      </c>
      <c r="D245" s="16" t="s">
        <v>339</v>
      </c>
      <c r="E245" s="16">
        <v>9</v>
      </c>
      <c r="F245" s="15">
        <v>8.4700000000000006</v>
      </c>
      <c r="G245" s="15">
        <v>7.82</v>
      </c>
      <c r="H245" s="15">
        <v>7.17</v>
      </c>
      <c r="I245" s="14"/>
      <c r="J245" s="15">
        <v>9.43</v>
      </c>
      <c r="K245" s="15">
        <v>10.72</v>
      </c>
      <c r="L245" s="15">
        <v>12.83</v>
      </c>
      <c r="M245" s="54"/>
      <c r="N245" s="15">
        <v>75.746910427000003</v>
      </c>
      <c r="O245" s="15">
        <v>2.4914995455</v>
      </c>
      <c r="P245" s="15" t="s">
        <v>16</v>
      </c>
      <c r="Q245" s="16" t="s">
        <v>16</v>
      </c>
      <c r="R245" s="37" t="s">
        <v>767</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340</v>
      </c>
      <c r="D246" s="17" t="s">
        <v>341</v>
      </c>
      <c r="E246" s="17">
        <v>6</v>
      </c>
      <c r="F246" s="14" t="s">
        <v>29</v>
      </c>
      <c r="G246" s="14" t="s">
        <v>29</v>
      </c>
      <c r="H246" s="14" t="s">
        <v>29</v>
      </c>
      <c r="I246" s="14"/>
      <c r="J246" s="14" t="s">
        <v>29</v>
      </c>
      <c r="K246" s="14" t="s">
        <v>29</v>
      </c>
      <c r="L246" s="14" t="s">
        <v>29</v>
      </c>
      <c r="M246" s="54"/>
      <c r="N246" s="14" t="s">
        <v>29</v>
      </c>
      <c r="O246" s="31" t="s">
        <v>29</v>
      </c>
      <c r="P246" s="31" t="s">
        <v>29</v>
      </c>
      <c r="Q246" s="17" t="s">
        <v>29</v>
      </c>
      <c r="R246" s="38" t="s">
        <v>30</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342</v>
      </c>
      <c r="D247" s="16" t="s">
        <v>343</v>
      </c>
      <c r="E247" s="16">
        <v>6</v>
      </c>
      <c r="F247" s="15">
        <v>8.7799999999999994</v>
      </c>
      <c r="G247" s="15">
        <v>7.29</v>
      </c>
      <c r="H247" s="15">
        <v>5.8</v>
      </c>
      <c r="I247" s="14"/>
      <c r="J247" s="15">
        <v>12.67</v>
      </c>
      <c r="K247" s="15">
        <v>15.64</v>
      </c>
      <c r="L247" s="15">
        <v>20.46</v>
      </c>
      <c r="M247" s="54"/>
      <c r="N247" s="15">
        <v>56.434512626999997</v>
      </c>
      <c r="O247" s="15">
        <v>27.845693727</v>
      </c>
      <c r="P247" s="15" t="s">
        <v>13</v>
      </c>
      <c r="Q247" s="16" t="s">
        <v>16</v>
      </c>
      <c r="R247" s="37" t="s">
        <v>768</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769</v>
      </c>
      <c r="D248" s="17" t="s">
        <v>770</v>
      </c>
      <c r="E248" s="17">
        <v>0</v>
      </c>
      <c r="F248" s="14">
        <v>9.98</v>
      </c>
      <c r="G248" s="14">
        <v>9.7100000000000009</v>
      </c>
      <c r="H248" s="14">
        <v>9.44</v>
      </c>
      <c r="I248" s="14"/>
      <c r="J248" s="14">
        <v>10.11</v>
      </c>
      <c r="K248" s="14">
        <v>10.64</v>
      </c>
      <c r="L248" s="14">
        <v>11.51</v>
      </c>
      <c r="M248" s="54"/>
      <c r="N248" s="14">
        <v>38.906121530999997</v>
      </c>
      <c r="O248" s="31">
        <v>1.8929535286000001</v>
      </c>
      <c r="P248" s="31" t="s">
        <v>13</v>
      </c>
      <c r="Q248" s="17" t="s">
        <v>13</v>
      </c>
      <c r="R248" s="38" t="s">
        <v>771</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440</v>
      </c>
      <c r="D249" s="16" t="s">
        <v>441</v>
      </c>
      <c r="E249" s="16">
        <v>9</v>
      </c>
      <c r="F249" s="15">
        <v>92.2</v>
      </c>
      <c r="G249" s="15">
        <v>87</v>
      </c>
      <c r="H249" s="15">
        <v>81.81</v>
      </c>
      <c r="I249" s="14"/>
      <c r="J249" s="15">
        <v>104.8</v>
      </c>
      <c r="K249" s="15">
        <v>115.18</v>
      </c>
      <c r="L249" s="15">
        <v>131.97999999999999</v>
      </c>
      <c r="M249" s="54"/>
      <c r="N249" s="15">
        <v>61.682510049000001</v>
      </c>
      <c r="O249" s="15">
        <v>16.457023578000001</v>
      </c>
      <c r="P249" s="15" t="s">
        <v>16</v>
      </c>
      <c r="Q249" s="16" t="s">
        <v>16</v>
      </c>
      <c r="R249" s="37" t="s">
        <v>772</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773</v>
      </c>
      <c r="D250" s="17" t="s">
        <v>774</v>
      </c>
      <c r="E250" s="17">
        <v>9</v>
      </c>
      <c r="F250" s="14">
        <v>180</v>
      </c>
      <c r="G250" s="14">
        <v>170.06</v>
      </c>
      <c r="H250" s="14">
        <v>160.13</v>
      </c>
      <c r="I250" s="14"/>
      <c r="J250" s="14">
        <v>203.69</v>
      </c>
      <c r="K250" s="14">
        <v>223.55</v>
      </c>
      <c r="L250" s="14">
        <v>255.7</v>
      </c>
      <c r="M250" s="54"/>
      <c r="N250" s="14">
        <v>62.855176821000001</v>
      </c>
      <c r="O250" s="31">
        <v>10.245571087</v>
      </c>
      <c r="P250" s="31" t="s">
        <v>16</v>
      </c>
      <c r="Q250" s="17" t="s">
        <v>16</v>
      </c>
      <c r="R250" s="38" t="s">
        <v>775</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442</v>
      </c>
      <c r="D251" s="16" t="s">
        <v>443</v>
      </c>
      <c r="E251" s="16">
        <v>5</v>
      </c>
      <c r="F251" s="15">
        <v>38.65</v>
      </c>
      <c r="G251" s="15">
        <v>35.1</v>
      </c>
      <c r="H251" s="15">
        <v>31.56</v>
      </c>
      <c r="I251" s="14"/>
      <c r="J251" s="15">
        <v>47.77</v>
      </c>
      <c r="K251" s="15">
        <v>54.85</v>
      </c>
      <c r="L251" s="15">
        <v>66.31</v>
      </c>
      <c r="M251" s="54"/>
      <c r="N251" s="15">
        <v>51.679993011999997</v>
      </c>
      <c r="O251" s="15">
        <v>2.7866439045</v>
      </c>
      <c r="P251" s="15" t="s">
        <v>13</v>
      </c>
      <c r="Q251" s="16" t="s">
        <v>16</v>
      </c>
      <c r="R251" s="37" t="s">
        <v>776</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508</v>
      </c>
      <c r="D252" s="17" t="s">
        <v>509</v>
      </c>
      <c r="E252" s="17">
        <v>4</v>
      </c>
      <c r="F252" s="14">
        <v>107.03</v>
      </c>
      <c r="G252" s="14">
        <v>102.91</v>
      </c>
      <c r="H252" s="14">
        <v>98.8</v>
      </c>
      <c r="I252" s="14"/>
      <c r="J252" s="14">
        <v>108.3</v>
      </c>
      <c r="K252" s="14">
        <v>116.52</v>
      </c>
      <c r="L252" s="14">
        <v>129.84</v>
      </c>
      <c r="M252" s="54"/>
      <c r="N252" s="14">
        <v>43.013467904000002</v>
      </c>
      <c r="O252" s="31">
        <v>2.1382543941000001</v>
      </c>
      <c r="P252" s="31" t="s">
        <v>16</v>
      </c>
      <c r="Q252" s="17" t="s">
        <v>13</v>
      </c>
      <c r="R252" s="38" t="s">
        <v>777</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510</v>
      </c>
      <c r="D253" s="16" t="s">
        <v>511</v>
      </c>
      <c r="E253" s="16">
        <v>3</v>
      </c>
      <c r="F253" s="15">
        <v>96.8</v>
      </c>
      <c r="G253" s="15">
        <v>91.39</v>
      </c>
      <c r="H253" s="15">
        <v>85.98</v>
      </c>
      <c r="I253" s="14"/>
      <c r="J253" s="15">
        <v>98.1</v>
      </c>
      <c r="K253" s="15">
        <v>108.91</v>
      </c>
      <c r="L253" s="15">
        <v>126.4</v>
      </c>
      <c r="M253" s="54"/>
      <c r="N253" s="15">
        <v>42.929283316000003</v>
      </c>
      <c r="O253" s="15">
        <v>1.7254553186000001</v>
      </c>
      <c r="P253" s="15" t="s">
        <v>16</v>
      </c>
      <c r="Q253" s="16" t="s">
        <v>13</v>
      </c>
      <c r="R253" s="37" t="s">
        <v>778</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446</v>
      </c>
      <c r="D254" s="17" t="s">
        <v>447</v>
      </c>
      <c r="E254" s="17">
        <v>6</v>
      </c>
      <c r="F254" s="14">
        <v>72.62</v>
      </c>
      <c r="G254" s="14">
        <v>65.040000000000006</v>
      </c>
      <c r="H254" s="14">
        <v>57.47</v>
      </c>
      <c r="I254" s="14"/>
      <c r="J254" s="14">
        <v>92.35</v>
      </c>
      <c r="K254" s="14">
        <v>107.49</v>
      </c>
      <c r="L254" s="14">
        <v>131.99</v>
      </c>
      <c r="M254" s="54"/>
      <c r="N254" s="14">
        <v>54.532453269999998</v>
      </c>
      <c r="O254" s="31">
        <v>9.4832408477000012</v>
      </c>
      <c r="P254" s="31" t="s">
        <v>13</v>
      </c>
      <c r="Q254" s="17" t="s">
        <v>16</v>
      </c>
      <c r="R254" s="38" t="s">
        <v>779</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448</v>
      </c>
      <c r="D255" s="16" t="s">
        <v>449</v>
      </c>
      <c r="E255" s="16">
        <v>7</v>
      </c>
      <c r="F255" s="15">
        <v>26.99</v>
      </c>
      <c r="G255" s="15">
        <v>23.05</v>
      </c>
      <c r="H255" s="15">
        <v>19.11</v>
      </c>
      <c r="I255" s="14"/>
      <c r="J255" s="15">
        <v>35.56</v>
      </c>
      <c r="K255" s="15">
        <v>43.43</v>
      </c>
      <c r="L255" s="15">
        <v>56.17</v>
      </c>
      <c r="M255" s="54"/>
      <c r="N255" s="15">
        <v>65.203919076000005</v>
      </c>
      <c r="O255" s="15">
        <v>6.2221309185999996</v>
      </c>
      <c r="P255" s="15" t="s">
        <v>13</v>
      </c>
      <c r="Q255" s="16" t="s">
        <v>16</v>
      </c>
      <c r="R255" s="37" t="s">
        <v>780</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450</v>
      </c>
      <c r="D256" s="17" t="s">
        <v>451</v>
      </c>
      <c r="E256" s="17">
        <v>5</v>
      </c>
      <c r="F256" s="14">
        <v>41.81</v>
      </c>
      <c r="G256" s="14">
        <v>37.42</v>
      </c>
      <c r="H256" s="14">
        <v>33.03</v>
      </c>
      <c r="I256" s="14"/>
      <c r="J256" s="14">
        <v>53</v>
      </c>
      <c r="K256" s="14">
        <v>61.77</v>
      </c>
      <c r="L256" s="14">
        <v>75.97</v>
      </c>
      <c r="M256" s="54"/>
      <c r="N256" s="14">
        <v>53.413413042999998</v>
      </c>
      <c r="O256" s="31">
        <v>14.027723551999999</v>
      </c>
      <c r="P256" s="31" t="s">
        <v>13</v>
      </c>
      <c r="Q256" s="17" t="s">
        <v>16</v>
      </c>
      <c r="R256" s="38" t="s">
        <v>781</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452</v>
      </c>
      <c r="D257" s="16" t="s">
        <v>453</v>
      </c>
      <c r="E257" s="16">
        <v>5</v>
      </c>
      <c r="F257" s="15">
        <v>36.92</v>
      </c>
      <c r="G257" s="15">
        <v>30.63</v>
      </c>
      <c r="H257" s="15">
        <v>24.34</v>
      </c>
      <c r="I257" s="14"/>
      <c r="J257" s="15">
        <v>38.22</v>
      </c>
      <c r="K257" s="15">
        <v>50.79</v>
      </c>
      <c r="L257" s="15">
        <v>71.13</v>
      </c>
      <c r="M257" s="54"/>
      <c r="N257" s="15">
        <v>44.039338233000002</v>
      </c>
      <c r="O257" s="15">
        <v>7.7382464300000002</v>
      </c>
      <c r="P257" s="15" t="s">
        <v>16</v>
      </c>
      <c r="Q257" s="16" t="s">
        <v>13</v>
      </c>
      <c r="R257" s="37" t="s">
        <v>782</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454</v>
      </c>
      <c r="D258" s="17" t="s">
        <v>455</v>
      </c>
      <c r="E258" s="17">
        <v>3</v>
      </c>
      <c r="F258" s="14">
        <v>143.57</v>
      </c>
      <c r="G258" s="14">
        <v>136.85</v>
      </c>
      <c r="H258" s="14">
        <v>130.13999999999999</v>
      </c>
      <c r="I258" s="14"/>
      <c r="J258" s="14">
        <v>144.56</v>
      </c>
      <c r="K258" s="14">
        <v>157.97999999999999</v>
      </c>
      <c r="L258" s="14">
        <v>179.7</v>
      </c>
      <c r="M258" s="54"/>
      <c r="N258" s="14">
        <v>39.099849917999997</v>
      </c>
      <c r="O258" s="31">
        <v>5.9207806627000004</v>
      </c>
      <c r="P258" s="31" t="s">
        <v>16</v>
      </c>
      <c r="Q258" s="17" t="s">
        <v>13</v>
      </c>
      <c r="R258" s="38" t="s">
        <v>783</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456</v>
      </c>
      <c r="D259" s="16" t="s">
        <v>457</v>
      </c>
      <c r="E259" s="16">
        <v>10</v>
      </c>
      <c r="F259" s="15">
        <v>126.58</v>
      </c>
      <c r="G259" s="15">
        <v>118.4</v>
      </c>
      <c r="H259" s="15">
        <v>110.22</v>
      </c>
      <c r="I259" s="14"/>
      <c r="J259" s="15">
        <v>143.85</v>
      </c>
      <c r="K259" s="15">
        <v>160.19999999999999</v>
      </c>
      <c r="L259" s="15">
        <v>186.66</v>
      </c>
      <c r="M259" s="54"/>
      <c r="N259" s="15">
        <v>59.795593769</v>
      </c>
      <c r="O259" s="15">
        <v>2.1342440250000001</v>
      </c>
      <c r="P259" s="15" t="s">
        <v>16</v>
      </c>
      <c r="Q259" s="16" t="s">
        <v>16</v>
      </c>
      <c r="R259" s="37" t="s">
        <v>784</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458</v>
      </c>
      <c r="D260" s="17" t="s">
        <v>459</v>
      </c>
      <c r="E260" s="17">
        <v>9</v>
      </c>
      <c r="F260" s="14">
        <v>172.72</v>
      </c>
      <c r="G260" s="14">
        <v>163.1</v>
      </c>
      <c r="H260" s="14">
        <v>153.47999999999999</v>
      </c>
      <c r="I260" s="14"/>
      <c r="J260" s="14">
        <v>195.73</v>
      </c>
      <c r="K260" s="14">
        <v>214.96</v>
      </c>
      <c r="L260" s="14">
        <v>246.08</v>
      </c>
      <c r="M260" s="54"/>
      <c r="N260" s="14">
        <v>61.863659859000002</v>
      </c>
      <c r="O260" s="31">
        <v>462.44385</v>
      </c>
      <c r="P260" s="31" t="s">
        <v>16</v>
      </c>
      <c r="Q260" s="17" t="s">
        <v>16</v>
      </c>
      <c r="R260" s="38" t="s">
        <v>785</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512</v>
      </c>
      <c r="D261" s="16" t="s">
        <v>513</v>
      </c>
      <c r="E261" s="16">
        <v>3</v>
      </c>
      <c r="F261" s="15">
        <v>95.5</v>
      </c>
      <c r="G261" s="15">
        <v>90.78</v>
      </c>
      <c r="H261" s="15">
        <v>86.07</v>
      </c>
      <c r="I261" s="14"/>
      <c r="J261" s="15">
        <v>97.08</v>
      </c>
      <c r="K261" s="15">
        <v>106.5</v>
      </c>
      <c r="L261" s="15">
        <v>121.75</v>
      </c>
      <c r="M261" s="54"/>
      <c r="N261" s="15">
        <v>45.535692427000001</v>
      </c>
      <c r="O261" s="15">
        <v>1.9832019735999999</v>
      </c>
      <c r="P261" s="15" t="s">
        <v>16</v>
      </c>
      <c r="Q261" s="16" t="s">
        <v>13</v>
      </c>
      <c r="R261" s="37" t="s">
        <v>786</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787</v>
      </c>
      <c r="D262" s="17" t="s">
        <v>788</v>
      </c>
      <c r="E262" s="17">
        <v>7</v>
      </c>
      <c r="F262" s="14">
        <v>61.62</v>
      </c>
      <c r="G262" s="14">
        <v>59.88</v>
      </c>
      <c r="H262" s="14">
        <v>58.14</v>
      </c>
      <c r="I262" s="14"/>
      <c r="J262" s="14">
        <v>63.31</v>
      </c>
      <c r="K262" s="14">
        <v>66.78</v>
      </c>
      <c r="L262" s="14">
        <v>72.41</v>
      </c>
      <c r="M262" s="54"/>
      <c r="N262" s="14">
        <v>51.495699930000001</v>
      </c>
      <c r="O262" s="31">
        <v>1.34487698</v>
      </c>
      <c r="P262" s="31" t="s">
        <v>16</v>
      </c>
      <c r="Q262" s="17" t="s">
        <v>16</v>
      </c>
      <c r="R262" s="38" t="s">
        <v>789</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528</v>
      </c>
      <c r="D263" s="16" t="s">
        <v>529</v>
      </c>
      <c r="E263" s="16">
        <v>6</v>
      </c>
      <c r="F263" s="15">
        <v>127.91</v>
      </c>
      <c r="G263" s="15">
        <v>119.72</v>
      </c>
      <c r="H263" s="15">
        <v>111.53</v>
      </c>
      <c r="I263" s="14"/>
      <c r="J263" s="15">
        <v>146.12</v>
      </c>
      <c r="K263" s="15">
        <v>162.49</v>
      </c>
      <c r="L263" s="15">
        <v>188.98</v>
      </c>
      <c r="M263" s="54"/>
      <c r="N263" s="15">
        <v>63.083968214000002</v>
      </c>
      <c r="O263" s="15">
        <v>1.4033938736</v>
      </c>
      <c r="P263" s="15" t="s">
        <v>13</v>
      </c>
      <c r="Q263" s="16" t="s">
        <v>16</v>
      </c>
      <c r="R263" s="37" t="s">
        <v>790</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514</v>
      </c>
      <c r="D264" s="17" t="s">
        <v>515</v>
      </c>
      <c r="E264" s="17">
        <v>2</v>
      </c>
      <c r="F264" s="14">
        <v>96.58</v>
      </c>
      <c r="G264" s="14">
        <v>87.26</v>
      </c>
      <c r="H264" s="14">
        <v>77.94</v>
      </c>
      <c r="I264" s="14"/>
      <c r="J264" s="14">
        <v>97.55</v>
      </c>
      <c r="K264" s="14">
        <v>116.18</v>
      </c>
      <c r="L264" s="14">
        <v>146.33000000000001</v>
      </c>
      <c r="M264" s="54"/>
      <c r="N264" s="14">
        <v>33.389126185999999</v>
      </c>
      <c r="O264" s="31">
        <v>20.430957304</v>
      </c>
      <c r="P264" s="31" t="s">
        <v>13</v>
      </c>
      <c r="Q264" s="17" t="s">
        <v>13</v>
      </c>
      <c r="R264" s="38" t="s">
        <v>791</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516</v>
      </c>
      <c r="D265" s="16" t="s">
        <v>517</v>
      </c>
      <c r="E265" s="16">
        <v>3</v>
      </c>
      <c r="F265" s="15">
        <v>79.63</v>
      </c>
      <c r="G265" s="15">
        <v>74.48</v>
      </c>
      <c r="H265" s="15">
        <v>69.33</v>
      </c>
      <c r="I265" s="14"/>
      <c r="J265" s="15">
        <v>80.11</v>
      </c>
      <c r="K265" s="15">
        <v>90.4</v>
      </c>
      <c r="L265" s="15">
        <v>107.07</v>
      </c>
      <c r="M265" s="54"/>
      <c r="N265" s="15">
        <v>42.297042873000002</v>
      </c>
      <c r="O265" s="15">
        <v>7.2461892564000001</v>
      </c>
      <c r="P265" s="15" t="s">
        <v>16</v>
      </c>
      <c r="Q265" s="16" t="s">
        <v>13</v>
      </c>
      <c r="R265" s="37" t="s">
        <v>792</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518</v>
      </c>
      <c r="D266" s="17" t="s">
        <v>519</v>
      </c>
      <c r="E266" s="17">
        <v>5</v>
      </c>
      <c r="F266" s="14">
        <v>108</v>
      </c>
      <c r="G266" s="14">
        <v>86.23</v>
      </c>
      <c r="H266" s="14">
        <v>64.459999999999994</v>
      </c>
      <c r="I266" s="14"/>
      <c r="J266" s="14">
        <v>112.5</v>
      </c>
      <c r="K266" s="14">
        <v>156.03</v>
      </c>
      <c r="L266" s="14">
        <v>226.47</v>
      </c>
      <c r="M266" s="54"/>
      <c r="N266" s="14">
        <v>38.895558958000002</v>
      </c>
      <c r="O266" s="31">
        <v>2.9781633154999998</v>
      </c>
      <c r="P266" s="31" t="s">
        <v>16</v>
      </c>
      <c r="Q266" s="17" t="s">
        <v>13</v>
      </c>
      <c r="R266" s="38" t="s">
        <v>793</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460</v>
      </c>
      <c r="D267" s="16" t="s">
        <v>461</v>
      </c>
      <c r="E267" s="16">
        <v>4</v>
      </c>
      <c r="F267" s="15">
        <v>430.53</v>
      </c>
      <c r="G267" s="15">
        <v>409.49</v>
      </c>
      <c r="H267" s="15">
        <v>388.45</v>
      </c>
      <c r="I267" s="14"/>
      <c r="J267" s="15">
        <v>433.26</v>
      </c>
      <c r="K267" s="15">
        <v>475.33</v>
      </c>
      <c r="L267" s="15">
        <v>543.41999999999996</v>
      </c>
      <c r="M267" s="54"/>
      <c r="N267" s="15">
        <v>44.711433139999997</v>
      </c>
      <c r="O267" s="15">
        <v>51.119259966999998</v>
      </c>
      <c r="P267" s="15" t="s">
        <v>16</v>
      </c>
      <c r="Q267" s="16" t="s">
        <v>13</v>
      </c>
      <c r="R267" s="37" t="s">
        <v>794</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462</v>
      </c>
      <c r="D268" s="17" t="s">
        <v>463</v>
      </c>
      <c r="E268" s="17">
        <v>3</v>
      </c>
      <c r="F268" s="14">
        <v>89.6</v>
      </c>
      <c r="G268" s="14">
        <v>74.459999999999994</v>
      </c>
      <c r="H268" s="14">
        <v>59.33</v>
      </c>
      <c r="I268" s="14"/>
      <c r="J268" s="14">
        <v>91.1</v>
      </c>
      <c r="K268" s="14">
        <v>121.36</v>
      </c>
      <c r="L268" s="14">
        <v>170.34</v>
      </c>
      <c r="M268" s="54"/>
      <c r="N268" s="14">
        <v>35.315688403000003</v>
      </c>
      <c r="O268" s="31">
        <v>4.2640305004999997</v>
      </c>
      <c r="P268" s="31" t="s">
        <v>13</v>
      </c>
      <c r="Q268" s="17" t="s">
        <v>13</v>
      </c>
      <c r="R268" s="38" t="s">
        <v>795</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464</v>
      </c>
      <c r="D269" s="16" t="s">
        <v>465</v>
      </c>
      <c r="E269" s="16">
        <v>6</v>
      </c>
      <c r="F269" s="15">
        <v>109.21</v>
      </c>
      <c r="G269" s="15">
        <v>102.2</v>
      </c>
      <c r="H269" s="15">
        <v>95.2</v>
      </c>
      <c r="I269" s="14"/>
      <c r="J269" s="15">
        <v>126.4</v>
      </c>
      <c r="K269" s="15">
        <v>140.4</v>
      </c>
      <c r="L269" s="15">
        <v>163.06</v>
      </c>
      <c r="M269" s="54"/>
      <c r="N269" s="15">
        <v>59.521964294</v>
      </c>
      <c r="O269" s="15">
        <v>224.59150954999998</v>
      </c>
      <c r="P269" s="15" t="s">
        <v>13</v>
      </c>
      <c r="Q269" s="16" t="s">
        <v>16</v>
      </c>
      <c r="R269" s="37" t="s">
        <v>796</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466</v>
      </c>
      <c r="D270" s="17" t="s">
        <v>467</v>
      </c>
      <c r="E270" s="17">
        <v>10</v>
      </c>
      <c r="F270" s="14">
        <v>181.39</v>
      </c>
      <c r="G270" s="14">
        <v>171.35</v>
      </c>
      <c r="H270" s="14">
        <v>161.31</v>
      </c>
      <c r="I270" s="14"/>
      <c r="J270" s="14">
        <v>205.42</v>
      </c>
      <c r="K270" s="14">
        <v>225.49</v>
      </c>
      <c r="L270" s="14">
        <v>257.97000000000003</v>
      </c>
      <c r="M270" s="54"/>
      <c r="N270" s="14">
        <v>62.529058128999999</v>
      </c>
      <c r="O270" s="31">
        <v>62.338129705</v>
      </c>
      <c r="P270" s="31" t="s">
        <v>16</v>
      </c>
      <c r="Q270" s="17" t="s">
        <v>16</v>
      </c>
      <c r="R270" s="38" t="s">
        <v>797</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468</v>
      </c>
      <c r="D271" s="16" t="s">
        <v>469</v>
      </c>
      <c r="E271" s="16">
        <v>10</v>
      </c>
      <c r="F271" s="15">
        <v>128.47</v>
      </c>
      <c r="G271" s="15">
        <v>121.5</v>
      </c>
      <c r="H271" s="15">
        <v>114.54</v>
      </c>
      <c r="I271" s="14"/>
      <c r="J271" s="15">
        <v>142.37</v>
      </c>
      <c r="K271" s="15">
        <v>156.29</v>
      </c>
      <c r="L271" s="15">
        <v>178.82</v>
      </c>
      <c r="M271" s="54"/>
      <c r="N271" s="15">
        <v>69.336936432000002</v>
      </c>
      <c r="O271" s="15">
        <v>19.263250896000002</v>
      </c>
      <c r="P271" s="15" t="s">
        <v>16</v>
      </c>
      <c r="Q271" s="16" t="s">
        <v>16</v>
      </c>
      <c r="R271" s="37" t="s">
        <v>798</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470</v>
      </c>
      <c r="D272" s="17" t="s">
        <v>471</v>
      </c>
      <c r="E272" s="17">
        <v>9</v>
      </c>
      <c r="F272" s="14">
        <v>181.17</v>
      </c>
      <c r="G272" s="14">
        <v>168.47</v>
      </c>
      <c r="H272" s="14">
        <v>155.78</v>
      </c>
      <c r="I272" s="14"/>
      <c r="J272" s="14">
        <v>205.98</v>
      </c>
      <c r="K272" s="14">
        <v>231.36</v>
      </c>
      <c r="L272" s="14">
        <v>272.43</v>
      </c>
      <c r="M272" s="54"/>
      <c r="N272" s="14">
        <v>67.104313774999994</v>
      </c>
      <c r="O272" s="31">
        <v>8.1163112218000002</v>
      </c>
      <c r="P272" s="31" t="s">
        <v>16</v>
      </c>
      <c r="Q272" s="17" t="s">
        <v>16</v>
      </c>
      <c r="R272" s="38" t="s">
        <v>799</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472</v>
      </c>
      <c r="D273" s="16" t="s">
        <v>473</v>
      </c>
      <c r="E273" s="16">
        <v>9</v>
      </c>
      <c r="F273" s="15">
        <v>72.62</v>
      </c>
      <c r="G273" s="15">
        <v>68.19</v>
      </c>
      <c r="H273" s="15">
        <v>63.77</v>
      </c>
      <c r="I273" s="14"/>
      <c r="J273" s="15">
        <v>73.88</v>
      </c>
      <c r="K273" s="15">
        <v>82.72</v>
      </c>
      <c r="L273" s="15">
        <v>97.04</v>
      </c>
      <c r="M273" s="54"/>
      <c r="N273" s="15">
        <v>61.205979210999999</v>
      </c>
      <c r="O273" s="15">
        <v>17.648330992999998</v>
      </c>
      <c r="P273" s="15" t="s">
        <v>16</v>
      </c>
      <c r="Q273" s="16" t="s">
        <v>16</v>
      </c>
      <c r="R273" s="37" t="s">
        <v>800</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474</v>
      </c>
      <c r="D274" s="17" t="s">
        <v>475</v>
      </c>
      <c r="E274" s="17">
        <v>4</v>
      </c>
      <c r="F274" s="14">
        <v>52.33</v>
      </c>
      <c r="G274" s="14">
        <v>49.73</v>
      </c>
      <c r="H274" s="14">
        <v>47.13</v>
      </c>
      <c r="I274" s="14"/>
      <c r="J274" s="14">
        <v>52.65</v>
      </c>
      <c r="K274" s="14">
        <v>57.84</v>
      </c>
      <c r="L274" s="14">
        <v>66.25</v>
      </c>
      <c r="M274" s="54"/>
      <c r="N274" s="14">
        <v>45.939394415000002</v>
      </c>
      <c r="O274" s="31">
        <v>9.0489098099999996</v>
      </c>
      <c r="P274" s="31" t="s">
        <v>16</v>
      </c>
      <c r="Q274" s="17" t="s">
        <v>13</v>
      </c>
      <c r="R274" s="38" t="s">
        <v>801</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476</v>
      </c>
      <c r="D275" s="16" t="s">
        <v>477</v>
      </c>
      <c r="E275" s="16">
        <v>10</v>
      </c>
      <c r="F275" s="15">
        <v>113.57</v>
      </c>
      <c r="G275" s="15">
        <v>103.5</v>
      </c>
      <c r="H275" s="15">
        <v>93.44</v>
      </c>
      <c r="I275" s="14"/>
      <c r="J275" s="15">
        <v>122.25</v>
      </c>
      <c r="K275" s="15">
        <v>142.37</v>
      </c>
      <c r="L275" s="15">
        <v>174.93</v>
      </c>
      <c r="M275" s="54"/>
      <c r="N275" s="15">
        <v>58.109315060999997</v>
      </c>
      <c r="O275" s="15">
        <v>9.7340424835999997</v>
      </c>
      <c r="P275" s="15" t="s">
        <v>16</v>
      </c>
      <c r="Q275" s="16" t="s">
        <v>16</v>
      </c>
      <c r="R275" s="37" t="s">
        <v>802</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803</v>
      </c>
      <c r="D276" s="17" t="s">
        <v>804</v>
      </c>
      <c r="E276" s="17">
        <v>6</v>
      </c>
      <c r="F276" s="14">
        <v>82.68</v>
      </c>
      <c r="G276" s="14">
        <v>74.8</v>
      </c>
      <c r="H276" s="14">
        <v>66.92</v>
      </c>
      <c r="I276" s="14"/>
      <c r="J276" s="14">
        <v>103</v>
      </c>
      <c r="K276" s="14">
        <v>118.75</v>
      </c>
      <c r="L276" s="14">
        <v>144.25</v>
      </c>
      <c r="M276" s="54"/>
      <c r="N276" s="14">
        <v>59.882851504999998</v>
      </c>
      <c r="O276" s="31">
        <v>2.0100319273</v>
      </c>
      <c r="P276" s="31" t="s">
        <v>13</v>
      </c>
      <c r="Q276" s="17" t="s">
        <v>16</v>
      </c>
      <c r="R276" s="38" t="s">
        <v>805</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806</v>
      </c>
      <c r="D277" s="16" t="s">
        <v>807</v>
      </c>
      <c r="E277" s="16">
        <v>9</v>
      </c>
      <c r="F277" s="15">
        <v>144.94</v>
      </c>
      <c r="G277" s="15">
        <v>136.84</v>
      </c>
      <c r="H277" s="15">
        <v>128.74</v>
      </c>
      <c r="I277" s="14"/>
      <c r="J277" s="15">
        <v>164.21</v>
      </c>
      <c r="K277" s="15">
        <v>180.4</v>
      </c>
      <c r="L277" s="15">
        <v>206.6</v>
      </c>
      <c r="M277" s="54"/>
      <c r="N277" s="15">
        <v>62.948268421999998</v>
      </c>
      <c r="O277" s="15">
        <v>13.634614717</v>
      </c>
      <c r="P277" s="15" t="s">
        <v>16</v>
      </c>
      <c r="Q277" s="16" t="s">
        <v>16</v>
      </c>
      <c r="R277" s="37" t="s">
        <v>808</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520</v>
      </c>
      <c r="D278" s="17" t="s">
        <v>521</v>
      </c>
      <c r="E278" s="17">
        <v>5</v>
      </c>
      <c r="F278" s="14">
        <v>19.57</v>
      </c>
      <c r="G278" s="14">
        <v>17.559999999999999</v>
      </c>
      <c r="H278" s="14">
        <v>15.55</v>
      </c>
      <c r="I278" s="14"/>
      <c r="J278" s="14">
        <v>24.77</v>
      </c>
      <c r="K278" s="14">
        <v>28.78</v>
      </c>
      <c r="L278" s="14">
        <v>35.270000000000003</v>
      </c>
      <c r="M278" s="54"/>
      <c r="N278" s="14">
        <v>54.289627078999999</v>
      </c>
      <c r="O278" s="31">
        <v>3.4079627122999998</v>
      </c>
      <c r="P278" s="31" t="s">
        <v>13</v>
      </c>
      <c r="Q278" s="17" t="s">
        <v>16</v>
      </c>
      <c r="R278" s="38" t="s">
        <v>809</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478</v>
      </c>
      <c r="D279" s="16" t="s">
        <v>479</v>
      </c>
      <c r="E279" s="16">
        <v>4</v>
      </c>
      <c r="F279" s="15">
        <v>16.34</v>
      </c>
      <c r="G279" s="15">
        <v>15.52</v>
      </c>
      <c r="H279" s="15">
        <v>14.7</v>
      </c>
      <c r="I279" s="14"/>
      <c r="J279" s="15">
        <v>16.46</v>
      </c>
      <c r="K279" s="15">
        <v>18.09</v>
      </c>
      <c r="L279" s="15">
        <v>20.73</v>
      </c>
      <c r="M279" s="54"/>
      <c r="N279" s="15">
        <v>46.730185751999997</v>
      </c>
      <c r="O279" s="15">
        <v>10.844927895000001</v>
      </c>
      <c r="P279" s="15" t="s">
        <v>16</v>
      </c>
      <c r="Q279" s="16" t="s">
        <v>13</v>
      </c>
      <c r="R279" s="37" t="s">
        <v>810</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811</v>
      </c>
      <c r="D280" s="17" t="s">
        <v>812</v>
      </c>
      <c r="E280" s="17">
        <v>3</v>
      </c>
      <c r="F280" s="14">
        <v>16.72</v>
      </c>
      <c r="G280" s="14">
        <v>15.92</v>
      </c>
      <c r="H280" s="14">
        <v>15.13</v>
      </c>
      <c r="I280" s="14"/>
      <c r="J280" s="14">
        <v>16.920000000000002</v>
      </c>
      <c r="K280" s="14">
        <v>18.5</v>
      </c>
      <c r="L280" s="14">
        <v>21.07</v>
      </c>
      <c r="M280" s="54"/>
      <c r="N280" s="14">
        <v>40.227997021999997</v>
      </c>
      <c r="O280" s="31">
        <v>1.0818789509</v>
      </c>
      <c r="P280" s="31" t="s">
        <v>16</v>
      </c>
      <c r="Q280" s="17" t="s">
        <v>13</v>
      </c>
      <c r="R280" s="38" t="s">
        <v>813</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t="s">
        <v>480</v>
      </c>
      <c r="D281" s="16" t="s">
        <v>481</v>
      </c>
      <c r="E281" s="16">
        <v>7</v>
      </c>
      <c r="F281" s="15" t="s">
        <v>29</v>
      </c>
      <c r="G281" s="15" t="s">
        <v>29</v>
      </c>
      <c r="H281" s="15" t="s">
        <v>29</v>
      </c>
      <c r="I281" s="14"/>
      <c r="J281" s="15" t="s">
        <v>29</v>
      </c>
      <c r="K281" s="15" t="s">
        <v>29</v>
      </c>
      <c r="L281" s="15" t="s">
        <v>29</v>
      </c>
      <c r="M281" s="54"/>
      <c r="N281" s="15" t="s">
        <v>29</v>
      </c>
      <c r="O281" s="15" t="s">
        <v>29</v>
      </c>
      <c r="P281" s="15" t="s">
        <v>29</v>
      </c>
      <c r="Q281" s="16" t="s">
        <v>29</v>
      </c>
      <c r="R281" s="37" t="s">
        <v>30</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t="s">
        <v>482</v>
      </c>
      <c r="D282" s="17" t="s">
        <v>483</v>
      </c>
      <c r="E282" s="17">
        <v>9</v>
      </c>
      <c r="F282" s="14">
        <v>18.03</v>
      </c>
      <c r="G282" s="14">
        <v>17.010000000000002</v>
      </c>
      <c r="H282" s="14">
        <v>15.99</v>
      </c>
      <c r="I282" s="14"/>
      <c r="J282" s="14">
        <v>20.48</v>
      </c>
      <c r="K282" s="14">
        <v>22.51</v>
      </c>
      <c r="L282" s="14">
        <v>25.8</v>
      </c>
      <c r="M282" s="54"/>
      <c r="N282" s="14">
        <v>62.161907386999999</v>
      </c>
      <c r="O282" s="31">
        <v>13.226385168</v>
      </c>
      <c r="P282" s="31" t="s">
        <v>16</v>
      </c>
      <c r="Q282" s="17" t="s">
        <v>16</v>
      </c>
      <c r="R282" s="38" t="s">
        <v>814</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t="s">
        <v>484</v>
      </c>
      <c r="D283" s="16" t="s">
        <v>485</v>
      </c>
      <c r="E283" s="16">
        <v>4</v>
      </c>
      <c r="F283" s="15">
        <v>20.78</v>
      </c>
      <c r="G283" s="15">
        <v>19.14</v>
      </c>
      <c r="H283" s="15">
        <v>17.5</v>
      </c>
      <c r="I283" s="14"/>
      <c r="J283" s="15">
        <v>21.13</v>
      </c>
      <c r="K283" s="15">
        <v>24.4</v>
      </c>
      <c r="L283" s="15">
        <v>29.7</v>
      </c>
      <c r="M283" s="54"/>
      <c r="N283" s="15">
        <v>41.833358826999998</v>
      </c>
      <c r="O283" s="15">
        <v>18.605061166999999</v>
      </c>
      <c r="P283" s="15" t="s">
        <v>16</v>
      </c>
      <c r="Q283" s="16" t="s">
        <v>13</v>
      </c>
      <c r="R283" s="37" t="s">
        <v>815</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t="s">
        <v>486</v>
      </c>
      <c r="D284" s="17" t="s">
        <v>487</v>
      </c>
      <c r="E284" s="17">
        <v>2</v>
      </c>
      <c r="F284" s="14">
        <v>21.34</v>
      </c>
      <c r="G284" s="14">
        <v>19.260000000000002</v>
      </c>
      <c r="H284" s="14">
        <v>17.190000000000001</v>
      </c>
      <c r="I284" s="14"/>
      <c r="J284" s="14">
        <v>21.6</v>
      </c>
      <c r="K284" s="14">
        <v>25.74</v>
      </c>
      <c r="L284" s="14">
        <v>32.450000000000003</v>
      </c>
      <c r="M284" s="54"/>
      <c r="N284" s="14">
        <v>33.704431032000002</v>
      </c>
      <c r="O284" s="31">
        <v>54.983647013000002</v>
      </c>
      <c r="P284" s="31" t="s">
        <v>13</v>
      </c>
      <c r="Q284" s="17" t="s">
        <v>13</v>
      </c>
      <c r="R284" s="38" t="s">
        <v>816</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t="s">
        <v>488</v>
      </c>
      <c r="D285" s="16" t="s">
        <v>489</v>
      </c>
      <c r="E285" s="16">
        <v>2</v>
      </c>
      <c r="F285" s="15">
        <v>47.63</v>
      </c>
      <c r="G285" s="15">
        <v>43.11</v>
      </c>
      <c r="H285" s="15">
        <v>38.6</v>
      </c>
      <c r="I285" s="14"/>
      <c r="J285" s="15">
        <v>48.15</v>
      </c>
      <c r="K285" s="15">
        <v>57.17</v>
      </c>
      <c r="L285" s="15">
        <v>71.78</v>
      </c>
      <c r="M285" s="54"/>
      <c r="N285" s="15">
        <v>43.074925852</v>
      </c>
      <c r="O285" s="15">
        <v>29.000186192000001</v>
      </c>
      <c r="P285" s="15" t="s">
        <v>13</v>
      </c>
      <c r="Q285" s="16" t="s">
        <v>13</v>
      </c>
      <c r="R285" s="37" t="s">
        <v>817</v>
      </c>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t="s">
        <v>530</v>
      </c>
      <c r="D286" s="17" t="s">
        <v>531</v>
      </c>
      <c r="E286" s="17">
        <v>6</v>
      </c>
      <c r="F286" s="14">
        <v>28.02</v>
      </c>
      <c r="G286" s="14">
        <v>25.05</v>
      </c>
      <c r="H286" s="14">
        <v>22.09</v>
      </c>
      <c r="I286" s="14"/>
      <c r="J286" s="14">
        <v>29.71</v>
      </c>
      <c r="K286" s="14">
        <v>35.630000000000003</v>
      </c>
      <c r="L286" s="14">
        <v>45.21</v>
      </c>
      <c r="M286" s="54"/>
      <c r="N286" s="14">
        <v>46.993652740999998</v>
      </c>
      <c r="O286" s="31">
        <v>1.9494035441000002</v>
      </c>
      <c r="P286" s="31" t="s">
        <v>16</v>
      </c>
      <c r="Q286" s="17" t="s">
        <v>13</v>
      </c>
      <c r="R286" s="38" t="s">
        <v>818</v>
      </c>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389</v>
      </c>
      <c r="E5" s="59" t="s">
        <v>398</v>
      </c>
    </row>
    <row r="6" spans="4:6" x14ac:dyDescent="0.25">
      <c r="F6" t="s">
        <v>376</v>
      </c>
    </row>
    <row r="7" spans="4:6" ht="123.75" customHeight="1" x14ac:dyDescent="0.25">
      <c r="D7" s="56" t="s">
        <v>390</v>
      </c>
      <c r="E7" s="58" t="str">
        <f>_xlfn.XLOOKUP($E5,Tendencias!$D$17:$D$352,Tendencias!$R$17:$R$352)</f>
        <v>KLBN4 está em tendência de baixa pela média de 200 dias, a parece ter completado movimento de repique de alta de curto prazo e pode estar retomando o movimento baixista. Abaixo dos 3,46 pode seguir em queda na direção dos suportes 3,33 ou 3,26. Teria sinal de repique altista fechando acima dos 3,53 mirando resistências em 3,65 ou 3,85.</v>
      </c>
      <c r="F7" s="57">
        <f>_xlfn.XLOOKUP($E5,Tendencias!$D$17:$D$352,Tendencias!$E$17:$E$352)</f>
        <v>5</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2026-07-15T00:10:13Z</cp:lastPrinted>
  <dcterms:created xsi:type="dcterms:W3CDTF">2020-05-21T15:06:06Z</dcterms:created>
  <dcterms:modified xsi:type="dcterms:W3CDTF">2026-07-15T00:10:14Z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