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09A83B9A-B377-459F-9677-27889EA9F332}" xr6:coauthVersionLast="47" xr6:coauthVersionMax="47" xr10:uidLastSave="{6A9BF1E3-D7AA-434E-8444-7C374D875DD5}"/>
  <bookViews>
    <workbookView xWindow="1170" yWindow="660" windowWidth="26325" windowHeight="1554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<sst xmlns="http://schemas.openxmlformats.org/spreadsheetml/2006/main" count="1447" uniqueCount="834">
  <si>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</si>
  <si>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</si>
  <si>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</si>
  <si>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</si>
  <si>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</si>
  <si>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</si>
  <si>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</si>
  <si>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</si>
  <si>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</si>
  <si>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</si>
  <si>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</si>
  <si>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</si>
  <si>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</si>
  <si>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</si>
  <si>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</si>
  <si>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</si>
  <si>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</si>
  <si>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</si>
  <si>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</si>
  <si>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</si>
  <si>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</si>
  <si>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</si>
  <si>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</si>
  <si>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</si>
  <si>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</si>
  <si>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</si>
  <si>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</si>
  <si>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</si>
  <si>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</si>
  <si>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</si>
  <si>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</si>
  <si>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</si>
  <si>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</si>
  <si>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</si>
  <si>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</si>
  <si>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</si>
  <si>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</si>
  <si>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</si>
  <si>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</si>
  <si>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</si>
  <si>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</si>
  <si>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</si>
  <si>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</si>
  <si>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</si>
  <si>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</si>
  <si>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</si>
  <si>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</si>
  <si>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</si>
  <si>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</si>
  <si>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</si>
  <si>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</si>
  <si>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</si>
  <si>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</si>
  <si>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</si>
  <si>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</si>
  <si>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</si>
  <si>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</si>
  <si>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</si>
  <si>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</si>
  <si>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</si>
  <si>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</si>
  <si>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</si>
  <si>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</si>
  <si>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</si>
  <si>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</si>
  <si>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</si>
  <si>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</si>
  <si>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</si>
  <si>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</si>
  <si>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</si>
  <si>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</si>
  <si>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</si>
  <si>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</si>
  <si>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</si>
  <si>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</si>
  <si>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</si>
  <si>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</si>
  <si>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</si>
  <si>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</si>
  <si>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</si>
  <si>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</si>
  <si>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</si>
  <si>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</si>
  <si>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</si>
  <si>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</si>
  <si>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</si>
  <si>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</si>
  <si>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</si>
  <si>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</si>
  <si>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</si>
  <si>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</si>
  <si>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</si>
  <si>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</si>
  <si>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</si>
  <si>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</si>
  <si>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</si>
  <si>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</si>
  <si>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</si>
  <si>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</si>
  <si>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</si>
  <si>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</si>
  <si>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</si>
  <si>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</si>
  <si>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</si>
  <si>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</si>
  <si>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</si>
  <si>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</si>
  <si>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</si>
  <si>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</si>
  <si>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</si>
  <si>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</si>
  <si>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</si>
  <si>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</si>
  <si>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</si>
  <si>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</si>
  <si>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</si>
  <si>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</si>
  <si>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</si>
  <si>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</si>
  <si>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</si>
  <si>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</si>
  <si>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</si>
  <si>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</si>
  <si>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</si>
  <si>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</si>
  <si>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</si>
  <si>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</si>
  <si>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</si>
  <si>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</si>
  <si>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</si>
  <si>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</si>
  <si>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</si>
  <si>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</si>
  <si>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</si>
  <si>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</si>
  <si>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</si>
  <si>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</si>
  <si>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</si>
  <si>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</si>
  <si>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</si>
  <si>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</si>
  <si>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</si>
  <si>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</si>
  <si>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</si>
  <si>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</si>
  <si>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</si>
  <si>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</si>
  <si>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</si>
  <si>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</si>
  <si>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</si>
  <si>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</si>
  <si>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</si>
  <si>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</si>
  <si>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</si>
  <si>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</si>
  <si>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</si>
  <si>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</si>
  <si>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</si>
  <si>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</si>
  <si>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</si>
  <si>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</si>
  <si>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</si>
  <si>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</si>
  <si>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</si>
  <si>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</si>
  <si>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</si>
  <si>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</si>
  <si>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</si>
  <si>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</si>
  <si>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</si>
  <si>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</si>
  <si>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</si>
  <si>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</si>
  <si>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</si>
  <si>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</si>
  <si>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</si>
  <si>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</si>
  <si>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</si>
  <si>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</si>
  <si>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</si>
  <si>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</si>
  <si>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</si>
  <si>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</si>
  <si>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</si>
  <si>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</si>
  <si>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</si>
  <si>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</si>
  <si>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</si>
  <si>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</si>
  <si>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</si>
  <si>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</si>
  <si>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</si>
  <si>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</si>
  <si>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</si>
  <si>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</si>
  <si>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</si>
  <si>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</si>
  <si>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</si>
  <si>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</si>
  <si>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</si>
  <si>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</si>
  <si>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</si>
  <si>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</si>
  <si>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</si>
  <si>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</si>
  <si>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</si>
  <si>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</si>
  <si>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</si>
  <si>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</si>
  <si>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</si>
  <si>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</si>
  <si>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</si>
  <si>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</si>
  <si>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</si>
  <si>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</si>
  <si>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</si>
  <si>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</si>
  <si>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</si>
  <si>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</si>
  <si>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</si>
  <si>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</si>
  <si>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</si>
  <si>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</si>
  <si>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</si>
  <si>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</si>
  <si>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</si>
  <si>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</si>
  <si>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</si>
  <si>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</si>
  <si>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</si>
  <si>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</si>
  <si>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</si>
  <si>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</si>
  <si>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</si>
  <si>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</si>
  <si>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</si>
  <si>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</si>
  <si>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</si>
  <si>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</si>
  <si>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</si>
  <si>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</si>
  <si>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</si>
  <si>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</si>
  <si>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</si>
  <si>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</si>
  <si>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</si>
  <si>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</si>
  <si>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</si>
  <si>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</si>
  <si>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</si>
  <si>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</si>
  <si>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</si>
  <si>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</si>
  <si>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</si>
  <si>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</si>
  <si>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</si>
  <si>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</si>
  <si>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</si>
  <si>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</si>
  <si>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</si>
  <si>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</si>
  <si>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</si>
  <si>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</si>
  <si>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</si>
  <si>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</si>
  <si>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</si>
  <si>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</si>
  <si>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</si>
  <si>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</si>
  <si>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</si>
  <si>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</si>
  <si>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</si>
  <si>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</si>
  <si>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</si>
  <si>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</si>
  <si>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</si>
  <si>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</si>
  <si>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</si>
  <si>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</si>
  <si>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</si>
  <si>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</si>
  <si>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</si>
  <si>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</si>
  <si>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</si>
  <si>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</si>
  <si>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</si>
  <si>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</si>
  <si>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</si>
  <si>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</si>
  <si>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</si>
  <si>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</si>
  <si>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</si>
  <si>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</si>
  <si>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</si>
  <si>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</si>
  <si>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</si>
  <si>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</si>
  <si>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</si>
  <si>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</si>
  <si>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</si>
  <si>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</si>
  <si>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</si>
  <si>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</si>
  <si>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</si>
  <si>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</si>
  <si>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</si>
  <si>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</si>
  <si>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</si>
  <si>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</si>
  <si>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</si>
  <si>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</si>
  <si>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</si>
  <si>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</si>
  <si>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</si>
  <si>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</si>
  <si>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</si>
  <si>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</si>
  <si>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</si>
  <si>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</si>
  <si>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</si>
  <si>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</si>
  <si>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</si>
  <si>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</si>
  <si>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</si>
  <si>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</si>
  <si>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</si>
  <si>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</si>
  <si>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</si>
  <si>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</si>
  <si>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</si>
  <si>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</si>
  <si>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</si>
  <si>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</si>
  <si>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</si>
  <si>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</si>
  <si>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</si>
  <si>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</si>
  <si>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</si>
  <si>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</si>
  <si>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</si>
  <si>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</si>
  <si>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</si>
  <si>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</si>
  <si>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</si>
  <si>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</si>
  <si>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</si>
  <si>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</si>
  <si>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</si>
  <si>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</si>
  <si>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</si>
  <si>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</si>
  <si>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</si>
  <si>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</si>
  <si>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</si>
  <si>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</si>
  <si>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</si>
  <si>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</si>
  <si>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</si>
  <si>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</si>
  <si>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</si>
  <si>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</si>
  <si>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</si>
  <si>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</si>
  <si>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Qualicorp</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</si>
  <si>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</si>
  <si>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</si>
  <si>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</si>
  <si>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</si>
  <si>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</si>
  <si>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</si>
  <si>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</si>
  <si>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</si>
  <si>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</si>
  <si>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</si>
  <si>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</si>
  <si>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</si>
  <si>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</si>
  <si>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</si>
  <si>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</si>
  <si>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</si>
  <si>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</si>
  <si>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</si>
  <si>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</si>
  <si>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</si>
  <si>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</si>
  <si>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</si>
  <si>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</si>
  <si>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</si>
  <si>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</si>
  <si>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</si>
  <si>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</si>
  <si>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</si>
  <si>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</si>
  <si>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</si>
  <si>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</si>
  <si>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</si>
  <si>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</si>
  <si>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</si>
  <si>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</si>
  <si>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</si>
  <si>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Blau</t>
  </si>
  <si>
    <t>BLAU3</t>
  </si>
  <si>
    <t>Helbor</t>
  </si>
  <si>
    <t>HBOR3</t>
  </si>
  <si>
    <t>Multilaser</t>
  </si>
  <si>
    <t>MLAS3</t>
  </si>
  <si>
    <t>Randon Part</t>
  </si>
  <si>
    <t>Armac</t>
  </si>
  <si>
    <t>ARML3</t>
  </si>
  <si>
    <t>Raizen</t>
  </si>
  <si>
    <t>Eucatex</t>
  </si>
  <si>
    <t>EUCA4</t>
  </si>
  <si>
    <t>Alibaba Group Holding Ltd</t>
  </si>
  <si>
    <t>BABA34</t>
  </si>
  <si>
    <t>Applied Materials Inc</t>
  </si>
  <si>
    <t>A1MT34</t>
  </si>
  <si>
    <t>Azevedo</t>
  </si>
  <si>
    <t>AZEV4</t>
  </si>
  <si>
    <t>Brasilagro</t>
  </si>
  <si>
    <t>AGRO3</t>
  </si>
  <si>
    <t>Broadcom Inc</t>
  </si>
  <si>
    <t>AVGO34</t>
  </si>
  <si>
    <t>Eli Lilly And Company</t>
  </si>
  <si>
    <t>LILY34</t>
  </si>
  <si>
    <t>Hbr Realty</t>
  </si>
  <si>
    <t>HBRE3</t>
  </si>
  <si>
    <t>Lam Research Corp</t>
  </si>
  <si>
    <t>L1RC34</t>
  </si>
  <si>
    <t>Mitre Realty</t>
  </si>
  <si>
    <t>MTRE3</t>
  </si>
  <si>
    <t>Netflix, Inc</t>
  </si>
  <si>
    <t>NFLX34</t>
  </si>
  <si>
    <t>Seagate Technology Holdings Plc</t>
  </si>
  <si>
    <t>S1TX34</t>
  </si>
  <si>
    <t>Stoneco Ltd.</t>
  </si>
  <si>
    <t>Syn Prop Tec</t>
  </si>
  <si>
    <t>SYNE3</t>
  </si>
  <si>
    <t>The Goldman Sachs Group, Inc</t>
  </si>
  <si>
    <t>GSGI34</t>
  </si>
  <si>
    <t>Trisul</t>
  </si>
  <si>
    <t>TRIS3</t>
  </si>
  <si>
    <t>Western Digital Corp</t>
  </si>
  <si>
    <t>W1DC34</t>
  </si>
  <si>
    <t>BB Etf Ibov</t>
  </si>
  <si>
    <t>BBOV11</t>
  </si>
  <si>
    <t>Etf BV Coin</t>
  </si>
  <si>
    <t>COIN11</t>
  </si>
  <si>
    <t>Csu Digital</t>
  </si>
  <si>
    <t>CSUD3</t>
  </si>
  <si>
    <t>Melnick</t>
  </si>
  <si>
    <t>MELK3</t>
  </si>
  <si>
    <t>Taurus Armas</t>
  </si>
  <si>
    <t>TASA4</t>
  </si>
  <si>
    <t>Viveo</t>
  </si>
  <si>
    <t>VVEO3</t>
  </si>
  <si>
    <t>Hashdex Btcn</t>
  </si>
  <si>
    <t>BITH11</t>
  </si>
  <si>
    <t>Hashdex Eth</t>
  </si>
  <si>
    <t>ETHE11</t>
  </si>
  <si>
    <t>Hashdex Nci</t>
  </si>
  <si>
    <t>HASH11</t>
  </si>
  <si>
    <t>Investo Chip</t>
  </si>
  <si>
    <t>CHIP11</t>
  </si>
  <si>
    <t>Investo Wrld</t>
  </si>
  <si>
    <t>WRLD11</t>
  </si>
  <si>
    <t>Investoutil</t>
  </si>
  <si>
    <t>UTLL11</t>
  </si>
  <si>
    <t>Ishares Bova Ci</t>
  </si>
  <si>
    <t>BOVA11</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</si>
  <si>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</si>
  <si>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</si>
  <si>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</si>
  <si>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</si>
  <si>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</si>
  <si>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</si>
  <si>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</si>
  <si>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</si>
  <si>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</si>
  <si>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</si>
  <si>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</si>
  <si>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</si>
  <si>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</si>
  <si>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</si>
  <si>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</si>
  <si>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</si>
  <si>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</si>
  <si>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</si>
  <si>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</si>
  <si>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</si>
  <si>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</si>
  <si>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</si>
  <si>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</si>
  <si>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</si>
  <si>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</si>
  <si>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</si>
  <si>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</si>
  <si>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</si>
  <si>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Trend Ouro H</t>
  </si>
  <si>
    <t>GOLX11</t>
  </si>
  <si>
    <t>Trend SP Brl</t>
  </si>
  <si>
    <t>SPXH11</t>
  </si>
  <si>
    <t>Vaneck Gold Miners ETF</t>
  </si>
  <si>
    <t>GDXB39</t>
  </si>
  <si>
    <t>Dell Inc</t>
  </si>
  <si>
    <t>D1EL34</t>
  </si>
  <si>
    <t>ITSA3</t>
  </si>
  <si>
    <t>RENT4</t>
  </si>
  <si>
    <t>Rumo S.A.</t>
  </si>
  <si>
    <t>Coca Cola Co</t>
  </si>
  <si>
    <t>COCA34</t>
  </si>
  <si>
    <t>Coinbase Global, Inc</t>
  </si>
  <si>
    <t>C2OI34</t>
  </si>
  <si>
    <t>Dasa</t>
  </si>
  <si>
    <t>DASA3</t>
  </si>
  <si>
    <t>Exxon Mobil Corp</t>
  </si>
  <si>
    <t>EXXO34</t>
  </si>
  <si>
    <t>Marvell Technology Group Ltd</t>
  </si>
  <si>
    <t>M2RV34</t>
  </si>
  <si>
    <t>Mater Dei</t>
  </si>
  <si>
    <t>MATD3</t>
  </si>
  <si>
    <t>MILS3 está em tendência de alta pelas médias de 21 e 200 dias, mas começa a dar sinal de possível realização. Abaixo dos 15,37 poderia realizar na direção dos suportes 15,17 ou 15,02. Caso supere os 15,65 retomaria sinal de alta com projeções nos 15,94 ou 16,42.</t>
  </si>
  <si>
    <t>Rede D Or</t>
  </si>
  <si>
    <t>SANB3</t>
  </si>
  <si>
    <t>TAEE3</t>
  </si>
  <si>
    <t>VVEO3 está em clara tendência de baixa pelas médias de 21 e 200 dias e segue em movimento de baixa. Abaixo dos 0,57 pode buscar suportes 0,33 ou 0,09. Teria sinal de repique altista fechando acima dos 0,61 mirando resistências em 1,34 ou 1,81. O IFR sobrevendido alerta para recuperações se superar 0,61</t>
  </si>
  <si>
    <t>Etf BV Spyi</t>
  </si>
  <si>
    <t>SPYI11</t>
  </si>
  <si>
    <t>Fundo Buena Vista II Fundo de Índice</t>
  </si>
  <si>
    <t>QQQI11</t>
  </si>
  <si>
    <t>iShares Core S&amp;P 500 Index</t>
  </si>
  <si>
    <t>BIVB39</t>
  </si>
  <si>
    <t>iShares Gold Trust</t>
  </si>
  <si>
    <t>BIAU39</t>
  </si>
  <si>
    <t>iShares MSCI Acwi (All Country World Index)</t>
  </si>
  <si>
    <t>BACW39</t>
  </si>
  <si>
    <t>iShares MSCI All Country Asia Ex Japan Index Fund</t>
  </si>
  <si>
    <t>BAAX39</t>
  </si>
  <si>
    <t>iShares MSCI South Korea Capped ETF</t>
  </si>
  <si>
    <t>BEWY39</t>
  </si>
  <si>
    <t>Qr Bitcoin</t>
  </si>
  <si>
    <t>QBTC11</t>
  </si>
  <si>
    <t>TTEN3 está em tendência de baixa pela média de 200 dias, a parece ter completado movimento de repique de alta de curto prazo e pode estar retomando o movimento baixista. Abaixo dos 15,31 pode seguir em queda na direção dos suportes 13,75 ou 13,11. Teria sinal de repique altista fechando acima dos 15,8 mirando resistências em 17,06 ou 19,11.</t>
  </si>
  <si>
    <t>ABCB4 está em tendência de alta pelas médias de 21 e 200 dias, mas começa a dar sinal de possível realização. Abaixo dos 23,79 poderia realizar na direção dos suportes 22,53 ou 21,75. Caso supere os 25,05 retomaria sinal de alta com projeções nos 26,6 ou 29,12.</t>
  </si>
  <si>
    <t>A1MD34 apesar de estar em tendência de alta no longo prazo pela média de 200 dias, no curto prazo está em realização. Abaixo dos 321,57 pode seguir em baixa no curto prazo mirando suportes em 304,21 ou 286,86. Teria sinal de retomada altista fechando acima dos 353 mirando resistências em 377,73 ou 412,43.</t>
  </si>
  <si>
    <t>BABA34 apesar de estar em tendência de baixa no longo prazo pela média de 200 dias, no curto prazo está com sinal de recuperação favorecendo repiques de alta. Acima dos 21,08 pode seguir repique altista na direção resistências nos 23,6 ou 27,69. Caso perca os 20,48 teria sinal de baixa projetando de 16,99 a 15,72. O IFR sobrecomprado alerta realizações se perder 20,48.</t>
  </si>
  <si>
    <t>ALLD3 está em clara tendência de baixa pelas médias de 21 e 200 dias e segue em movimento de baixa. Abaixo dos 4,52 pode buscar suportes 4,24 ou 3,96. Teria sinal de repique altista fechando acima dos 4,75 mirando resistências em 5,42 ou 5,97. O IFR sobrevendido alerta para recuperações se superar 4,75</t>
  </si>
  <si>
    <t>ALOS3 está em tendência de alta pelas médias de 21 e 200 dias, mas começa a dar sinal de possível realização. Abaixo dos 27,98 poderia realizar na direção dos suportes 25,88 ou 24,97. Caso supere os 28,82 retomaria sinal de alta com projeções nos 30,63 ou 33,57.</t>
  </si>
  <si>
    <t>ALPA4 apesar de estar em tendência de alta no longo prazo pela média de 200 dias, no curto prazo está em realização. Abaixo dos 11,94 pode seguir em baixa no curto prazo mirando suportes em 11,29 ou 10,57. Teria sinal de retomada altista fechando acima dos 12,34 mirando resistências em 13,62 ou 15,05.</t>
  </si>
  <si>
    <t>GOGL34 apesar de estar em tendência de alta no longo prazo pela média de 200 dias, no curto prazo está em realização. Abaixo dos 150,3 pode seguir em baixa no curto prazo mirando suportes em 144,18 ou 139,33. Teria sinal de retomada altista fechando acima dos 152,8 mirando resistências em 159,86 ou 169,55.</t>
  </si>
  <si>
    <t>ALUP11 está em tendência de alta pelas médias de 21 e 200 dias, mas começa a dar sinal de possível realização. Abaixo dos 33,5 poderia realizar na direção dos suportes 30,95 ou 29,92. Caso supere os 34,27 retomaria sinal de alta com projeções nos 36,32 ou 39,64.</t>
  </si>
  <si>
    <t>AMZO34 está em tendência de alta pelas médias de 21 e 200 dias e vai mantendo sinal de força altista. Acima dos 64,27 pode buscar projeções nos 67,84 ou 73,62. Teria sinal de realização na perda dos 62,52 mirando os 58,49 ou 56,7. O padrão de volume favorece a alta.</t>
  </si>
  <si>
    <t>ABEV3 está em tendência de alta no longo prazo, teve uma correção no curto prazo, mas pode estar retomando sinal de altas. Acima dos 16,03 pode buscar 16,85 ou 17,67. Abaixo dos 15,52 retomaria sinal de realização mirando suportes em 15,1 ou 14,69.</t>
  </si>
  <si>
    <t>AMER3 está em clara tendência de baixa pelas médias de 21 e 200 dias e segue em movimento de baixa. Abaixo dos 3,75 pode buscar suportes 3,37 ou 2,92. Teria sinal de repique altista fechando acima dos 4,19 mirando resistências em 4,82 ou 5,71.</t>
  </si>
  <si>
    <t>ANIM3 está em tendência de baixa pela média de 200 dias, a parece ter completado movimento de repique de alta de curto prazo e pode estar retomando o movimento baixista. Abaixo dos 2,82 pode seguir em queda na direção dos suportes 2,51 ou 2,29. Teria sinal de repique altista fechando acima dos 2,92 mirando resistências em 3,21 ou 3,64.</t>
  </si>
  <si>
    <t>AAPL34 está em tendência de alta pelas médias de 21 e 200 dias e vai mantendo sinal de força altista. Acima dos 82,89 pode buscar projeções nos 90,31 ou 102,33. Teria sinal de realização na perda dos 80,96 mirando os 70,87 ou 67,15.</t>
  </si>
  <si>
    <t>A1MT34 apesar de estar em tendência de alta no longo prazo pela média de 200 dias, no curto prazo está em realização. Abaixo dos 271,57 pode seguir em baixa no curto prazo mirando suportes em 237,24 ou 202,91. Teria sinal de retomada altista fechando acima dos 302,86 mirando resistências em 382,67 ou 451,32.</t>
  </si>
  <si>
    <t>ARML3 apesar de estar em tendência de baixa no longo prazo pela média de 200 dias, no curto prazo está com sinal de recuperação favorecendo repiques de alta. Acima dos 3,44 pode seguir repique altista na direção resistências nos 3,89 ou 4,62. Caso perca os 3,24 teria sinal de baixa projetando de 2,71 a 2,48. O padrão de volume favorece a alta.</t>
  </si>
  <si>
    <t>ASML34 apesar de estar em tendência de alta no longo prazo pela média de 200 dias, no curto prazo está em realização. Abaixo dos 160,8 pode seguir em baixa no curto prazo mirando suportes em 151,62 ou 142,44. Teria sinal de retomada altista fechando acima dos 165,36 mirando resistências em 190,5 ou 208,85.</t>
  </si>
  <si>
    <t>ASAI3 está em tendência de alta pelas médias de 21 e 200 dias, mas começa a dar sinal de possível realização. Abaixo dos 8,58 poderia realizar na direção dos suportes 7,59 ou 7,12. Caso supere os 9,08 retomaria sinal de alta com projeções nos 10 ou 11,49.</t>
  </si>
  <si>
    <t>AURA33 está em clara tendência de baixa pelas médias de 21 e 200 dias e segue em movimento de baixa. Abaixo dos 90,57 pode buscar suportes 81,53 ou 72,49. Teria sinal de repique altista fechando acima dos 102,44 mirando resistências em 119,81 ou 137,88.</t>
  </si>
  <si>
    <t>AURE3 está em tendência de alta pelas médias de 21 e 200 dias, mas começa a dar sinal de possível realização. Abaixo dos 12,32 poderia realizar na direção dos suportes 11,16 ou 10,58. Caso supere os 13,03 retomaria sinal de alta com projeções nos 14,18 ou 16,05.</t>
  </si>
  <si>
    <t>AXIA3 está em clara tendência de baixa pelas médias de 21 e 200 dias e segue em movimento de baixa. Abaixo dos 51,03 pode buscar suportes 49,51 ou 47,99. Teria sinal de repique altista fechando acima dos 54,15 mirando resistências em 55,94 ou 58,97.</t>
  </si>
  <si>
    <t>AXIA7 está em clara tendência de baixa pelas médias de 21 e 200 dias e segue em movimento de baixa. Abaixo dos 49,82 pode buscar suportes 48,31 ou 46,81. Teria sinal de repique altista fechando acima dos 53 mirando resistências em 54,68 ou 57,68.</t>
  </si>
  <si>
    <t>AZEV4 está em tendência de baixa pelas médias de 21 e 200 dias, mas começa a dar sinais de repiques de alta. Acima dos 1,44 teria sinal de repique altista mirando resistências nos 2,4 ou 3,16. Já uma perda dos 1,17 traria de volta o sinal de baixa projetando de 0,78 a 0,4.</t>
  </si>
  <si>
    <t>AZUL3 está em clara tendência de baixa pelas médias de 21 e 200 dias e segue em movimento de baixa. Abaixo dos 22,39 pode buscar suportes 21 ou 19,53. Teria sinal de repique altista fechando acima dos 23,9 mirando resistências em 25,75 ou 28,68.</t>
  </si>
  <si>
    <t>AZZA3 apesar de estar em tendência de baixa no longo prazo pela média de 200 dias, no curto prazo está com sinal de recuperação favorecendo repiques de alta. Acima dos 19,39 pode seguir repique altista na direção resistências nos 20,23 ou 22,78. Caso perca os 18,81 teria sinal de baixa projetando de 16,1 a 14,82.</t>
  </si>
  <si>
    <t>B3SA3 está em tendência de baixa pela média de 200 dias, a parece ter completado movimento de repique de alta de curto prazo e pode estar retomando o movimento baixista. Abaixo dos 14,93 pode seguir em queda na direção dos suportes 14 ou 13,52. Teria sinal de repique altista fechando acima dos 15,54 mirando resistências em 16,49 ou 18,03.</t>
  </si>
  <si>
    <t>BMGB4 está em tendência de alta pelas médias de 21 e 200 dias, mas começa a dar sinal de possível realização. Abaixo dos 5,28 poderia realizar na direção dos suportes 5,14 ou 5,02. Caso supere os 5,52 retomaria sinal de alta com projeções nos 5,75 ou 6,13.</t>
  </si>
  <si>
    <t>BRSR6 está em tendência de baixa pela média de 200 dias, a parece ter completado movimento de repique de alta de curto prazo e pode estar retomando o movimento baixista. Abaixo dos 14,25 pode seguir em queda na direção dos suportes 13,15 ou 12,55. Teria sinal de repique altista fechando acima dos 14,69 mirando resistências em 15,09 ou 16,28.</t>
  </si>
  <si>
    <t>BBSE3 está em tendência de alta pelas médias de 21 e 200 dias, mas começa a dar sinal de possível realização. Abaixo dos 40,01 poderia realizar na direção dos suportes 37,33 ou 36,37. Caso supere os 40,42 retomaria sinal de alta com projeções nos 42,32 ou 45,41. O IFR sobrecomprado alerta realizações se perder 40,01.</t>
  </si>
  <si>
    <t>BMOB3 está em clara tendência de baixa pelas médias de 21 e 200 dias e segue em movimento de baixa. Abaixo dos 22,62 pode buscar suportes 21,79 ou 20,96. Teria sinal de repique altista fechando acima dos 23,8 mirando resistências em 25,3 ou 26,95.</t>
  </si>
  <si>
    <t>BERK34 está em tendência de baixa pelas médias de 21 e 200 dias, mas começa a dar sinais de repiques de alta. Acima dos 128,5 teria sinal de repique altista mirando resistências nos 132,14 ou 138,03. Já uma perda dos 126,21 traria de volta o sinal de baixa projetando de 122,6 a 119,65.</t>
  </si>
  <si>
    <t>BLAU3 está em tendência de alta pelas médias de 21 e 200 dias, mas começa a dar sinal de possível realização. Abaixo dos 10,25 poderia realizar na direção dos suportes 9,42 ou 9,04. Caso supere os 10,63 retomaria sinal de alta com projeções nos 11,37 ou 12,58.</t>
  </si>
  <si>
    <t>SOJA3 está em tendência de baixa pela média de 200 dias, a parece ter completado movimento de repique de alta de curto prazo e pode estar retomando o movimento baixista. Abaixo dos 6,03 pode seguir em queda na direção dos suportes 5,73 ou 5,56. Teria sinal de repique altista fechando acima dos 6,26 mirando resistências em 6,58 ou 7,11.</t>
  </si>
  <si>
    <t>BRBI11 está em tendência de baixa pela média de 200 dias, a parece ter completado movimento de repique de alta de curto prazo e pode estar retomando o movimento baixista. Abaixo dos 14,94 pode seguir em queda na direção dos suportes 14,1 ou 13,61. Teria sinal de repique altista fechando acima dos 15,68 mirando resistências em 16,65 ou 18,23.</t>
  </si>
  <si>
    <t>BBDC3 está em tendência de alta pelas médias de 21 e 200 dias, mas começa a dar sinal de possível realização. Abaixo dos 16,3 poderia realizar na direção dos suportes 14,84 ou 14,28. Caso supere os 16,64 retomaria sinal de alta com projeções nos 17,75 ou 19,55. O IFR sobrecomprado alerta realizações se perder 16,3.</t>
  </si>
  <si>
    <t>BBDC4 está em tendência de alta pelas médias de 21 e 200 dias, mas começa a dar sinal de possível realização. Abaixo dos 18,69 poderia realizar na direção dos suportes 17,04 ou 16,43. Caso supere os 19 retomaria sinal de alta com projeções nos 20,21 ou 22,17. O IFR sobrecomprado alerta realizações se perder 18,69.</t>
  </si>
  <si>
    <t>BRAP4 apesar de estar em tendência de alta no longo prazo pela média de 200 dias, no curto prazo está em realização. Abaixo dos 20,77 pode seguir em baixa no curto prazo mirando suportes em 19,93 ou 19,1. Teria sinal de retomada altista fechando acima dos 21,72 mirando resistências em 23,47 ou 25,13.</t>
  </si>
  <si>
    <t>SAUD3 está em tendência de alta pelas médias de 21 e 200 dias, mas começa a dar sinal de possível realização. Abaixo dos 15,17 poderia realizar na direção dos suportes 12,59 ou 11,66. Caso supere os 15,58 retomaria sinal de alta com projeções nos 17,42 ou 20,41. O IFR sobrecomprado alerta realizações se perder 15,17.</t>
  </si>
  <si>
    <t>BBAS3 está em tendência de baixa pela média de 200 dias, a parece ter completado movimento de repique de alta de curto prazo e pode estar retomando o movimento baixista. Abaixo dos 20,19 pode seguir em queda na direção dos suportes 19,21 ou 18,75. Teria sinal de repique altista fechando acima dos 20,67 mirando resistências em 21,57 ou 23,03.</t>
  </si>
  <si>
    <t>AGRO3 apesar de estar em tendência de baixa no longo prazo pela média de 200 dias, no curto prazo está com sinal de recuperação favorecendo repiques de alta. Acima dos 19,2 pode seguir repique altista na direção resistências nos 20,02 ou 21,36. Caso perca os 18,82 teria sinal de baixa projetando de 17,86 a 17,44. O padrão de volume favorece a alta. O IFR sobrecomprado alerta realizações se perder 18,82.</t>
  </si>
  <si>
    <t>BRKM5 está em tendência de baixa pelas médias de 21 e 200 dias, mas começa a dar sinais de repiques de alta. Acima dos 6,94 teria sinal de repique altista mirando resistências nos 9,38 ou 11,57. Já uma perda dos 6,6 traria de volta o sinal de baixa projetando de 5,83 a 4,73.</t>
  </si>
  <si>
    <t>BRAV3 apesar de estar em tendência de alta no longo prazo pela média de 200 dias, no curto prazo está em realização. Abaixo dos 18,7 pode seguir em baixa no curto prazo mirando suportes em 17,45 ou 16,35. Teria sinal de retomada altista fechando acima dos 19,2 mirando resistências em 21 ou 23,19.</t>
  </si>
  <si>
    <t>AVGO34 apesar de estar em tendência de alta no longo prazo pela média de 200 dias, no curto prazo está em realização. Abaixo dos 28,15 pode seguir em baixa no curto prazo mirando suportes em 26,51 ou 24,74. Teria sinal de retomada altista fechando acima dos 28,98 mirando resistências em 32,23 ou 35,76.</t>
  </si>
  <si>
    <t>BPAC11 está em tendência de alta pelas médias de 21 e 200 dias, mas começa a dar sinal de possível realização. Abaixo dos 57,47 poderia realizar na direção dos suportes 50,2 ou 47,44. Caso supere os 59,1 retomaria sinal de alta com projeções nos 64,6 ou 73,5.</t>
  </si>
  <si>
    <t>CXSE3 está em tendência de alta pelas médias de 21 e 200 dias, mas começa a dar sinal de possível realização. Abaixo dos 21,51 poderia realizar na direção dos suportes 18,51 ou 17,38. Caso supere os 22,15 retomaria sinal de alta com projeções nos 24,39 ou 28,03. O IFR sobrecomprado alerta realizações se perder 21,51.</t>
  </si>
  <si>
    <t>CAML3 está em tendência de baixa pela média de 200 dias, a parece ter completado movimento de repique de alta de curto prazo e pode estar retomando o movimento baixista. Abaixo dos 5,31 pode seguir em queda na direção dos suportes 4,72 ou 4,48. Teria sinal de repique altista fechando acima dos 5,48 mirando resistências em 5,94 ou 6,7.</t>
  </si>
  <si>
    <t>BHIA3 está em clara tendência de baixa pelas médias de 21 e 200 dias e segue em movimento de baixa. Abaixo dos 0,99 pode buscar suportes 0,87 ou 0,76. Teria sinal de repique altista fechando acima dos 1,14 mirando resistências em 1,35 ou 1,57.</t>
  </si>
  <si>
    <t>CBAV3 está em tendência de alta pelas médias de 21 e 200 dias, mas começa a dar sinal de possível realização. Abaixo dos 10,79 poderia realizar na direção dos suportes 10,68 ou 10,62. Caso supere os 10,85 retomaria sinal de alta com projeções nos 10,95 ou 11,12.</t>
  </si>
  <si>
    <t>CEAB3 está em clara tendência de baixa pelas médias de 21 e 200 dias e segue em movimento de baixa. Abaixo dos 10,22 pode buscar suportes 9,54 ou 8,94. Teria sinal de repique altista fechando acima dos 10,65 mirando resistências em 11,48 ou 12,67.</t>
  </si>
  <si>
    <t>CMIG3</t>
  </si>
  <si>
    <t>CMIG3 está em tendência de alta pelas médias de 21 e 200 dias, mas começa a dar sinal de possível realização. Abaixo dos 16,1 poderia realizar na direção dos suportes 14,79 ou 14,2. Caso supere os 16,67 retomaria sinal de alta com projeções nos 17,83 ou 19,71.</t>
  </si>
  <si>
    <t>CMIG4 está em tendência de alta pelas médias de 21 e 200 dias, mas começa a dar sinal de possível realização. Abaixo dos 11,05 poderia realizar na direção dos suportes 10,37 ou 10,05. Caso supere os 11,39 retomaria sinal de alta com projeções nos 12,02 ou 13,04.</t>
  </si>
  <si>
    <t>COCA34 está em tendência de alta pelas médias de 21 e 200 dias e vai mantendo sinal de força altista. Acima dos 73,4 pode buscar projeções nos 77,53 ou 84,22. Teria sinal de realização na perda dos 71,2 mirando os 66,71 ou 64,64.</t>
  </si>
  <si>
    <t>COGN3 está em tendência de baixa pela média de 200 dias, a parece ter completado movimento de repique de alta de curto prazo e pode estar retomando o movimento baixista. Abaixo dos 2,32 pode seguir em queda na direção dos suportes 2,14 ou 2,04. Teria sinal de repique altista fechando acima dos 2,45 mirando resistências em 2,64 ou 2,95.</t>
  </si>
  <si>
    <t>C2OI34 está em clara tendência de baixa pelas médias de 21 e 200 dias e segue em movimento de baixa. Abaixo dos 31,65 pode buscar suportes 28,85 ou 26,53. Teria sinal de repique altista fechando acima dos 32,89 mirando resistências em 36,35 ou 40,98.</t>
  </si>
  <si>
    <t>CSMG3 está em tendência de alta pelas médias de 21 e 200 dias, mas começa a dar sinal de possível realização. Abaixo dos 66,27 poderia realizar na direção dos suportes 55,41 ou 51,57. Caso supere os 67,82 retomaria sinal de alta com projeções nos 75,48 ou 87,89. O IFR sobrecomprado alerta realizações se perder 66,27.</t>
  </si>
  <si>
    <t>CPLE3 está em tendência de alta pelas médias de 21 e 200 dias, mas começa a dar sinal de possível realização. Abaixo dos 15,08 poderia realizar na direção dos suportes 14,25 ou 13,85. Caso supere os 15,53 retomaria sinal de alta com projeções nos 16,32 ou 17,6.</t>
  </si>
  <si>
    <t>CSAN3 está em tendência de baixa pela média de 200 dias, a parece ter completado movimento de repique de alta de curto prazo e pode estar retomando o movimento baixista. Abaixo dos 3,88 pode seguir em queda na direção dos suportes 3,21 ou 2,93. Teria sinal de repique altista fechando acima dos 4,1 mirando resistências em 4,65 ou 5,54.</t>
  </si>
  <si>
    <t>CPFE3 está em tendência de alta pelas médias de 21 e 200 dias, mas começa a dar sinal de possível realização. Abaixo dos 46,84 poderia realizar na direção dos suportes 43,19 ou 41,74. Caso supere os 47,88 retomaria sinal de alta com projeções nos 50,77 ou 55,46.</t>
  </si>
  <si>
    <t>Cruzeiro Edu</t>
  </si>
  <si>
    <t>CSED3</t>
  </si>
  <si>
    <t>CSED3 apesar de estar em tendência de baixa no longo prazo pela média de 200 dias, no curto prazo está com sinal de recuperação favorecendo repiques de alta. Acima dos 4,3 pode seguir repique altista na direção resistências nos 4,86 ou 5,77. Caso perca os 4,12 teria sinal de baixa projetando de 3,39 a 3,1. O IFR sobrecomprado alerta realizações se perder 4,12.</t>
  </si>
  <si>
    <t>CMIN3 está em tendência de alta pelas médias de 21 e 200 dias e vai mantendo sinal de força altista. Acima dos 5,56 pode buscar projeções nos 6,47 ou 7,95. Teria sinal de realização na perda dos 5,18 mirando os 4,08 ou 3,62. O padrão de volume favorece a alta. O IFR sobrecomprado alerta realizações se perder 5,18.</t>
  </si>
  <si>
    <t>CSUD3 está em clara tendência de baixa pelas médias de 21 e 200 dias e segue em movimento de baixa. Abaixo dos 14 pode buscar suportes 13,19 ou 12,39. Teria sinal de repique altista fechando acima dos 14,39 mirando resistências em 16,6 ou 18,2. O IFR sobrevendido alerta para recuperações se superar 14,39</t>
  </si>
  <si>
    <t>CURY3 apesar de estar em tendência de alta no longo prazo pela média de 200 dias, no curto prazo está em realização. Abaixo dos 33,12 pode seguir em baixa no curto prazo mirando suportes em 30,8 ou 29,21. Teria sinal de retomada altista fechando acima dos 34,26 mirando resistências em 35,92 ou 39,08.</t>
  </si>
  <si>
    <t>CVCB3 está em clara tendência de baixa pelas médias de 21 e 200 dias e segue em movimento de baixa. Abaixo dos 1,2 pode buscar suportes 1,11 ou 1,02. Teria sinal de repique altista fechando acima dos 1,27 mirando resistências em 1,49 ou 1,66.</t>
  </si>
  <si>
    <t>CYRE3 está em tendência de baixa pela média de 200 dias, a parece ter completado movimento de repique de alta de curto prazo e pode estar retomando o movimento baixista. Abaixo dos 22,36 pode seguir em queda na direção dos suportes 20,66 ou 19,72. Teria sinal de repique altista fechando acima dos 23,7 mirando resistências em 25,57 ou 28,61.</t>
  </si>
  <si>
    <t>CYRE4 está em tendência de baixa pela média de 200 dias, a parece ter completado movimento de repique de alta de curto prazo e pode estar retomando o movimento baixista. Abaixo dos 20,89 pode seguir em queda na direção dos suportes 19 ou 18,06. Teria sinal de repique altista fechando acima dos 22,02 mirando resistências em 23,88 ou 26,9.</t>
  </si>
  <si>
    <t>DASA3 está em clara tendência de baixa pelas médias de 21 e 200 dias e segue em movimento de baixa. Abaixo dos 2,54 pode buscar suportes 2,41 ou 2,24. Teria sinal de repique altista fechando acima dos 2,66 mirando resistências em 2,96 ou 3,29.</t>
  </si>
  <si>
    <t>D1EL34 está em tendência de alta pelas médias de 21 e 200 dias, mas começa a dar sinal de possível realização. Abaixo dos 2150 poderia realizar na direção dos suportes 1966,02 ou 1846,72. Caso supere os 2352,09 retomaria sinal de alta com projeções nos 2590,68 ou 2976,75.</t>
  </si>
  <si>
    <t>DESK3 está em tendência de alta pelas médias de 21 e 200 dias, mas começa a dar sinal de possível realização. Abaixo dos 17,81 poderia realizar na direção dos suportes 17,15 ou 16,86. Caso supere os 18,07 retomaria sinal de alta com projeções nos 18,63 ou 19,55.</t>
  </si>
  <si>
    <t>DXCO3 está em tendência de baixa pela média de 200 dias, a parece ter completado movimento de repique de alta de curto prazo e pode estar retomando o movimento baixista. Abaixo dos 4,87 pode seguir em queda na direção dos suportes 4,68 ou 4,52. Teria sinal de repique altista fechando acima dos 5,03 mirando resistências em 5,17 ou 5,47.</t>
  </si>
  <si>
    <t>PNVL3 está em tendência de baixa pela média de 200 dias, a parece ter completado movimento de repique de alta de curto prazo e pode estar retomando o movimento baixista. Abaixo dos 11,13 pode seguir em queda na direção dos suportes 10,43 ou 10,08. Teria sinal de repique altista fechando acima dos 11,55 mirando resistências em 12,24 ou 13,36.</t>
  </si>
  <si>
    <t>DIRR3 está em clara tendência de baixa pelas médias de 21 e 200 dias e segue em movimento de baixa. Abaixo dos 12,32 pode buscar suportes 11,67 ou 11,02. Teria sinal de repique altista fechando acima dos 13,28 mirando resistências em 14,42 ou 15,71.</t>
  </si>
  <si>
    <t>ECOR3 está em tendência de baixa pela média de 200 dias, a parece ter completado movimento de repique de alta de curto prazo e pode estar retomando o movimento baixista. Abaixo dos 7,59 pode seguir em queda na direção dos suportes 6,65 ou 6,27. Teria sinal de repique altista fechando acima dos 7,86 mirando resistências em 8,6 ou 9,81.</t>
  </si>
  <si>
    <t>LILY34 está em tendência de alta pelas médias de 21 e 200 dias e vai mantendo sinal de força altista. Acima dos 204,15 pode buscar projeções nos 214,47 ou 231,92. Teria sinal de realização na perda dos 199,91 mirando os 186,22 ou 177,49.</t>
  </si>
  <si>
    <t>EMBJ3 está em tendência de baixa pela média de 200 dias, a parece ter completado movimento de repique de alta de curto prazo e pode estar retomando o movimento baixista. Abaixo dos 82,18 pode seguir em queda na direção dos suportes 74,98 ou 71,32. Teria sinal de repique altista fechando acima dos 86,8 mirando resistências em 94,1 ou 105,92.</t>
  </si>
  <si>
    <t>ENGI11 está em tendência de alta pelas médias de 21 e 200 dias, mas começa a dar sinal de possível realização. Abaixo dos 50,63 poderia realizar na direção dos suportes 45,24 ou 43,05. Caso supere os 52,3 retomaria sinal de alta com projeções nos 56,66 ou 63,72.</t>
  </si>
  <si>
    <t>ENEV3 está em tendência de alta pelas médias de 21 e 200 dias, mas começa a dar sinal de possível realização. Abaixo dos 26,82 poderia realizar na direção dos suportes 23,85 ou 22,58. Caso supere os 27,95 retomaria sinal de alta com projeções nos 30,48 ou 34,58.</t>
  </si>
  <si>
    <t>EGIE3 apesar de estar em tendência de alta no longo prazo pela média de 200 dias, no curto prazo está em realização. Abaixo dos 31,72 pode seguir em baixa no curto prazo mirando suportes em 30,42 ou 29,13. Teria sinal de retomada altista fechando acima dos 33,81 mirando resistências em 35,9 ou 38,48.</t>
  </si>
  <si>
    <t>EQTL3 está em tendência de alta pelas médias de 21 e 200 dias, mas começa a dar sinal de possível realização. Abaixo dos 39,99 poderia realizar na direção dos suportes 36,39 ou 34,95. Caso supere os 41,03 retomaria sinal de alta com projeções nos 43,89 ou 48,53.</t>
  </si>
  <si>
    <t>EUCA4 apesar de estar em tendência de alta no longo prazo pela média de 200 dias, no curto prazo está em realização. Abaixo dos 22,6 pode seguir em baixa no curto prazo mirando suportes em 21,1 ou 19,6. Teria sinal de retomada altista fechando acima dos 23,44 mirando resistências em 27,45 ou 30,44.</t>
  </si>
  <si>
    <t>EVEN3 está em tendência de baixa pela média de 200 dias, a parece ter completado movimento de repique de alta de curto prazo e pode estar retomando o movimento baixista. Abaixo dos 5,54 pode seguir em queda na direção dos suportes 5,24 ou 5,01. Teria sinal de repique altista fechando acima dos 5,73 mirando resistências em 5,98 ou 6,43.</t>
  </si>
  <si>
    <t>EXXO34 está em tendência de alta pelas médias de 21 e 200 dias e vai mantendo sinal de força altista. Acima dos 93,15 pode buscar projeções nos 97,22 ou 103,81. Teria sinal de realização na perda dos 89,39 mirando os 86,56 ou 84,52. O padrão de volume favorece a alta.</t>
  </si>
  <si>
    <t>EZTC3 está em clara tendência de baixa pelas médias de 21 e 200 dias e segue em movimento de baixa. Abaixo dos 12,76 pode buscar suportes 12,21 ou 11,73. Teria sinal de repique altista fechando acima dos 13,21 mirando resistências em 13,75 ou 14,7.</t>
  </si>
  <si>
    <t>FESA4 está em clara tendência de baixa pelas médias de 21 e 200 dias e segue em movimento de baixa. Abaixo dos 5,88 pode buscar suportes 5,69 ou 5,47. Teria sinal de repique altista fechando acima dos 6,03 mirando resistências em 6,4 ou 6,83.</t>
  </si>
  <si>
    <t>FLRY3 está em tendência de alta pelas médias de 21 e 200 dias, mas começa a dar sinal de possível realização. Abaixo dos 16,13 poderia realizar na direção dos suportes 14,69 ou 14,1. Caso supere os 16,57 retomaria sinal de alta com projeções nos 17,73 ou 19,61.</t>
  </si>
  <si>
    <t>FRAS3 está em clara tendência de baixa pelas médias de 21 e 200 dias e segue em movimento de baixa. Abaixo dos 20,55 pode buscar suportes 19,11 ou 17,84. Teria sinal de repique altista fechando acima dos 21,2 mirando resistências em 23,2 ou 25,72.</t>
  </si>
  <si>
    <t>GFSA3 está em clara tendência de baixa pelas médias de 21 e 200 dias e segue em movimento de baixa. Abaixo dos 0,57 pode buscar suportes 0,27 ou -0,01. Teria sinal de repique altista fechando acima dos 0,65 mirando resistências em 1,52 ou 2,1. O IFR sobrevendido alerta para recuperações se superar 0,65</t>
  </si>
  <si>
    <t>GGBR4 está em tendência de alta pelas médias de 21 e 200 dias, mas começa a dar sinal de possível realização. Abaixo dos 22,82 poderia realizar na direção dos suportes 20,49 ou 19,23. Caso supere os 23,35 retomaria sinal de alta com projeções nos 24,55 ou 27,05.</t>
  </si>
  <si>
    <t>GOAU4 está em tendência de alta pelas médias de 21 e 200 dias, mas começa a dar sinal de possível realização. Abaixo dos 10,09 poderia realizar na direção dos suportes 9,04 ou 8,5. Caso supere os 10,31 retomaria sinal de alta com projeções nos 10,77 ou 11,83.</t>
  </si>
  <si>
    <t>GGPS3 apesar de estar em tendência de baixa no longo prazo pela média de 200 dias, no curto prazo está com sinal de recuperação favorecendo repiques de alta. Acima dos 13,28 pode seguir repique altista na direção resistências nos 14,61 ou 16,77. Caso perca os 12,79 teria sinal de baixa projetando de 11,12 a 10,45. O padrão de volume favorece a alta.</t>
  </si>
  <si>
    <t>GRND3 está em tendência de baixa pela média de 200 dias, a parece ter completado movimento de repique de alta de curto prazo e pode estar retomando o movimento baixista. Abaixo dos 3,85 pode seguir em queda na direção dos suportes 3,68 ou 3,57. Teria sinal de repique altista fechando acima dos 4,03 mirando resistências em 4,24 ou 4,59.</t>
  </si>
  <si>
    <t>GMAT3 está em tendência de baixa pela média de 200 dias, a parece ter completado movimento de repique de alta de curto prazo e pode estar retomando o movimento baixista. Abaixo dos 3,93 pode seguir em queda na direção dos suportes 3,43 ou 3,22. Teria sinal de repique altista fechando acima dos 4,08 mirando resistências em 4,48 ou 5,13.</t>
  </si>
  <si>
    <t>SBFG3 está em clara tendência de baixa pelas médias de 21 e 200 dias e segue em movimento de baixa. Abaixo dos 9,92 pode buscar suportes 9,45 ou 8,94. Teria sinal de repique altista fechando acima dos 10,27 mirando resistências em 11,08 ou 12,08.</t>
  </si>
  <si>
    <t>HBRE3 está em tendência de baixa pelas médias de 21 e 200 dias, mas começa a dar sinais de repiques de alta. Acima dos 2,4 teria sinal de repique altista mirando resistências nos 2,84 ou 3,38. Já uma perda dos 2,29 traria de volta o sinal de baixa projetando de 1,96 a 1,68.</t>
  </si>
  <si>
    <t>HBOR3 está em tendência de baixa pelas médias de 21 e 200 dias, mas começa a dar sinais de repiques de alta. Acima dos 2,16 teria sinal de repique altista mirando resistências nos 2,41 ou 2,87. Já uma perda dos 2,01 traria de volta o sinal de baixa projetando de 1,65 a 1,41.</t>
  </si>
  <si>
    <t>HBSA3 está em tendência de baixa pelas médias de 21 e 200 dias, mas começa a dar sinais de repiques de alta. Acima dos 3,48 teria sinal de repique altista mirando resistências nos 3,72 ou 4,04. Já uma perda dos 3,42 traria de volta o sinal de baixa projetando de 3,19 a 3,02.</t>
  </si>
  <si>
    <t>HYPE3 está em tendência de baixa pela média de 200 dias, a parece ter completado movimento de repique de alta de curto prazo e pode estar retomando o movimento baixista. Abaixo dos 20,7 pode seguir em queda na direção dos suportes 19,63 ou 18,95. Teria sinal de repique altista fechando acima dos 21,07 mirando resistências em 21,82 ou 23,17.</t>
  </si>
  <si>
    <t>IGTI11 está em tendência de baixa pela média de 200 dias, a parece ter completado movimento de repique de alta de curto prazo e pode estar retomando o movimento baixista. Abaixo dos 25,91 pode seguir em queda na direção dos suportes 23,32 ou 22,29. Teria sinal de repique altista fechando acima dos 26,65 mirando resistências em 28,7 ou 32,03.</t>
  </si>
  <si>
    <t>ITLC34 apesar de estar em tendência de alta no longo prazo pela média de 200 dias, no curto prazo está em realização. Abaixo dos 87,17 pode seguir em baixa no curto prazo mirando suportes em 76,21 ou 65,26. Teria sinal de retomada altista fechando acima dos 90,99 mirando resistências em 122,62 ou 144,52. O IFR sobrevendido alerta para recuperações se superar 90,99</t>
  </si>
  <si>
    <t>INTB3 apesar de estar em tendência de alta no longo prazo pela média de 200 dias, no curto prazo está em realização. Abaixo dos 12,91 pode seguir em baixa no curto prazo mirando suportes em 12,36 ou 11,8. Teria sinal de retomada altista fechando acima dos 13,27 mirando resistências em 14,16 ou 15,27.</t>
  </si>
  <si>
    <t>INBR32 está em tendência de baixa pela média de 200 dias, a parece ter completado movimento de repique de alta de curto prazo e pode estar retomando o movimento baixista. Abaixo dos 28,67 pode seguir em queda na direção dos suportes 26,76 ou 25,57. Teria sinal de repique altista fechando acima dos 30,58 mirando resistências em 32,94 ou 36,76.</t>
  </si>
  <si>
    <t>MYPK3 está em tendência de baixa pela média de 200 dias, a parece ter completado movimento de repique de alta de curto prazo e pode estar retomando o movimento baixista. Abaixo dos 9,13 pode seguir em queda na direção dos suportes 8,76 ou 8,52. Teria sinal de repique altista fechando acima dos 9,51 mirando resistências em 9,97 ou 10,72.</t>
  </si>
  <si>
    <t>RANI3 está em tendência de baixa pela média de 200 dias, a parece ter completado movimento de repique de alta de curto prazo e pode estar retomando o movimento baixista. Abaixo dos 7,92 pode seguir em queda na direção dos suportes 7,55 ou 7,38. Teria sinal de repique altista fechando acima dos 8,1 mirando resistências em 8,43 ou 8,98.</t>
  </si>
  <si>
    <t>IRBR3 está em tendência de alta pelas médias de 21 e 200 dias, mas começa a dar sinal de possível realização. Abaixo dos 56 poderia realizar na direção dos suportes 50,71 ou 48,54. Caso supere os 57,73 retomaria sinal de alta com projeções nos 62,06 ou 69,08.</t>
  </si>
  <si>
    <t>ISAE4 está em tendência de alta pelas médias de 21 e 200 dias, mas começa a dar sinal de possível realização. Abaixo dos 29,16 poderia realizar na direção dos suportes 27,02 ou 26. Caso supere os 30,29 retomaria sinal de alta com projeções nos 32,31 ou 35,58.</t>
  </si>
  <si>
    <t>ITSA3 está em tendência de alta pelas médias de 21 e 200 dias, mas começa a dar sinal de possível realização. Abaixo dos 13,85 poderia realizar na direção dos suportes 12,66 ou 12,17. Caso supere os 14,24 retomaria sinal de alta com projeções nos 15,21 ou 16,79.</t>
  </si>
  <si>
    <t>ITSA4 está em tendência de alta pelas médias de 21 e 200 dias, mas começa a dar sinal de possível realização. Abaixo dos 13,82 poderia realizar na direção dos suportes 12,55 ou 12,03. Caso supere os 14,22 retomaria sinal de alta com projeções nos 15,25 ou 16,92.</t>
  </si>
  <si>
    <t>ITUB3 está em tendência de alta pelas médias de 21 e 200 dias, mas começa a dar sinal de possível realização. Abaixo dos 45,72 poderia realizar na direção dos suportes 41,12 ou 39,35. Caso supere os 46,84 retomaria sinal de alta com projeções nos 50,37 ou 56,09.</t>
  </si>
  <si>
    <t>ITUB4 está em tendência de alta pelas médias de 21 e 200 dias, mas começa a dar sinal de possível realização. Abaixo dos 43,48 poderia realizar na direção dos suportes 39,74 ou 38,22. Caso supere os 44,64 retomaria sinal de alta com projeções nos 47,66 ou 52,56.</t>
  </si>
  <si>
    <t>JALL3 está em clara tendência de baixa pelas médias de 21 e 200 dias e segue em movimento de baixa. Abaixo dos 1,96 pode buscar suportes 1,8 ou 1,64. Teria sinal de repique altista fechando acima dos 2,1 mirando resistências em 2,47 ou 2,78.</t>
  </si>
  <si>
    <t>JBSS32 está em clara tendência de baixa pelas médias de 21 e 200 dias e segue em movimento de baixa. Abaixo dos 59,51 pode buscar suportes 57,99 ou 56,48. Teria sinal de repique altista fechando acima dos 61,39 mirando resistências em 64,41 ou 67,43.</t>
  </si>
  <si>
    <t>JHSF3 apesar de estar em tendência de alta no longo prazo pela média de 200 dias, no curto prazo está em realização. Abaixo dos 10,66 pode seguir em baixa no curto prazo mirando suportes em 10,22 ou 9,85. Teria sinal de retomada altista fechando acima dos 11,41 mirando resistências em 12,14 ou 13,33.</t>
  </si>
  <si>
    <t>JPMC34 está em tendência de alta pelas médias de 21 e 200 dias, mas começa a dar sinal de possível realização. Abaixo dos 170,58 poderia realizar na direção dos suportes 161,17 ou 156,13. Caso supere os 173,6 retomaria sinal de alta com projeções nos 177,47 ou 187,54.</t>
  </si>
  <si>
    <t>JSLG3 está em tendência de baixa pela média de 200 dias, a parece ter completado movimento de repique de alta de curto prazo e pode estar retomando o movimento baixista. Abaixo dos 5,3 pode seguir em queda na direção dos suportes 5,02 ou 4,75. Teria sinal de repique altista fechando acima dos 5,76 mirando resistências em 6,18 ou 6,72.</t>
  </si>
  <si>
    <t>KEPL3 está em tendência de baixa pela média de 200 dias, a parece ter completado movimento de repique de alta de curto prazo e pode estar retomando o movimento baixista. Abaixo dos 6,51 pode seguir em queda na direção dos suportes 6,27 ou 6,05. Teria sinal de repique altista fechando acima dos 6,66 mirando resistências em 6,96 ou 7,38.</t>
  </si>
  <si>
    <t>Kla Corp</t>
  </si>
  <si>
    <t>K1LA34</t>
  </si>
  <si>
    <t>K1LA34 apesar de estar em tendência de alta no longo prazo pela média de 200 dias, no curto prazo está em realização. Abaixo dos 272,51 pode seguir em baixa no curto prazo mirando suportes em 234,24 ou 195,98. Teria sinal de retomada altista fechando acima dos 288,6 mirando resistências em 396,33 ou 472,85.</t>
  </si>
  <si>
    <t>KLBN3 está em tendência de baixa pela média de 200 dias, a parece ter completado movimento de repique de alta de curto prazo e pode estar retomando o movimento baixista. Abaixo dos 3,5 pode seguir em queda na direção dos suportes 3,32 ou 3,24. Teria sinal de repique altista fechando acima dos 3,55 mirando resistências em 3,69 ou 3,92.</t>
  </si>
  <si>
    <t>KLBN4 está em tendência de baixa pela média de 200 dias, a parece ter completado movimento de repique de alta de curto prazo e pode estar retomando o movimento baixista. Abaixo dos 3,49 pode seguir em queda na direção dos suportes 3,33 ou 3,26. Teria sinal de repique altista fechando acima dos 3,53 mirando resistências em 3,65 ou 3,85.</t>
  </si>
  <si>
    <t>KLBN11 está em tendência de baixa pela média de 200 dias, a parece ter completado movimento de repique de alta de curto prazo e pode estar retomando o movimento baixista. Abaixo dos 17,44 pode seguir em queda na direção dos suportes 16,6 ou 16,26. Teria sinal de repique altista fechando acima dos 17,7 mirando resistências em 18,37 ou 19,47.</t>
  </si>
  <si>
    <t>L1RC34 apesar de estar em tendência de alta no longo prazo pela média de 200 dias, no curto prazo está em realização. Abaixo dos 36,66 pode seguir em baixa no curto prazo mirando suportes em 32,04 ou 27,43. Teria sinal de retomada altista fechando acima dos 39,3 mirando resistências em 51,59 ou 60,81.</t>
  </si>
  <si>
    <t>LAVV3 está em clara tendência de baixa pelas médias de 21 e 200 dias e segue em movimento de baixa. Abaixo dos 11 pode buscar suportes 10,35 ou 9,85. Teria sinal de repique altista fechando acima dos 11,4 mirando resistências em 11,94 ou 12,92.</t>
  </si>
  <si>
    <t>LIGT3 está em tendência de baixa pela média de 200 dias, a parece ter completado movimento de repique de alta de curto prazo e pode estar retomando o movimento baixista. Abaixo dos 3,05 pode seguir em queda na direção dos suportes 2,41 ou 2,07. Teria sinal de repique altista fechando acima dos 3,15 mirando resistências em 3,48 ou 4,14.</t>
  </si>
  <si>
    <t>RENT3 está em clara tendência de baixa pelas médias de 21 e 200 dias e segue em movimento de baixa. Abaixo dos 40,05 pode buscar suportes 37,71 ou 36,09. Teria sinal de repique altista fechando acima dos 41,23 mirando resistências em 42,95 ou 46,18.</t>
  </si>
  <si>
    <t>RENT4 está em clara tendência de baixa pelas médias de 21 e 200 dias e segue em movimento de baixa. Abaixo dos 38,53 pode buscar suportes 36,63 ou 35,19. Teria sinal de repique altista fechando acima dos 40,22 mirando resistências em 41,29 ou 44,16.</t>
  </si>
  <si>
    <t>LOGG3 apesar de estar em tendência de alta no longo prazo pela média de 200 dias, no curto prazo está em realização. Abaixo dos 25,95 pode seguir em baixa no curto prazo mirando suportes em 25,1 ou 24,25. Teria sinal de retomada altista fechando acima dos 26,9 mirando resistências em 28,7 ou 30,39.</t>
  </si>
  <si>
    <t>LREN3 está em clara tendência de baixa pelas médias de 21 e 200 dias e segue em movimento de baixa. Abaixo dos 14,13 pode buscar suportes 13,45 ou 12,72. Teria sinal de repique altista fechando acima dos 14,58 mirando resistências em 15,79 ou 17,23.</t>
  </si>
  <si>
    <t>LWSA3 está em tendência de alta pelas médias de 21 e 200 dias e vai mantendo sinal de força altista. Acima dos 4,21 pode buscar projeções nos 4,58 ou 5,18. Teria sinal de realização na perda dos 3,99 mirando os 3,61 ou 3,42.</t>
  </si>
  <si>
    <t>MDIA3 está em tendência de baixa pela média de 200 dias, a parece ter completado movimento de repique de alta de curto prazo e pode estar retomando o movimento baixista. Abaixo dos 17,69 pode seguir em queda na direção dos suportes 17,04 ou 16,42. Teria sinal de repique altista fechando acima dos 18,25 mirando resistências em 19,03 ou 20,25.</t>
  </si>
  <si>
    <t>MGLU3 está em tendência de baixa pela média de 200 dias, a parece ter completado movimento de repique de alta de curto prazo e pode estar retomando o movimento baixista. Abaixo dos 5,04 pode seguir em queda na direção dos suportes 4,03 ou 3,58. Teria sinal de repique altista fechando acima dos 5,47 mirando resistências em 6,35 ou 7,79.</t>
  </si>
  <si>
    <t>POMO3 está em clara tendência de baixa pelas médias de 21 e 200 dias e segue em movimento de baixa. Abaixo dos 5,09 pode buscar suportes 4,82 ou 4,55. Teria sinal de repique altista fechando acima dos 5,41 mirando resistências em 5,96 ou 6,49.</t>
  </si>
  <si>
    <t>POMO4 está em clara tendência de baixa pelas médias de 21 e 200 dias e segue em movimento de baixa. Abaixo dos 5,5 pode buscar suportes 5,31 ou 5,12. Teria sinal de repique altista fechando acima dos 5,83 mirando resistências em 6,1 ou 6,47.</t>
  </si>
  <si>
    <t>MBRF3 está em tendência de baixa pelas médias de 21 e 200 dias, mas começa a dar sinais de repiques de alta. Acima dos 16,02 teria sinal de repique altista mirando resistências nos 18,4 ou 20,47. Já uma perda dos 15,04 traria de volta o sinal de baixa projetando de 14 a 12,96.</t>
  </si>
  <si>
    <t>M2RV34 apesar de estar em tendência de alta no longo prazo pela média de 200 dias, no curto prazo está em realização. Abaixo dos 110,84 pode seguir em baixa no curto prazo mirando suportes em 92,21 ou 73,59. Teria sinal de retomada altista fechando acima dos 117,05 mirando resistências em 171,11 ou 208,35.</t>
  </si>
  <si>
    <t>MATD3 apesar de estar em tendência de baixa no longo prazo pela média de 200 dias, no curto prazo está com sinal de recuperação favorecendo repiques de alta. Acima dos 4,91 pode seguir repique altista na direção resistências nos 5,03 ou 5,33. Caso perca os 4,74 teria sinal de baixa projetando de 4,53 a 4,37. O padrão de volume favorece a alta.</t>
  </si>
  <si>
    <t>CASH3 está em tendência de alta pelas médias de 21 e 200 dias e vai mantendo sinal de força altista. Acima dos 4,88 pode buscar projeções nos 5,51 ou 6,54. Teria sinal de realização na perda dos 4,64 mirando os 3,85 ou 3,53. O padrão de volume favorece a alta. O IFR sobrecomprado alerta realizações se perder 4,64.</t>
  </si>
  <si>
    <t>MELK3 está em clara tendência de baixa pelas médias de 21 e 200 dias e segue em movimento de baixa. Abaixo dos 3,15 pode buscar suportes 3,08 ou 2,99. Teria sinal de repique altista fechando acima dos 3,23 mirando resistências em 3,34 ou 3,5.</t>
  </si>
  <si>
    <t>MELI34 está em tendência de baixa pela média de 200 dias, a parece ter completado movimento de repique de alta de curto prazo e pode estar retomando o movimento baixista. Abaixo dos 79,07 pode seguir em queda na direção dos suportes 67,35 ou 63,15. Teria sinal de repique altista fechando acima dos 80,92 mirando resistências em 89,3 ou 102,87. O IFR sobrecomprado alerta realizações se perder 79,07.</t>
  </si>
  <si>
    <t>BMEB4 está em clara tendência de baixa pelas médias de 21 e 200 dias e segue em movimento de baixa. Abaixo dos 55,44 pode buscar suportes 49,09 ou 42,75. Teria sinal de repique altista fechando acima dos 59,51 mirando resistências em 75,97 ou 88,65. O IFR sobrevendido alerta para recuperações se superar 59,51</t>
  </si>
  <si>
    <t>M1TA34 está em tendência de alta pelas médias de 21 e 200 dias, mas começa a dar sinal de possível realização. Abaixo dos 119,93 poderia realizar na direção dos suportes 99,95 ou 92,55. Caso supere os 123,88 retomaria sinal de alta com projeções nos 138,66 ou 162,59.</t>
  </si>
  <si>
    <t>LEVE3 apesar de estar em tendência de alta no longo prazo pela média de 200 dias, no curto prazo está em realização. Abaixo dos 31,75 pode seguir em baixa no curto prazo mirando suportes em 31,03 ou 30,31. Teria sinal de retomada altista fechando acima dos 32,6 mirando resistências em 34,07 ou 35,5.</t>
  </si>
  <si>
    <t>MUTC34 apesar de estar em tendência de alta no longo prazo pela média de 200 dias, no curto prazo está em realização. Abaixo dos 766 pode seguir em baixa no curto prazo mirando suportes em 668,05 ou 570,11. Teria sinal de retomada altista fechando acima dos 805 mirando resistências em 1082,96 ou 1278,84.</t>
  </si>
  <si>
    <t>MSFT34 apesar de estar em tendência de baixa no longo prazo pela média de 200 dias, no curto prazo está com sinal de recuperação favorecendo repiques de alta. Acima dos 85,5 pode seguir repique altista na direção resistências nos 91,74 ou 101,84. Caso perca os 82,09 teria sinal de baixa projetando de 75,4 a 72,27.</t>
  </si>
  <si>
    <t>BEEF3 apesar de estar em tendência de baixa no longo prazo pela média de 200 dias, no curto prazo está com sinal de recuperação favorecendo repiques de alta. Acima dos 3,78 pode seguir repique altista na direção resistências nos 3,9 ou 4,2. Caso perca os 3,6 teria sinal de baixa projetando de 3,41 a 3,25.</t>
  </si>
  <si>
    <t>MTRE3 está em clara tendência de baixa pelas médias de 21 e 200 dias e segue em movimento de baixa. Abaixo dos 3,1 pode buscar suportes 2,99 ou 2,89. Teria sinal de repique altista fechando acima dos 3,33 mirando resistências em 3,43 ou 3,63.</t>
  </si>
  <si>
    <t>MOTV3 está em tendência de baixa pela média de 200 dias, a parece ter completado movimento de repique de alta de curto prazo e pode estar retomando o movimento baixista. Abaixo dos 14,85 pode seguir em queda na direção dos suportes 13,54 ou 13,02. Teria sinal de repique altista fechando acima dos 15,21 mirando resistências em 16,24 ou 17,91.</t>
  </si>
  <si>
    <t>MDNE3 está em clara tendência de baixa pelas médias de 21 e 200 dias e segue em movimento de baixa. Abaixo dos 24,96 pode buscar suportes 23,09 ou 21,23. Teria sinal de repique altista fechando acima dos 27,09 mirando resistências em 30,98 ou 34,7.</t>
  </si>
  <si>
    <t>MOVI3 está em clara tendência de baixa pelas médias de 21 e 200 dias e segue em movimento de baixa. Abaixo dos 8,47 pode buscar suportes 7,95 ou 7,43. Teria sinal de repique altista fechando acima dos 9,03 mirando resistências em 10,14 ou 11,17.</t>
  </si>
  <si>
    <t>MRVE3 está em clara tendência de baixa pelas médias de 21 e 200 dias e segue em movimento de baixa. Abaixo dos 4,74 pode buscar suportes 4,5 ou 4,27. Teria sinal de repique altista fechando acima dos 5,01 mirando resistências em 5,5 ou 5,96.</t>
  </si>
  <si>
    <t>MLAS3 está em tendência de alta pelas médias de 21 e 200 dias, mas começa a dar sinal de possível realização. Abaixo dos 1,68 poderia realizar na direção dos suportes 1,55 ou 1,45. Caso supere os 1,77 retomaria sinal de alta com projeções nos 1,86 ou 2,05.</t>
  </si>
  <si>
    <t>MULT3 está em tendência de alta pelas médias de 21 e 200 dias, mas começa a dar sinal de possível realização. Abaixo dos 29,62 poderia realizar na direção dos suportes 27,44 ou 26,49. Caso supere os 30,5 retomaria sinal de alta com projeções nos 32,39 ou 35,45.</t>
  </si>
  <si>
    <t>NATU3 está em tendência de baixa pela média de 200 dias, a parece ter completado movimento de repique de alta de curto prazo e pode estar retomando o movimento baixista. Abaixo dos 8,57 pode seguir em queda na direção dos suportes 7,36 ou 6,86. Teria sinal de repique altista fechando acima dos 8,97 mirando resistências em 9,96 ou 11,57.</t>
  </si>
  <si>
    <t>NFLX34 está em tendência de baixa pelas médias de 21 e 200 dias, mas começa a dar sinais de repiques de alta. Acima dos 7,73 teria sinal de repique altista mirando resistências nos 8,32 ou 8,9. Já uma perda dos 7,38 traria de volta o sinal de baixa projetando de 7,08 a 6,79.</t>
  </si>
  <si>
    <t>ROXO34 apesar de estar em tendência de baixa no longo prazo pela média de 200 dias, no curto prazo está com sinal de recuperação favorecendo repiques de alta. Acima dos 11,81 pode seguir repique altista na direção resistências nos 12,29 ou 13,55. Caso perca os 11,54 teria sinal de baixa projetando de 10,24 a 9,6.</t>
  </si>
  <si>
    <t>NVDC34 está em tendência de alta pelas médias de 21 e 200 dias, mas começa a dar sinal de possível realização. Abaixo dos 21,68 poderia realizar na direção dos suportes 20,49 ou 19,73. Caso supere os 22,92 retomaria sinal de alta com projeções nos 24,42 ou 26,85.</t>
  </si>
  <si>
    <t>OPCT3 está em tendência de alta pelas médias de 21 e 200 dias, mas começa a dar sinal de possível realização. Abaixo dos 11,07 poderia realizar na direção dos suportes 9,76 ou 9,23. Caso supere os 11,46 retomaria sinal de alta com projeções nos 12,51 ou 14,21. O IFR sobrecomprado alerta realizações se perder 11,07.</t>
  </si>
  <si>
    <t>ONCO3 está em tendência de baixa pelas médias de 21 e 200 dias, mas começa a dar sinais de repiques de alta. Acima dos 0,84 teria sinal de repique altista mirando resistências nos 1,52 ou 2,07. Já uma perda dos 0,63 traria de volta o sinal de baixa projetando de 0,35 a 0,07. O IFR sobrevendido alerta para recuperações se superar 0,84</t>
  </si>
  <si>
    <t>ORCL34 está em clara tendência de baixa pelas médias de 21 e 200 dias e segue em movimento de baixa. Abaixo dos 112,48 pode buscar suportes 96,38 ou 80,28. Teria sinal de repique altista fechando acima dos 120,93 mirando resistências em 164,57 ou 196,76. O IFR sobrevendido alerta para recuperações se superar 120,93</t>
  </si>
  <si>
    <t>ORVR3 apesar de estar em tendência de alta no longo prazo pela média de 200 dias, no curto prazo está em realização. Abaixo dos 74,4 pode seguir em baixa no curto prazo mirando suportes em 72,37 ou 70,35. Teria sinal de retomada altista fechando acima dos 78,29 mirando resistências em 80,95 ou 84,99.</t>
  </si>
  <si>
    <t>PCAR3 está em tendência de baixa pela média de 200 dias, a parece ter completado movimento de repique de alta de curto prazo e pode estar retomando o movimento baixista. Abaixo dos 2,59 pode seguir em queda na direção dos suportes 1,6 ou 1,21. Teria sinal de repique altista fechando acima dos 2,84 mirando resistências em 3,6 ou 4,84.</t>
  </si>
  <si>
    <t>PGMN3 está em clara tendência de baixa pelas médias de 21 e 200 dias e segue em movimento de baixa. Abaixo dos 3,5 pode buscar suportes 3,3 ou 3,1. Teria sinal de repique altista fechando acima dos 3,75 mirando resistências em 4,14 ou 4,53.</t>
  </si>
  <si>
    <t>P2LT34 apesar de estar em tendência de baixa no longo prazo pela média de 200 dias, no curto prazo está com sinal de recuperação favorecendo repiques de alta. Acima dos 223,64 pode seguir repique altista na direção resistências nos 238 ou 271,37. Caso perca os 215,87 teria sinal de baixa projetando de 184 a 167,31.</t>
  </si>
  <si>
    <t>PETR3 está em tendência de alta pelas médias de 21 e 200 dias e vai mantendo sinal de força altista. Acima dos 45,97 pode buscar projeções nos 48,84 ou 53,49. Teria sinal de realização na perda dos 44,74 mirando os 41,32 ou 39,88. O padrão de volume favorece a alta.</t>
  </si>
  <si>
    <t>PETR4 está em tendência de alta pelas médias de 21 e 200 dias e vai mantendo sinal de força altista. Acima dos 40,92 pode buscar projeções nos 43,09 ou 46,61. Teria sinal de realização na perda dos 40,24 mirando os 37,4 ou 36,31. O padrão de volume favorece a alta.</t>
  </si>
  <si>
    <t>RECV3 apesar de estar em tendência de baixa no longo prazo pela média de 200 dias, no curto prazo está com sinal de recuperação favorecendo repiques de alta. Acima dos 10,39 pode seguir repique altista na direção resistências nos 10,91 ou 11,84. Caso perca os 10,24 teria sinal de baixa projetando de 9,39 a 8,92.</t>
  </si>
  <si>
    <t>PRIO3 está em tendência de alta pelas médias de 21 e 200 dias e vai mantendo sinal de força altista. Acima dos 57,52 pode buscar projeções nos 59,01 ou 63,73. Teria sinal de realização na perda dos 55,64 mirando os 51,36 ou 48,99.</t>
  </si>
  <si>
    <t>AUAU3 está em clara tendência de baixa pelas médias de 21 e 200 dias e segue em movimento de baixa. Abaixo dos 3,09 pode buscar suportes 3 ou 2,91. Teria sinal de repique altista fechando acima dos 3,23 mirando resistências em 3,37 ou 3,54.</t>
  </si>
  <si>
    <t>PINE4 apesar de estar em tendência de alta no longo prazo pela média de 200 dias, no curto prazo está em realização. Abaixo dos 12,05 pode seguir em baixa no curto prazo mirando suportes em 11,25 ou 10,41. Teria sinal de retomada altista fechando acima dos 12,5 mirando resistências em 13,96 ou 15,63.</t>
  </si>
  <si>
    <t>PLPL3 está em clara tendência de baixa pelas médias de 21 e 200 dias e segue em movimento de baixa. Abaixo dos 8,08 pode buscar suportes 7,52 ou 7,04. Teria sinal de repique altista fechando acima dos 8,26 mirando resistências em 9,06 ou 10,01.</t>
  </si>
  <si>
    <t>PSSA3 está em tendência de alta pelas médias de 21 e 200 dias, mas começa a dar sinal de possível realização. Abaixo dos 53,77 poderia realizar na direção dos suportes 49,17 ou 47,37. Caso supere os 54,97 retomaria sinal de alta com projeções nos 58,55 ou 64,35.</t>
  </si>
  <si>
    <t>POSI3 apesar de estar em tendência de baixa no longo prazo pela média de 200 dias, no curto prazo está com sinal de recuperação favorecendo repiques de alta. Acima dos 3,99 pode seguir repique altista na direção resistências nos 4,22 ou 4,56. Caso perca os 3,87 teria sinal de baixa projetando de 3,66 a 3,48.</t>
  </si>
  <si>
    <t>Priner</t>
  </si>
  <si>
    <t>PRNR3 está em tendência de alta pelas médias de 21 e 200 dias, mas começa a dar sinal de possível realização. Abaixo dos 18,75 poderia realizar na direção dos suportes 17,12 ou 16,44. Caso supere os 19,3 retomaria sinal de alta com projeções nos 20,64 ou 22,82.</t>
  </si>
  <si>
    <t>QUAL3 está em clara tendência de baixa pelas médias de 21 e 200 dias e segue em movimento de baixa. Abaixo dos 1,64 pode buscar suportes 1,54 ou 1,41. Teria sinal de repique altista fechando acima dos 1,71 mirando resistências em 1,93 ou 2,17.</t>
  </si>
  <si>
    <t>LJQQ3 está em clara tendência de baixa pelas médias de 21 e 200 dias e segue em movimento de baixa. Abaixo dos 1,17 pode buscar suportes 1,08 ou 1. Teria sinal de repique altista fechando acima dos 1,27 mirando resistências em 1,44 ou 1,6.</t>
  </si>
  <si>
    <t>RADL3 está em tendência de baixa pela média de 200 dias, a parece ter completado movimento de repique de alta de curto prazo e pode estar retomando o movimento baixista. Abaixo dos 18,18 pode seguir em queda na direção dos suportes 16,1 ou 15,2. Teria sinal de repique altista fechando acima dos 19 mirando resistências em 20,79 ou 23,69.</t>
  </si>
  <si>
    <t>RAIZ4 está em clara tendência de baixa pelas médias de 21 e 200 dias e segue em movimento de baixa. Abaixo dos 0,33 pode buscar suportes 0,28 ou 0,24. Teria sinal de repique altista fechando acima dos 0,36 mirando resistências em 0,46 ou 0,54. O IFR sobrevendido alerta para recuperações se superar 0,36</t>
  </si>
  <si>
    <t>RAPT4 apesar de estar em tendência de baixa no longo prazo pela média de 200 dias, no curto prazo está com sinal de recuperação favorecendo repiques de alta. Acima dos 4,83 pode seguir repique altista na direção resistências nos 5,2 ou 5,83. Caso perca os 4,67 teria sinal de baixa projetando de 4,18 a 3,86.</t>
  </si>
  <si>
    <t>RDOR3 está em tendência de baixa pela média de 200 dias, a parece ter completado movimento de repique de alta de curto prazo e pode estar retomando o movimento baixista. Abaixo dos 35,38 pode seguir em queda na direção dos suportes 32,48 ou 31,26. Teria sinal de repique altista fechando acima dos 36,41 mirando resistências em 38,83 ou 42,76.</t>
  </si>
  <si>
    <t>RIAA3 apesar de estar em tendência de alta no longo prazo pela média de 200 dias, no curto prazo está em realização. Abaixo dos 8,73 pode seguir em baixa no curto prazo mirando suportes em 8,27 ou 7,92. Teria sinal de retomada altista fechando acima dos 9,38 mirando resistências em 10,06 ou 11,17.</t>
  </si>
  <si>
    <t>RAIL3 está em tendência de baixa pela média de 200 dias, a parece ter completado movimento de repique de alta de curto prazo e pode estar retomando o movimento baixista. Abaixo dos 13,99 pode seguir em queda na direção dos suportes 12,16 ou 11,46. Teria sinal de repique altista fechando acima dos 14,42 mirando resistências em 15,81 ou 18,07.</t>
  </si>
  <si>
    <t>SBSP3 está em tendência de alta pelas médias de 21 e 200 dias, mas começa a dar sinal de possível realização. Abaixo dos 30,22 poderia realizar na direção dos suportes 26,81 ou 25,45. Caso supere os 31,18 retomaria sinal de alta com projeções nos 33,88 ou 38,25.</t>
  </si>
  <si>
    <t>SAPR4 está em tendência de baixa pela média de 200 dias, a parece ter completado movimento de repique de alta de curto prazo e pode estar retomando o movimento baixista. Abaixo dos 7,16 pode seguir em queda na direção dos suportes 6,95 ou 6,77. Teria sinal de repique altista fechando acima dos 7,33 mirando resistências em 7,53 ou 7,88.</t>
  </si>
  <si>
    <t>SAPR11 está em clara tendência de baixa pelas médias de 21 e 200 dias e segue em movimento de baixa. Abaixo dos 37 pode buscar suportes 35,77 ou 34,74. Teria sinal de repique altista fechando acima dos 38 mirando resistências em 39,08 ou 41,12.</t>
  </si>
  <si>
    <t>SANB3 apesar de estar em tendência de baixa no longo prazo pela média de 200 dias, no curto prazo está com sinal de recuperação favorecendo repiques de alta. Acima dos 13,48 pode seguir repique altista na direção resistências nos 14,24 ou 15,48. Caso perca os 13,1 teria sinal de baixa projetando de 12,24 a 11,85. O padrão de volume favorece a alta.</t>
  </si>
  <si>
    <t>SANB4 está em tendência de baixa pela média de 200 dias, a parece ter completado movimento de repique de alta de curto prazo e pode estar retomando o movimento baixista. Abaixo dos 13,98 pode seguir em queda na direção dos suportes 13,26 ou 12,9. Teria sinal de repique altista fechando acima dos 14,4 mirando resistências em 15,1 ou 16,24.</t>
  </si>
  <si>
    <t>SANB11 está em tendência de baixa pela média de 200 dias, a parece ter completado movimento de repique de alta de curto prazo e pode estar retomando o movimento baixista. Abaixo dos 27,14 pode seguir em queda na direção dos suportes 25,47 ou 24,72. Teria sinal de repique altista fechando acima dos 27,88 mirando resistências em 29,36 ou 31,77.</t>
  </si>
  <si>
    <t>SMTO3 está em tendência de alta pelas médias de 21 e 200 dias, mas começa a dar sinal de possível realização. Abaixo dos 16,26 poderia realizar na direção dos suportes 14,2 ou 13,38. Caso supere os 16,85 retomaria sinal de alta com projeções nos 18,48 ou 21,13.</t>
  </si>
  <si>
    <t>SHUL4 está em tendência de baixa pelas médias de 21 e 200 dias, mas começa a dar sinais de repiques de alta. Acima dos 4,65 teria sinal de repique altista mirando resistências nos 4,88 ou 5,15. Já uma perda dos 4,57 traria de volta o sinal de baixa projetando de 4,43 a 4,29.</t>
  </si>
  <si>
    <t>S1TX34 apesar de estar em tendência de alta no longo prazo pela média de 200 dias, no curto prazo está em realização. Abaixo dos 4070,6 pode seguir em baixa no curto prazo mirando suportes em 3503,77 ou 2936,95. Teria sinal de retomada altista fechando acima dos 4472,99 mirando resistências em 5904,98 ou 7038,62.</t>
  </si>
  <si>
    <t>SEER3 está em tendência de alta pelas médias de 21 e 200 dias, mas começa a dar sinal de possível realização. Abaixo dos 12,02 poderia realizar na direção dos suportes 10,61 ou 10,04. Caso supere os 12,45 retomaria sinal de alta com projeções nos 13,58 ou 15,42.</t>
  </si>
  <si>
    <t>CSNA3 apesar de estar em tendência de baixa no longo prazo pela média de 200 dias, no curto prazo está com sinal de recuperação favorecendo repiques de alta. Acima dos 5,4 pode seguir repique altista na direção resistências nos 6,5 ou 7,74. Caso perca os 5,14 teria sinal de baixa projetando de 4,49 a 3,86. O padrão de volume favorece a alta.</t>
  </si>
  <si>
    <t>SIMH3 está em tendência de baixa pela média de 200 dias, a parece ter completado movimento de repique de alta de curto prazo e pode estar retomando o movimento baixista. Abaixo dos 7,91 pode seguir em queda na direção dos suportes 7,3 ou 6,74. Teria sinal de repique altista fechando acima dos 8,25 mirando resistências em 9,1 ou 10,21.</t>
  </si>
  <si>
    <t>SLCE3 está em tendência de baixa pela média de 200 dias, a parece ter completado movimento de repique de alta de curto prazo e pode estar retomando o movimento baixista. Abaixo dos 13,85 pode seguir em queda na direção dos suportes 12,58 ou 11,97. Teria sinal de repique altista fechando acima dos 14,54 mirando resistências em 15,75 ou 17,71.</t>
  </si>
  <si>
    <t>SMFT3 está em tendência de baixa pela média de 200 dias, a parece ter completado movimento de repique de alta de curto prazo e pode estar retomando o movimento baixista. Abaixo dos 20,66 pode seguir em queda na direção dos suportes 18,3 ou 17,4. Teria sinal de repique altista fechando acima dos 21,19 mirando resistências em 22,97 ou 25,86.</t>
  </si>
  <si>
    <t>Space Exploration Technologies Corp</t>
  </si>
  <si>
    <t>SPCX34</t>
  </si>
  <si>
    <t>SPCX34 está em clara tendência de baixa pelas médias de 21 e 200 dias e segue em movimento de baixa. Abaixo dos 46,8 pode buscar suportes 37,92 ou 29,05. Teria sinal de repique altista fechando acima dos 49,55 mirando resistências em 75,51 ou 93,25.</t>
  </si>
  <si>
    <t>STOC34 está em tendência de baixa pela média de 200 dias, a parece ter completado movimento de repique de alta de curto prazo e pode estar retomando o movimento baixista. Abaixo dos 56,83 pode seguir em queda na direção dos suportes 52,44 ou 50,41. Teria sinal de repique altista fechando acima dos 59 mirando resistências em 63,05 ou 69,61.</t>
  </si>
  <si>
    <t>M2ST34 está em clara tendência de baixa pelas médias de 21 e 200 dias e segue em movimento de baixa. Abaixo dos 6,54 pode buscar suportes 6,06 ou 4,9. Teria sinal de repique altista fechando acima dos 6,86 mirando resistências em 9,8 ou 12,11.</t>
  </si>
  <si>
    <t>SUZB3 está em tendência de baixa pela média de 200 dias, a parece ter completado movimento de repique de alta de curto prazo e pode estar retomando o movimento baixista. Abaixo dos 41,33 pode seguir em queda na direção dos suportes 39,17 ou 37,56. Teria sinal de repique altista fechando acima dos 42,04 mirando resistências em 44,37 ou 47,58.</t>
  </si>
  <si>
    <t>SYNE3 está em tendência de baixa pela média de 200 dias, a parece ter completado movimento de repique de alta de curto prazo e pode estar retomando o movimento baixista. Abaixo dos 4,16 pode seguir em queda na direção dos suportes 3,54 ou 3,27. Teria sinal de repique altista fechando acima dos 4,4 mirando resistências em 4,93 ou 5,79.</t>
  </si>
  <si>
    <t>TAEE3 está em tendência de alta pelas médias de 21 e 200 dias e vai mantendo sinal de força altista. Acima dos 13,82 pode buscar projeções nos 14,4 ou 15,35. Teria sinal de realização na perda dos 13,58 mirando os 12,87 ou 12,57.</t>
  </si>
  <si>
    <t>TAEE4 está em tendência de alta pelas médias de 21 e 200 dias, mas começa a dar sinal de possível realização. Abaixo dos 13,83 poderia realizar na direção dos suportes 12,99 ou 12,65. Caso supere os 14,08 retomaria sinal de alta com projeções nos 14,75 ou 15,84.</t>
  </si>
  <si>
    <t>TAEE11 está em tendência de alta pelas médias de 21 e 200 dias, mas começa a dar sinal de possível realização. Abaixo dos 41,21 poderia realizar na direção dos suportes 38,77 ou 37,74. Caso supere os 42,09 retomaria sinal de alta com projeções nos 44,14 ou 47,46.</t>
  </si>
  <si>
    <t>TSMC34 apesar de estar em tendência de alta no longo prazo pela média de 200 dias, no curto prazo está em realização. Abaixo dos 270,51 pode seguir em baixa no curto prazo mirando suportes em 258,91 ou 247,32. Teria sinal de retomada altista fechando acima dos 280,29 mirando resistências em 308,03 ou 331,21.</t>
  </si>
  <si>
    <t>TASA4 está em tendência de baixa pela média de 200 dias, a parece ter completado movimento de repique de alta de curto prazo e pode estar retomando o movimento baixista. Abaixo dos 4,76 pode seguir em queda na direção dos suportes 4,12 ou 3,79. Teria sinal de repique altista fechando acima dos 5,18 mirando resistências em 5,83 ou 6,89.</t>
  </si>
  <si>
    <t>TGMA3 está em clara tendência de baixa pelas médias de 21 e 200 dias e segue em movimento de baixa. Abaixo dos 29,45 pode buscar suportes 28,63 ou 27,81. Teria sinal de repique altista fechando acima dos 30,83 mirando resistências em 32,1 ou 33,73.</t>
  </si>
  <si>
    <t>VIVT3 está em tendência de alta pelas médias de 21 e 200 dias, mas começa a dar sinal de possível realização. Abaixo dos 34,7 poderia realizar na direção dos suportes 32,13 ou 30,94. Caso supere os 35,95 retomaria sinal de alta com projeções nos 38,31 ou 42,13.</t>
  </si>
  <si>
    <t>TEND3 apesar de estar em tendência de alta no longo prazo pela média de 200 dias, no curto prazo está em realização. Abaixo dos 34,55 pode seguir em baixa no curto prazo mirando suportes em 32,57 ou 30,91. Teria sinal de retomada altista fechando acima dos 35,72 mirando resistências em 37,94 ou 41,25.</t>
  </si>
  <si>
    <t>TSLA34 está em clara tendência de baixa pelas médias de 21 e 200 dias e segue em movimento de baixa. Abaixo dos 62,81 pode buscar suportes 59,58 ou 56,22. Teria sinal de repique altista fechando acima dos 65,76 mirando resistências em 70,43 ou 77,13.</t>
  </si>
  <si>
    <t>GSGI34 apesar de estar em tendência de alta no longo prazo pela média de 200 dias, no curto prazo está em realização. Abaixo dos 174,05 pode seguir em baixa no curto prazo mirando suportes em 168,19 ou 162,34. Teria sinal de retomada altista fechando acima dos 181,05 mirando resistências em 192,99 ou 204,69.</t>
  </si>
  <si>
    <t>TIMS3 está em tendência de baixa pela média de 200 dias, a parece ter completado movimento de repique de alta de curto prazo e pode estar retomando o movimento baixista. Abaixo dos 22,44 pode seguir em queda na direção dos suportes 20,91 ou 20,27. Teria sinal de repique altista fechando acima dos 22,97 mirando resistências em 24,24 ou 26,3.</t>
  </si>
  <si>
    <t>TOTS3 está em tendência de baixa pela média de 200 dias, a parece ter completado movimento de repique de alta de curto prazo e pode estar retomando o movimento baixista. Abaixo dos 29,22 pode seguir em queda na direção dos suportes 26,8 ou 25,59. Teria sinal de repique altista fechando acima dos 30,69 mirando resistências em 33,09 ou 36,98.</t>
  </si>
  <si>
    <t>TFCO4 está em clara tendência de baixa pelas médias de 21 e 200 dias e segue em movimento de baixa. Abaixo dos 14,84 pode buscar suportes 14,31 ou 13,76. Teria sinal de repique altista fechando acima dos 15,26 mirando resistências em 16,08 ou 17,17.</t>
  </si>
  <si>
    <t>TRIS3 está em tendência de baixa pela média de 200 dias, a parece ter completado movimento de repique de alta de curto prazo e pode estar retomando o movimento baixista. Abaixo dos 4,27 pode seguir em queda na direção dos suportes 3,9 ou 3,68. Teria sinal de repique altista fechando acima dos 4,6 mirando resistências em 5,03 ou 5,73.</t>
  </si>
  <si>
    <t>TUPY3 está em tendência de alta pelas médias de 21 e 200 dias, mas começa a dar sinal de possível realização. Abaixo dos 15,47 poderia realizar na direção dos suportes 13,3 ou 12,46. Caso supere os 15,99 retomaria sinal de alta com projeções nos 17,65 ou 20,34.</t>
  </si>
  <si>
    <t>UGPA3 está em tendência de alta pelas médias de 21 e 200 dias e vai mantendo sinal de força altista. Acima dos 31,22 pode buscar projeções nos 35,98 ou 43,69. Teria sinal de realização na perda dos 30,68 mirando os 23,51 ou 21,12. O padrão de volume favorece a alta. O IFR sobrecomprado alerta realizações se perder 30,68.</t>
  </si>
  <si>
    <t>FIQE3 está em tendência de alta pelas médias de 21 e 200 dias, mas começa a dar sinal de possível realização. Abaixo dos 5,86 poderia realizar na direção dos suportes 5,52 ou 5,29. Caso supere os 5,97 retomaria sinal de alta com projeções nos 6,24 ou 6,68.</t>
  </si>
  <si>
    <t>UNIP6 está em tendência de baixa pela média de 200 dias, a parece ter completado movimento de repique de alta de curto prazo e pode estar retomando o movimento baixista. Abaixo dos 61,36 pode seguir em queda na direção dos suportes 59,11 ou 57,9. Teria sinal de repique altista fechando acima dos 63 mirando resistências em 65,4 ou 69,29.</t>
  </si>
  <si>
    <t>USIM3 apesar de estar em tendência de alta no longo prazo pela média de 200 dias, no curto prazo está em realização. Abaixo dos 7,38 pode seguir em baixa no curto prazo mirando suportes em 6,47 ou 5,56. Teria sinal de retomada altista fechando acima dos 7,71 mirando resistências em 10,31 ou 12,12.</t>
  </si>
  <si>
    <t>USIM5 apesar de estar em tendência de alta no longo prazo pela média de 200 dias, no curto prazo está em realização. Abaixo dos 8,12 pode seguir em baixa no curto prazo mirando suportes em 7,07 ou 6,03. Teria sinal de retomada altista fechando acima dos 8,55 mirando resistências em 11,5 ou 13,58.</t>
  </si>
  <si>
    <t>VALE3 está em clara tendência de baixa pelas médias de 21 e 200 dias e segue em movimento de baixa. Abaixo dos 71,93 pode buscar suportes 68,58 ou 65,24. Teria sinal de repique altista fechando acima dos 74,18 mirando resistências em 82,74 ou 89,42. O IFR sobrevendido alerta para recuperações se superar 74,18</t>
  </si>
  <si>
    <t>VLID3 apesar de estar em tendência de baixa no longo prazo pela média de 200 dias, no curto prazo está com sinal de recuperação favorecendo repiques de alta. Acima dos 18,3 pode seguir repique altista na direção resistências nos 19,1 ou 20,4. Caso perca os 17,66 teria sinal de baixa projetando de 17 a 16,59. O padrão de volume favorece a alta.</t>
  </si>
  <si>
    <t>VAMO3 está em tendência de baixa pela média de 200 dias, a parece ter completado movimento de repique de alta de curto prazo e pode estar retomando o movimento baixista. Abaixo dos 2,99 pode seguir em queda na direção dos suportes 2,68 ou 2,51. Teria sinal de repique altista fechando acima dos 3,2 mirando resistências em 3,52 ou 4,04.</t>
  </si>
  <si>
    <t>VBBR3 está em tendência de alta pelas médias de 21 e 200 dias, mas começa a dar sinal de possível realização. Abaixo dos 32,62 poderia realizar na direção dos suportes 27,14 ou 25,15. Caso supere os 33,55 retomaria sinal de alta com projeções nos 37,51 ou 43,92. O IFR sobrecomprado alerta realizações se perder 32,62.</t>
  </si>
  <si>
    <t>Visa Inc</t>
  </si>
  <si>
    <t>VISA34</t>
  </si>
  <si>
    <t>VISA34 está em tendência de alta pelas médias de 21 e 200 dias e vai mantendo sinal de força altista. Acima dos 94,34 pode buscar projeções nos 102,82 ou 116,55. Teria sinal de realização na perda dos 89,29 mirando os 80,61 ou 76,36.</t>
  </si>
  <si>
    <t>VTRU3 está em clara tendência de baixa pelas médias de 21 e 200 dias e segue em movimento de baixa. Abaixo dos 12,62 pode buscar suportes 12,16 ou 11,71. Teria sinal de repique altista fechando acima dos 13,5 mirando resistências em 14,08 ou 14,98.</t>
  </si>
  <si>
    <t>VIVA3 está em tendência de baixa pela média de 200 dias, a parece ter completado movimento de repique de alta de curto prazo e pode estar retomando o movimento baixista. Abaixo dos 22,93 pode seguir em queda na direção dos suportes 20,56 ou 19,55. Teria sinal de repique altista fechando acima dos 23,82 mirando resistências em 25,83 ou 29,09.</t>
  </si>
  <si>
    <t>VULC3 está em tendência de baixa pela média de 200 dias, a parece ter completado movimento de repique de alta de curto prazo e pode estar retomando o movimento baixista. Abaixo dos 14,31 pode seguir em queda na direção dos suportes 13,54 ou 13,01. Teria sinal de repique altista fechando acima dos 14,64 mirando resistências em 15,24 ou 16,29.</t>
  </si>
  <si>
    <t>WEGE3 está em clara tendência de baixa pelas médias de 21 e 200 dias e segue em movimento de baixa. Abaixo dos 44,19 pode buscar suportes 42,08 ou 40,44. Teria sinal de repique altista fechando acima dos 47,37 mirando resistências em 50,63 ou 55,92.</t>
  </si>
  <si>
    <t>W1DC34 apesar de estar em tendência de alta no longo prazo pela média de 200 dias, no curto prazo está em realização. Abaixo dos 2630,1 pode seguir em baixa no curto prazo mirando suportes em 2169,72 ou 1709,34. Teria sinal de retomada altista fechando acima dos 2860 mirando resistências em 4120 ou 5040,75.</t>
  </si>
  <si>
    <t>WIZC3 está em tendência de alta pelas médias de 21 e 200 dias, mas começa a dar sinal de possível realização. Abaixo dos 8,42 poderia realizar na direção dos suportes 7,4 ou 7,03. Caso supere os 8,59 retomaria sinal de alta com projeções nos 9,32 ou 10,51. O IFR sobrecomprado alerta realizações se perder 8,42.</t>
  </si>
  <si>
    <t>YDUQ3 está em tendência de baixa pela média de 200 dias, a parece ter completado movimento de repique de alta de curto prazo e pode estar retomando o movimento baixista. Abaixo dos 8,82 pode seguir em queda na direção dos suportes 7,85 ou 7,42. Teria sinal de repique altista fechando acima dos 9,23 mirando resistências em 10,08 ou 11,46.</t>
  </si>
  <si>
    <t>BBOV11 está em tendência de alta pelas médias de 21 e 200 dias, mas começa a dar sinal de possível realização. Abaixo dos 92,12 poderia realizar na direção dos suportes 88 ou 86,3. Caso supere os 93,5 retomaria sinal de alta com projeções nos 96,89 ou 102,39.</t>
  </si>
  <si>
    <t>BTG Sphedge</t>
  </si>
  <si>
    <t>SPBZ11</t>
  </si>
  <si>
    <t>SPBZ11 está em tendência de baixa pela média de 200 dias, a parece ter completado movimento de repique de alta de curto prazo e pode estar retomando o movimento baixista. Abaixo dos 117,48 pode seguir em queda na direção dos suportes 113 ou 111,16. Teria sinal de repique altista fechando acima dos 118,95 mirando resistências em 122,62 ou 128,57.</t>
  </si>
  <si>
    <t>Btgp Golb</t>
  </si>
  <si>
    <t>GOLB11</t>
  </si>
  <si>
    <t>GOLB11 está em clara tendência de baixa pelas médias de 21 e 200 dias e segue em movimento de baixa. Abaixo dos 98,8 pode buscar suportes 95,64 ou 92,49. Teria sinal de repique altista fechando acima dos 102,19 mirando resistências em 109 ou 115,3.</t>
  </si>
  <si>
    <t>COIN11 está em clara tendência de baixa pelas médias de 21 e 200 dias e segue em movimento de baixa. Abaixo dos 38,21 pode buscar suportes 36,31 ou 34,91. Teria sinal de repique altista fechando acima dos 38,73 mirando resistências em 40,83 ou 43,62.</t>
  </si>
  <si>
    <t>SPYI11 está em tendência de alta pelas médias de 21 e 200 dias e vai mantendo sinal de força altista. Acima dos 108,63 pode buscar projeções nos 109,72 ou 112,36. Teria sinal de realização na perda dos 107,8 mirando os 105,44 ou 104,11.</t>
  </si>
  <si>
    <t>QQQI11 apesar de estar em tendência de alta no longo prazo pela média de 200 dias, no curto prazo está em realização. Abaixo dos 96,01 pode seguir em baixa no curto prazo mirando suportes em 94,46 ou 92,92. Teria sinal de retomada altista fechando acima dos 98,44 mirando resistências em 101,01 ou 104,1.</t>
  </si>
  <si>
    <t>BITH11 está em clara tendência de baixa pelas médias de 21 e 200 dias e segue em movimento de baixa. Abaixo dos 71,47 pode buscar suportes 67,85 ou 65,06. Teria sinal de repique altista fechando acima dos 72,65 mirando resistências em 76,85 ou 82,41.</t>
  </si>
  <si>
    <t>ETHE11 está em tendência de baixa pela média de 200 dias, a parece ter completado movimento de repique de alta de curto prazo e pode estar retomando o movimento baixista. Abaixo dos 26,03 pode seguir em queda na direção dos suportes 22,82 ou 21,52. Teria sinal de repique altista fechando acima dos 27,02 mirando resistências em 29,61 ou 33,81.</t>
  </si>
  <si>
    <t>HASH11 está em clara tendência de baixa pelas médias de 21 e 200 dias e segue em movimento de baixa. Abaixo dos 41,06 pode buscar suportes 38,8 ou 37,18. Teria sinal de repique altista fechando acima dos 41,84 mirando resistências em 44,03 ou 47,26.</t>
  </si>
  <si>
    <t>CHIP11 apesar de estar em tendência de alta no longo prazo pela média de 200 dias, no curto prazo está em realização. Abaixo dos 35,86 pode seguir em baixa no curto prazo mirando suportes em 33,44 ou 31,03. Teria sinal de retomada altista fechando acima dos 37,89 mirando resistências em 43,67 ou 48,49.</t>
  </si>
  <si>
    <t>WRLD11 apesar de estar em tendência de alta no longo prazo pela média de 200 dias, no curto prazo está em realização. Abaixo dos 144,43 pode seguir em baixa no curto prazo mirando suportes em 143,14 ou 141,39. Teria sinal de retomada altista fechando acima dos 145,77 mirando resistências em 148,78 ou 152,26.</t>
  </si>
  <si>
    <t>UTLL11 está em tendência de alta pelas médias de 21 e 200 dias, mas começa a dar sinal de possível realização. Abaixo dos 126,65 poderia realizar na direção dos suportes 117,74 ou 113,75. Caso supere os 130,64 retomaria sinal de alta com projeções nos 138,61 ou 151,51.</t>
  </si>
  <si>
    <t>iShares Bitcoin Trust</t>
  </si>
  <si>
    <t>IBIT39</t>
  </si>
  <si>
    <t>IBIT39 está em clara tendência de baixa pelas médias de 21 e 200 dias e segue em movimento de baixa. Abaixo dos 59,81 pode buscar suportes 56,75 ou 54,44. Teria sinal de repique altista fechando acima dos 60,83 mirando resistências em 64,22 ou 68,83.</t>
  </si>
  <si>
    <t>BOVA11 está em tendência de alta pelas médias de 21 e 200 dias, mas começa a dar sinal de possível realização. Abaixo dos 172,25 poderia realizar na direção dos suportes 164,61 ou 161,35. Caso supere os 175,13 retomaria sinal de alta com projeções nos 181,63 ou 192,15.</t>
  </si>
  <si>
    <t>Ishares Cap5</t>
  </si>
  <si>
    <t>CAPE11</t>
  </si>
  <si>
    <t>CAPE11 está em tendência de baixa pela média de 200 dias, a parece ter completado movimento de repique de alta de curto prazo e pode estar retomando o movimento baixista. Abaixo dos 141,9 pode seguir em queda na direção dos suportes 133,5 ou 130,61. Teria sinal de repique altista fechando acima dos 142,84 mirando resistências em 148,61 ou 157,95.</t>
  </si>
  <si>
    <t>BIVB39 apesar de estar em tendência de alta no longo prazo pela média de 200 dias, no curto prazo está em realização. Abaixo dos 96,11 pode seguir em baixa no curto prazo mirando suportes em 94,14 ou 92,85. Teria sinal de retomada altista fechando acima dos 96,99 mirando resistências em 98,29 ou 100,85.</t>
  </si>
  <si>
    <t>Ishares Eqwe</t>
  </si>
  <si>
    <t>EWBZ11</t>
  </si>
  <si>
    <t>EWBZ11 está em tendência de baixa pela média de 200 dias, a parece ter completado movimento de repique de alta de curto prazo e pode estar retomando o movimento baixista. Abaixo dos 128,22 pode seguir em queda na direção dos suportes 119,63 ou 116,5. Teria sinal de repique altista fechando acima dos 129,75 mirando resistências em 136 ou 146,12.</t>
  </si>
  <si>
    <t>BIAU39 está em clara tendência de baixa pelas médias de 21 e 200 dias e segue em movimento de baixa. Abaixo dos 96,3 pode buscar suportes 93,83 ou 91,37. Teria sinal de repique altista fechando acima dos 98,26 mirando resistências em 104,27 ou 109,19.</t>
  </si>
  <si>
    <t>BACW39 apesar de estar em tendência de alta no longo prazo pela média de 200 dias, no curto prazo está em realização. Abaixo dos 79,38 pode seguir em baixa no curto prazo mirando suportes em 77,09 ou 74,8. Teria sinal de retomada altista fechando acima dos 86,79 mirando resistências em 91,36 ou 98,77.</t>
  </si>
  <si>
    <t>BAAX39 apesar de estar em tendência de alta no longo prazo pela média de 200 dias, no curto prazo está em realização. Abaixo dos 57,42 pode seguir em baixa no curto prazo mirando suportes em 55 ou 52,58. Teria sinal de retomada altista fechando acima dos 59,1 mirando resistências em 65,24 ou 70,07.</t>
  </si>
  <si>
    <t>BEWY39 apesar de estar em tendência de alta no longo prazo pela média de 200 dias, no curto prazo está em realização. Abaixo dos 107,59 pode seguir em baixa no curto prazo mirando suportes em 95,89 ou 84,19. Teria sinal de retomada altista fechando acima dos 110,12 mirando resistências em 145,44 ou 168,83.</t>
  </si>
  <si>
    <t>IVVB11 está em tendência de alta pelas médias de 21 e 200 dias, mas começa a dar sinal de possível realização. Abaixo dos 434,58 poderia realizar na direção dos suportes 420 ou 413,09. Caso supere os 437 retomaria sinal de alta com projeções nos 442,34 ou 456,14.</t>
  </si>
  <si>
    <t>BSLV39 está em clara tendência de baixa pelas médias de 21 e 200 dias e segue em movimento de baixa. Abaixo dos 87,42 pode buscar suportes 80,79 ou 74,16. Teria sinal de repique altista fechando acima dos 90,5 mirando resistências em 108,87 ou 122,12.</t>
  </si>
  <si>
    <t>SMAL11 está em tendência de baixa pela média de 200 dias, a parece ter completado movimento de repique de alta de curto prazo e pode estar retomando o movimento baixista. Abaixo dos 109,2 pode seguir em queda na direção dos suportes 103,74 ou 101,2. Teria sinal de repique altista fechando acima dos 111,95 mirando resistências em 117,02 ou 125,23.</t>
  </si>
  <si>
    <t>BOVV11 está em tendência de alta pelas médias de 21 e 200 dias, mas começa a dar sinal de possível realização. Abaixo dos 181,09 poderia realizar na direção dos suportes 172,94 ou 169,59. Caso supere os 183,78 retomaria sinal de alta com projeções nos 190,47 ou 201,31.</t>
  </si>
  <si>
    <t>DIVO11 está em tendência de alta pelas médias de 21 e 200 dias, mas começa a dar sinal de possível realização. Abaixo dos 128,79 poderia realizar na direção dos suportes 121,3 ou 118,39. Caso supere os 130,7 retomaria sinal de alta com projeções nos 136,5 ou 145,9.</t>
  </si>
  <si>
    <t>FIND11 está em tendência de alta pelas médias de 21 e 200 dias, mas começa a dar sinal de possível realização. Abaixo dos 180,85 poderia realizar na direção dos suportes 165,8 ou 160,07. Caso supere os 184,32 retomaria sinal de alta com projeções nos 195,76 ou 214,28.</t>
  </si>
  <si>
    <t>SPXR11 está em tendência de alta pelas médias de 21 e 200 dias, mas começa a dar sinal de possível realização. Abaixo dos 72,56 poderia realizar na direção dos suportes 70,35 ou 69,25. Caso supere os 73,88 retomaria sinal de alta com projeções nos 76,06 ou 79,59.</t>
  </si>
  <si>
    <t>SPXI11 está em tendência de alta pelas médias de 21 e 200 dias, mas começa a dar sinal de possível realização. Abaixo dos 52,86 poderia realizar na direção dos suportes 51,57 ou 50,86. Caso supere os 53,86 retomaria sinal de alta com projeções nos 55,27 ou 57,56.</t>
  </si>
  <si>
    <t>TECK11 está em tendência de alta pelas médias de 21 e 200 dias, mas começa a dar sinal de possível realização. Abaixo dos 115,05 poderia realizar na direção dos suportes 107,8 ou 104,3. Caso supere os 116,8 retomaria sinal de alta com projeções nos 119,11 ou 126,09.</t>
  </si>
  <si>
    <t>QBTC11 está em clara tendência de baixa pelas médias de 21 e 200 dias e segue em movimento de baixa. Abaixo dos 19,25 pode buscar suportes 18,28 ou 17,55. Teria sinal de repique altista fechando acima dos 19,57 mirando resistências em 20,63 ou 22,08.</t>
  </si>
  <si>
    <t>SPXU11 apesar de estar em tendência de alta no longo prazo pela média de 200 dias, no curto prazo está em realização. Abaixo dos 16,46 pode seguir em baixa no curto prazo mirando suportes em 16 ou 15,72. Teria sinal de retomada altista fechando acima dos 16,67 mirando resistências em 16,9 ou 17,45.</t>
  </si>
  <si>
    <t>Trend China</t>
  </si>
  <si>
    <t>XINA11</t>
  </si>
  <si>
    <t>XINA11 está em tendência de baixa pela média de 200 dias, a parece ter completado movimento de repique de alta de curto prazo e pode estar retomando o movimento baixista. Abaixo dos 6,96 pode seguir em queda na direção dos suportes 6,65 ou 6,45. Teria sinal de repique altista fechando acima dos 7,07 mirando resistências em 7,27 ou 7,65.</t>
  </si>
  <si>
    <t>BOVX11 está em tendência de alta pelas médias de 21 e 200 dias, mas começa a dar sinal de possível realização. Abaixo dos 18,01 poderia realizar na direção dos suportes 17,19 ou 16,83. Caso supere os 18,33 retomaria sinal de alta com projeções nos 19,03 ou 20,17.</t>
  </si>
  <si>
    <t>NASD11 apesar de estar em tendência de alta no longo prazo pela média de 200 dias, no curto prazo está em realização. Abaixo dos 20,73 pode seguir em baixa no curto prazo mirando suportes em 20,32 ou 19,92. Teria sinal de retomada altista fechando acima dos 21,12 mirando resistências em 22,04 ou 22,84.</t>
  </si>
  <si>
    <t>GOLD11 está em clara tendência de baixa pelas médias de 21 e 200 dias e segue em movimento de baixa. Abaixo dos 21,25 pode buscar suportes 20,7 ou 20,15. Teria sinal de repique altista fechando acima dos 21,68 mirando resistências em 23,02 ou 24,11.</t>
  </si>
  <si>
    <t>GOLX11 está em clara tendência de baixa pelas médias de 21 e 200 dias e segue em movimento de baixa. Abaixo dos 46 pode buscar suportes 44,3 ou 42,61. Teria sinal de repique altista fechando acima dos 48,5 mirando resistências em 51,47 ou 54,85.</t>
  </si>
  <si>
    <t>SPXH11 está em tendência de baixa pela média de 200 dias, a parece ter completado movimento de repique de alta de curto prazo e pode estar retomando o movimento baixista. Abaixo dos 56,32 pode seguir em queda na direção dos suportes 55,13 ou 53,75. Teria sinal de repique altista fechando acima dos 57,86 mirando resistências em 59,59 ou 62,34.</t>
  </si>
  <si>
    <t>Trend Us Tec</t>
  </si>
  <si>
    <t>UTEC11</t>
  </si>
  <si>
    <t>UTEC11 apesar de estar em tendência de alta no longo prazo pela média de 200 dias, no curto prazo está em realização. Abaixo dos 27,5 pode seguir em baixa no curto prazo mirando suportes em 26,81 ou 26,12. Teria sinal de retomada altista fechando acima dos 28,58 mirando resistências em 29,73 ou 31,1.</t>
  </si>
  <si>
    <t>GDXB39 está em clara tendência de baixa pelas médias de 21 e 200 dias e segue em movimento de baixa. Abaixo dos 123,97 pode buscar suportes 115,46 ou 106,96. Teria sinal de repique altista fechando acima dos 126,72 mirando resistências em 151,49 ou 168,49.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</si>
</sst>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C17" sqref="C17:R292"/>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144</v>
      </c>
      <c r="X3" s="50">
        <f>X7-X10</f>
        <v>91</v>
      </c>
      <c r="Y3" s="51">
        <f>W3/(X3+W3)</f>
        <v>0.61276595744680851</v>
      </c>
      <c r="Z3" s="35" t="s">
        <v>67</v>
      </c>
    </row>
    <row r="4" spans="2:28" ht="15" customHeight="1" x14ac:dyDescent="0.25">
      <c r="B4" s="3"/>
      <c r="C4" s="26"/>
      <c r="D4" s="27"/>
      <c r="E4" s="27"/>
      <c r="F4" s="27"/>
      <c r="G4" s="27"/>
      <c r="H4" s="27"/>
      <c r="I4" s="27"/>
      <c r="J4" s="27"/>
      <c r="K4" s="27"/>
      <c r="L4" s="27"/>
      <c r="M4" s="27"/>
      <c r="N4" s="27"/>
      <c r="O4" s="28"/>
      <c r="P4" s="53"/>
      <c r="Q4" s="27"/>
      <c r="R4" s="29"/>
      <c r="S4" s="20"/>
      <c r="Y4" s="52">
        <f>U10</f>
        <v>0.43243243243243246</v>
      </c>
      <c r="Z4" s="35" t="s">
        <v>373</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160</v>
      </c>
      <c r="X7" s="33">
        <f>COUNTIF($Q$17:$Q$352,"Baixa")</f>
        <v>112</v>
      </c>
      <c r="Y7" s="33"/>
      <c r="Z7" s="33">
        <f>W7+X7</f>
        <v>272</v>
      </c>
    </row>
    <row r="8" spans="2:28" ht="15" customHeight="1" x14ac:dyDescent="0.25">
      <c r="B8" s="3"/>
      <c r="C8" s="26"/>
      <c r="D8" s="27"/>
      <c r="E8" s="27"/>
      <c r="F8" s="27"/>
      <c r="G8" s="27"/>
      <c r="H8" s="27"/>
      <c r="I8" s="27"/>
      <c r="J8" s="27"/>
      <c r="K8" s="27"/>
      <c r="L8" s="27"/>
      <c r="M8" s="27"/>
      <c r="N8" s="27"/>
      <c r="O8" s="28"/>
      <c r="P8" s="53"/>
      <c r="Q8" s="27"/>
      <c r="R8" s="29"/>
      <c r="S8" s="20"/>
      <c r="W8" s="34">
        <f>W7/Z7</f>
        <v>0.58823529411764708</v>
      </c>
      <c r="X8" s="34">
        <f>X7/Z7</f>
        <v>0.41176470588235292</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37</v>
      </c>
      <c r="V9" s="49" t="s">
        <v>361</v>
      </c>
      <c r="W9" s="45">
        <f>SUMIF(D17:D352,"=*34*",E17:E352)/U9</f>
        <v>4.4324324324324325</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0.43243243243243246</v>
      </c>
      <c r="V10" s="44" t="s">
        <v>9</v>
      </c>
      <c r="W10" s="47">
        <f>COUNTIFS(D17:D352,"=*34*",Q17:Q352,"Alta")</f>
        <v>16</v>
      </c>
      <c r="X10" s="48">
        <f>U9-W10</f>
        <v>21</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391</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397</v>
      </c>
      <c r="S13" s="20"/>
    </row>
    <row r="14" spans="2:28" ht="15" customHeight="1" x14ac:dyDescent="0.25">
      <c r="B14" s="3"/>
      <c r="C14" s="39"/>
      <c r="D14" s="40"/>
      <c r="E14" s="40"/>
      <c r="F14" s="40"/>
      <c r="G14" s="40"/>
      <c r="H14" s="40"/>
      <c r="I14" s="40"/>
      <c r="J14" s="40"/>
      <c r="K14" s="40"/>
      <c r="L14" s="40"/>
      <c r="M14" s="40"/>
      <c r="N14" s="40"/>
      <c r="O14" s="40"/>
      <c r="P14" s="40"/>
      <c r="Q14" s="41"/>
      <c r="R14" s="42" t="s">
        <v>396</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46217</v>
      </c>
      <c r="S15" s="20"/>
      <c r="V15" s="1" t="s">
        <v>371</v>
      </c>
    </row>
    <row r="16" spans="2:28" ht="25.15" customHeight="1" x14ac:dyDescent="0.25">
      <c r="B16" s="3"/>
      <c r="C16" s="60" t="s">
        <v>0</v>
      </c>
      <c r="D16" s="60"/>
      <c r="E16" s="6" t="s">
        <v>376</v>
      </c>
      <c r="F16" s="60" t="s">
        <v>1</v>
      </c>
      <c r="G16" s="60"/>
      <c r="H16" s="60"/>
      <c r="I16" s="6"/>
      <c r="J16" s="61" t="s">
        <v>4</v>
      </c>
      <c r="K16" s="61"/>
      <c r="L16" s="61"/>
      <c r="M16" s="7"/>
      <c r="N16" s="7" t="s">
        <v>5</v>
      </c>
      <c r="O16" s="6" t="s">
        <v>6</v>
      </c>
      <c r="P16" s="6" t="s">
        <v>375</v>
      </c>
      <c r="Q16" s="5" t="s">
        <v>374</v>
      </c>
      <c r="R16" s="8" t="s">
        <v>8</v>
      </c>
      <c r="S16" s="4"/>
      <c r="V16" s="1" t="s">
        <v>209</v>
      </c>
      <c r="W16" s="1" t="str">
        <f>_xlfn.XLOOKUP(V16,D17:D352,R17:R352)</f>
        <v>MBRF3 está em tendência de baixa pelas médias de 21 e 200 dias, mas começa a dar sinais de repiques de alta. Acima dos 16,02 teria sinal de repique altista mirando resistências nos 18,4 ou 20,47. Já uma perda dos 15,04 traria de volta o sinal de baixa projetando de 14 a 12,96.</v>
      </c>
    </row>
    <row r="17" spans="2:260" s="12" customFormat="1" ht="65.099999999999994" customHeight="1" x14ac:dyDescent="0.25">
      <c r="B17" s="3"/>
      <c r="C17" s="9" t="s">
        <v>11</v>
      </c>
      <c r="D17" s="16" t="s">
        <v>12</v>
      </c>
      <c r="E17" s="16">
        <v>4</v>
      </c>
      <c r="F17" s="15">
        <v>15.31</v>
      </c>
      <c r="G17" s="15">
        <v>14.16</v>
      </c>
      <c r="H17" s="15">
        <v>13.02</v>
      </c>
      <c r="I17" s="14"/>
      <c r="J17" s="15">
        <v>17.45</v>
      </c>
      <c r="K17" s="15">
        <v>19.73</v>
      </c>
      <c r="L17" s="15">
        <v>23.43</v>
      </c>
      <c r="M17" s="54"/>
      <c r="N17" s="15">
        <v>59.130490891000001</v>
      </c>
      <c r="O17" s="15">
        <v>14.282042047000001</v>
      </c>
      <c r="P17" s="15" t="s">
        <v>13</v>
      </c>
      <c r="Q17" s="16" t="s">
        <v>16</v>
      </c>
      <c r="R17" s="37" t="s">
        <v>541</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7</v>
      </c>
      <c r="F18" s="14">
        <v>23.79</v>
      </c>
      <c r="G18" s="14">
        <v>22.5</v>
      </c>
      <c r="H18" s="14">
        <v>21.22</v>
      </c>
      <c r="I18" s="14"/>
      <c r="J18" s="14">
        <v>26.25</v>
      </c>
      <c r="K18" s="14">
        <v>28.81</v>
      </c>
      <c r="L18" s="14">
        <v>32.96</v>
      </c>
      <c r="M18" s="54"/>
      <c r="N18" s="14">
        <v>49.077602919</v>
      </c>
      <c r="O18" s="31">
        <v>16.225318523999999</v>
      </c>
      <c r="P18" s="31" t="s">
        <v>16</v>
      </c>
      <c r="Q18" s="17" t="s">
        <v>16</v>
      </c>
      <c r="R18" s="38" t="s">
        <v>542</v>
      </c>
      <c r="S18" s="10"/>
      <c r="T18" s="11"/>
      <c r="U18" s="11"/>
      <c r="V18" s="11"/>
      <c r="W18" s="36">
        <f>SUM(E17:E352)/X18</f>
        <v>4.2101449275362315</v>
      </c>
      <c r="X18" s="11">
        <f>COUNT(E17:E352)</f>
        <v>276</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4</v>
      </c>
      <c r="F19" s="15">
        <v>337.5</v>
      </c>
      <c r="G19" s="15">
        <v>259.95999999999998</v>
      </c>
      <c r="H19" s="15">
        <v>182.42</v>
      </c>
      <c r="I19" s="14"/>
      <c r="J19" s="15">
        <v>353</v>
      </c>
      <c r="K19" s="15">
        <v>508.07</v>
      </c>
      <c r="L19" s="15">
        <v>759</v>
      </c>
      <c r="M19" s="54"/>
      <c r="N19" s="15">
        <v>49.777243073999998</v>
      </c>
      <c r="O19" s="15">
        <v>27.905222004999999</v>
      </c>
      <c r="P19" s="15" t="s">
        <v>16</v>
      </c>
      <c r="Q19" s="16" t="s">
        <v>13</v>
      </c>
      <c r="R19" s="37" t="s">
        <v>543</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412</v>
      </c>
      <c r="D20" s="17" t="s">
        <v>413</v>
      </c>
      <c r="E20" s="17">
        <v>6</v>
      </c>
      <c r="F20" s="14">
        <v>20.48</v>
      </c>
      <c r="G20" s="14">
        <v>17.670000000000002</v>
      </c>
      <c r="H20" s="14">
        <v>14.86</v>
      </c>
      <c r="I20" s="14"/>
      <c r="J20" s="14">
        <v>26.08</v>
      </c>
      <c r="K20" s="14">
        <v>31.69</v>
      </c>
      <c r="L20" s="14">
        <v>40.78</v>
      </c>
      <c r="M20" s="54"/>
      <c r="N20" s="14">
        <v>70.612262663999999</v>
      </c>
      <c r="O20" s="31">
        <v>4.4566849480999995</v>
      </c>
      <c r="P20" s="31" t="s">
        <v>13</v>
      </c>
      <c r="Q20" s="17" t="s">
        <v>16</v>
      </c>
      <c r="R20" s="38" t="s">
        <v>544</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377</v>
      </c>
      <c r="D21" s="16" t="s">
        <v>378</v>
      </c>
      <c r="E21" s="16">
        <v>0</v>
      </c>
      <c r="F21" s="15">
        <v>4.5599999999999996</v>
      </c>
      <c r="G21" s="15">
        <v>3.56</v>
      </c>
      <c r="H21" s="15">
        <v>2.57</v>
      </c>
      <c r="I21" s="14"/>
      <c r="J21" s="15">
        <v>4.75</v>
      </c>
      <c r="K21" s="15">
        <v>6.73</v>
      </c>
      <c r="L21" s="15">
        <v>9.9499999999999993</v>
      </c>
      <c r="M21" s="54"/>
      <c r="N21" s="15">
        <v>28.690323163999999</v>
      </c>
      <c r="O21" s="15">
        <v>2.1066928094999997</v>
      </c>
      <c r="P21" s="15" t="s">
        <v>13</v>
      </c>
      <c r="Q21" s="16" t="s">
        <v>13</v>
      </c>
      <c r="R21" s="37" t="s">
        <v>545</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7</v>
      </c>
      <c r="F22" s="14">
        <v>27.98</v>
      </c>
      <c r="G22" s="14">
        <v>25.73</v>
      </c>
      <c r="H22" s="14">
        <v>23.49</v>
      </c>
      <c r="I22" s="14"/>
      <c r="J22" s="14">
        <v>33.15</v>
      </c>
      <c r="K22" s="14">
        <v>37.630000000000003</v>
      </c>
      <c r="L22" s="14">
        <v>44.9</v>
      </c>
      <c r="M22" s="54"/>
      <c r="N22" s="14">
        <v>56.549207703999997</v>
      </c>
      <c r="O22" s="31">
        <v>137.81085662000001</v>
      </c>
      <c r="P22" s="31" t="s">
        <v>16</v>
      </c>
      <c r="Q22" s="17" t="s">
        <v>16</v>
      </c>
      <c r="R22" s="38" t="s">
        <v>546</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4</v>
      </c>
      <c r="F23" s="15">
        <v>11.94</v>
      </c>
      <c r="G23" s="15">
        <v>11.07</v>
      </c>
      <c r="H23" s="15">
        <v>10.210000000000001</v>
      </c>
      <c r="I23" s="14"/>
      <c r="J23" s="15">
        <v>12.34</v>
      </c>
      <c r="K23" s="15">
        <v>14.06</v>
      </c>
      <c r="L23" s="15">
        <v>16.850000000000001</v>
      </c>
      <c r="M23" s="54"/>
      <c r="N23" s="15">
        <v>47.199595977000001</v>
      </c>
      <c r="O23" s="15">
        <v>14.849878571</v>
      </c>
      <c r="P23" s="15" t="s">
        <v>16</v>
      </c>
      <c r="Q23" s="16" t="s">
        <v>13</v>
      </c>
      <c r="R23" s="37" t="s">
        <v>547</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3</v>
      </c>
      <c r="F24" s="14">
        <v>150.30000000000001</v>
      </c>
      <c r="G24" s="14">
        <v>134.4</v>
      </c>
      <c r="H24" s="14">
        <v>118.51</v>
      </c>
      <c r="I24" s="14"/>
      <c r="J24" s="14">
        <v>152.80000000000001</v>
      </c>
      <c r="K24" s="14">
        <v>184.58</v>
      </c>
      <c r="L24" s="14">
        <v>236.02</v>
      </c>
      <c r="M24" s="54"/>
      <c r="N24" s="14">
        <v>38.909689997000001</v>
      </c>
      <c r="O24" s="31">
        <v>33.853812527000002</v>
      </c>
      <c r="P24" s="31" t="s">
        <v>16</v>
      </c>
      <c r="Q24" s="17" t="s">
        <v>13</v>
      </c>
      <c r="R24" s="38" t="s">
        <v>548</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7</v>
      </c>
      <c r="F25" s="15">
        <v>33.5</v>
      </c>
      <c r="G25" s="15">
        <v>31.67</v>
      </c>
      <c r="H25" s="15">
        <v>29.84</v>
      </c>
      <c r="I25" s="14"/>
      <c r="J25" s="15">
        <v>36.869999999999997</v>
      </c>
      <c r="K25" s="15">
        <v>40.520000000000003</v>
      </c>
      <c r="L25" s="15">
        <v>46.44</v>
      </c>
      <c r="M25" s="54"/>
      <c r="N25" s="15">
        <v>63.879615649999998</v>
      </c>
      <c r="O25" s="15">
        <v>24.914399952</v>
      </c>
      <c r="P25" s="15" t="s">
        <v>16</v>
      </c>
      <c r="Q25" s="16" t="s">
        <v>16</v>
      </c>
      <c r="R25" s="37" t="s">
        <v>549</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10</v>
      </c>
      <c r="F26" s="14">
        <v>62.52</v>
      </c>
      <c r="G26" s="14">
        <v>57.19</v>
      </c>
      <c r="H26" s="14">
        <v>51.87</v>
      </c>
      <c r="I26" s="14"/>
      <c r="J26" s="14">
        <v>69.37</v>
      </c>
      <c r="K26" s="14">
        <v>80.010000000000005</v>
      </c>
      <c r="L26" s="14">
        <v>97.24</v>
      </c>
      <c r="M26" s="54"/>
      <c r="N26" s="14">
        <v>55.525630450999998</v>
      </c>
      <c r="O26" s="31">
        <v>53.389026364999999</v>
      </c>
      <c r="P26" s="31" t="s">
        <v>16</v>
      </c>
      <c r="Q26" s="17" t="s">
        <v>16</v>
      </c>
      <c r="R26" s="38" t="s">
        <v>550</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6</v>
      </c>
      <c r="F27" s="15">
        <v>15.7</v>
      </c>
      <c r="G27" s="15">
        <v>14.86</v>
      </c>
      <c r="H27" s="15">
        <v>14.02</v>
      </c>
      <c r="I27" s="14"/>
      <c r="J27" s="15">
        <v>16.03</v>
      </c>
      <c r="K27" s="15">
        <v>17.7</v>
      </c>
      <c r="L27" s="15">
        <v>20.41</v>
      </c>
      <c r="M27" s="54"/>
      <c r="N27" s="15">
        <v>40.033189137999997</v>
      </c>
      <c r="O27" s="15">
        <v>393.26353986000004</v>
      </c>
      <c r="P27" s="15" t="s">
        <v>16</v>
      </c>
      <c r="Q27" s="16" t="s">
        <v>13</v>
      </c>
      <c r="R27" s="37" t="s">
        <v>551</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1</v>
      </c>
      <c r="F28" s="14">
        <v>3.75</v>
      </c>
      <c r="G28" s="14">
        <v>2.35</v>
      </c>
      <c r="H28" s="14">
        <v>0.95</v>
      </c>
      <c r="I28" s="14"/>
      <c r="J28" s="14">
        <v>4.1900000000000004</v>
      </c>
      <c r="K28" s="14">
        <v>6.98</v>
      </c>
      <c r="L28" s="14">
        <v>11.5</v>
      </c>
      <c r="M28" s="54"/>
      <c r="N28" s="14">
        <v>41.838841502000001</v>
      </c>
      <c r="O28" s="31">
        <v>7.4945350476000003</v>
      </c>
      <c r="P28" s="31" t="s">
        <v>13</v>
      </c>
      <c r="Q28" s="17" t="s">
        <v>13</v>
      </c>
      <c r="R28" s="38" t="s">
        <v>552</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4</v>
      </c>
      <c r="F29" s="15">
        <v>2.82</v>
      </c>
      <c r="G29" s="15">
        <v>2.14</v>
      </c>
      <c r="H29" s="15">
        <v>1.46</v>
      </c>
      <c r="I29" s="14"/>
      <c r="J29" s="15">
        <v>4.7</v>
      </c>
      <c r="K29" s="15">
        <v>6.05</v>
      </c>
      <c r="L29" s="15">
        <v>8.25</v>
      </c>
      <c r="M29" s="54"/>
      <c r="N29" s="15">
        <v>54.889876487999999</v>
      </c>
      <c r="O29" s="15">
        <v>16.794522905000001</v>
      </c>
      <c r="P29" s="15" t="s">
        <v>13</v>
      </c>
      <c r="Q29" s="16" t="s">
        <v>16</v>
      </c>
      <c r="R29" s="37" t="s">
        <v>553</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80.959999999999994</v>
      </c>
      <c r="G30" s="14">
        <v>74.930000000000007</v>
      </c>
      <c r="H30" s="14">
        <v>68.900000000000006</v>
      </c>
      <c r="I30" s="14"/>
      <c r="J30" s="14">
        <v>82.89</v>
      </c>
      <c r="K30" s="14">
        <v>94.94</v>
      </c>
      <c r="L30" s="14">
        <v>114.45</v>
      </c>
      <c r="M30" s="54"/>
      <c r="N30" s="14">
        <v>67.403391485</v>
      </c>
      <c r="O30" s="31">
        <v>20.913435676000002</v>
      </c>
      <c r="P30" s="31" t="s">
        <v>16</v>
      </c>
      <c r="Q30" s="17" t="s">
        <v>16</v>
      </c>
      <c r="R30" s="38" t="s">
        <v>554</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414</v>
      </c>
      <c r="D31" s="16" t="s">
        <v>415</v>
      </c>
      <c r="E31" s="16">
        <v>3</v>
      </c>
      <c r="F31" s="15">
        <v>292.89999999999998</v>
      </c>
      <c r="G31" s="15">
        <v>226.69</v>
      </c>
      <c r="H31" s="15">
        <v>160.49</v>
      </c>
      <c r="I31" s="14"/>
      <c r="J31" s="15">
        <v>302.86</v>
      </c>
      <c r="K31" s="15">
        <v>435.26</v>
      </c>
      <c r="L31" s="15">
        <v>649.5</v>
      </c>
      <c r="M31" s="54"/>
      <c r="N31" s="15">
        <v>44.628437108999996</v>
      </c>
      <c r="O31" s="15">
        <v>3.4847089642999998</v>
      </c>
      <c r="P31" s="15" t="s">
        <v>16</v>
      </c>
      <c r="Q31" s="16" t="s">
        <v>13</v>
      </c>
      <c r="R31" s="37" t="s">
        <v>555</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407</v>
      </c>
      <c r="D32" s="17" t="s">
        <v>408</v>
      </c>
      <c r="E32" s="17">
        <v>7</v>
      </c>
      <c r="F32" s="14">
        <v>3.24</v>
      </c>
      <c r="G32" s="14">
        <v>2.23</v>
      </c>
      <c r="H32" s="14">
        <v>1.22</v>
      </c>
      <c r="I32" s="14"/>
      <c r="J32" s="14">
        <v>5.97</v>
      </c>
      <c r="K32" s="14">
        <v>7.98</v>
      </c>
      <c r="L32" s="14">
        <v>11.24</v>
      </c>
      <c r="M32" s="54"/>
      <c r="N32" s="14">
        <v>69.813348783999999</v>
      </c>
      <c r="O32" s="31">
        <v>2.7823709524</v>
      </c>
      <c r="P32" s="31" t="s">
        <v>13</v>
      </c>
      <c r="Q32" s="17" t="s">
        <v>16</v>
      </c>
      <c r="R32" s="38" t="s">
        <v>556</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379</v>
      </c>
      <c r="D33" s="16" t="s">
        <v>380</v>
      </c>
      <c r="E33" s="16">
        <v>3</v>
      </c>
      <c r="F33" s="15">
        <v>160.80000000000001</v>
      </c>
      <c r="G33" s="15">
        <v>138.76</v>
      </c>
      <c r="H33" s="15">
        <v>116.73</v>
      </c>
      <c r="I33" s="14"/>
      <c r="J33" s="15">
        <v>165.36</v>
      </c>
      <c r="K33" s="15">
        <v>209.42</v>
      </c>
      <c r="L33" s="15">
        <v>280.72000000000003</v>
      </c>
      <c r="M33" s="54"/>
      <c r="N33" s="15">
        <v>41.903691909000003</v>
      </c>
      <c r="O33" s="15">
        <v>5.9972081519000007</v>
      </c>
      <c r="P33" s="15" t="s">
        <v>16</v>
      </c>
      <c r="Q33" s="16" t="s">
        <v>13</v>
      </c>
      <c r="R33" s="37" t="s">
        <v>557</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7</v>
      </c>
      <c r="F34" s="14">
        <v>8.58</v>
      </c>
      <c r="G34" s="14">
        <v>7.7</v>
      </c>
      <c r="H34" s="14">
        <v>6.82</v>
      </c>
      <c r="I34" s="14"/>
      <c r="J34" s="14">
        <v>10.199999999999999</v>
      </c>
      <c r="K34" s="14">
        <v>11.95</v>
      </c>
      <c r="L34" s="14">
        <v>14.79</v>
      </c>
      <c r="M34" s="54"/>
      <c r="N34" s="14">
        <v>55.648401947000004</v>
      </c>
      <c r="O34" s="31">
        <v>81.054226618999991</v>
      </c>
      <c r="P34" s="31" t="s">
        <v>16</v>
      </c>
      <c r="Q34" s="17" t="s">
        <v>16</v>
      </c>
      <c r="R34" s="38" t="s">
        <v>558</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0</v>
      </c>
      <c r="F35" s="15">
        <v>90.57</v>
      </c>
      <c r="G35" s="15">
        <v>62.62</v>
      </c>
      <c r="H35" s="15">
        <v>34.68</v>
      </c>
      <c r="I35" s="14"/>
      <c r="J35" s="15">
        <v>102.44</v>
      </c>
      <c r="K35" s="15">
        <v>158.32</v>
      </c>
      <c r="L35" s="15">
        <v>248.74</v>
      </c>
      <c r="M35" s="54"/>
      <c r="N35" s="15">
        <v>33.387380657999998</v>
      </c>
      <c r="O35" s="15">
        <v>90.430881724000002</v>
      </c>
      <c r="P35" s="15" t="s">
        <v>13</v>
      </c>
      <c r="Q35" s="16" t="s">
        <v>13</v>
      </c>
      <c r="R35" s="37" t="s">
        <v>559</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7</v>
      </c>
      <c r="F36" s="14">
        <v>12.32</v>
      </c>
      <c r="G36" s="14">
        <v>11.23</v>
      </c>
      <c r="H36" s="14">
        <v>10.15</v>
      </c>
      <c r="I36" s="14"/>
      <c r="J36" s="14">
        <v>14.66</v>
      </c>
      <c r="K36" s="14">
        <v>16.82</v>
      </c>
      <c r="L36" s="14">
        <v>20.32</v>
      </c>
      <c r="M36" s="54"/>
      <c r="N36" s="14">
        <v>56.599750518999997</v>
      </c>
      <c r="O36" s="31">
        <v>28.691117429000002</v>
      </c>
      <c r="P36" s="31" t="s">
        <v>16</v>
      </c>
      <c r="Q36" s="17" t="s">
        <v>16</v>
      </c>
      <c r="R36" s="38" t="s">
        <v>560</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1</v>
      </c>
      <c r="F37" s="15">
        <v>52.13</v>
      </c>
      <c r="G37" s="15">
        <v>46.54</v>
      </c>
      <c r="H37" s="15">
        <v>40.950000000000003</v>
      </c>
      <c r="I37" s="14"/>
      <c r="J37" s="15">
        <v>54.15</v>
      </c>
      <c r="K37" s="15">
        <v>65.319999999999993</v>
      </c>
      <c r="L37" s="15">
        <v>83.4</v>
      </c>
      <c r="M37" s="54"/>
      <c r="N37" s="15">
        <v>43.092054623999999</v>
      </c>
      <c r="O37" s="15">
        <v>548.27069947999996</v>
      </c>
      <c r="P37" s="15" t="s">
        <v>13</v>
      </c>
      <c r="Q37" s="16" t="s">
        <v>13</v>
      </c>
      <c r="R37" s="37" t="s">
        <v>561</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1</v>
      </c>
      <c r="F38" s="14">
        <v>50.82</v>
      </c>
      <c r="G38" s="14">
        <v>45.49</v>
      </c>
      <c r="H38" s="14">
        <v>40.159999999999997</v>
      </c>
      <c r="I38" s="14"/>
      <c r="J38" s="14">
        <v>53</v>
      </c>
      <c r="K38" s="14">
        <v>63.65</v>
      </c>
      <c r="L38" s="14">
        <v>80.89</v>
      </c>
      <c r="M38" s="54"/>
      <c r="N38" s="14">
        <v>42.484608483999999</v>
      </c>
      <c r="O38" s="31">
        <v>78.005720428999993</v>
      </c>
      <c r="P38" s="31" t="s">
        <v>13</v>
      </c>
      <c r="Q38" s="17" t="s">
        <v>13</v>
      </c>
      <c r="R38" s="38" t="s">
        <v>562</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416</v>
      </c>
      <c r="D39" s="16" t="s">
        <v>417</v>
      </c>
      <c r="E39" s="16">
        <v>3</v>
      </c>
      <c r="F39" s="15">
        <v>1.17</v>
      </c>
      <c r="G39" s="15">
        <v>0.17</v>
      </c>
      <c r="H39" s="15">
        <v>-0.82</v>
      </c>
      <c r="I39" s="14"/>
      <c r="J39" s="15">
        <v>1.44</v>
      </c>
      <c r="K39" s="15">
        <v>3.43</v>
      </c>
      <c r="L39" s="15">
        <v>6.66</v>
      </c>
      <c r="M39" s="54"/>
      <c r="N39" s="15">
        <v>30.984898603000001</v>
      </c>
      <c r="O39" s="15">
        <v>1.5944907618999999</v>
      </c>
      <c r="P39" s="15" t="s">
        <v>13</v>
      </c>
      <c r="Q39" s="16" t="s">
        <v>13</v>
      </c>
      <c r="R39" s="37" t="s">
        <v>563</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367</v>
      </c>
      <c r="D40" s="17" t="s">
        <v>368</v>
      </c>
      <c r="E40" s="17">
        <v>1</v>
      </c>
      <c r="F40" s="14">
        <v>22.39</v>
      </c>
      <c r="G40" s="14">
        <v>11</v>
      </c>
      <c r="H40" s="14">
        <v>-0.37</v>
      </c>
      <c r="I40" s="14"/>
      <c r="J40" s="14">
        <v>23.9</v>
      </c>
      <c r="K40" s="14">
        <v>46.66</v>
      </c>
      <c r="L40" s="14">
        <v>83.49</v>
      </c>
      <c r="M40" s="54"/>
      <c r="N40" s="14">
        <v>43.810249613000003</v>
      </c>
      <c r="O40" s="31">
        <v>2.7725584762</v>
      </c>
      <c r="P40" s="31" t="s">
        <v>13</v>
      </c>
      <c r="Q40" s="17" t="s">
        <v>13</v>
      </c>
      <c r="R40" s="38" t="s">
        <v>564</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6</v>
      </c>
      <c r="F41" s="15">
        <v>18.809999999999999</v>
      </c>
      <c r="G41" s="15">
        <v>14.86</v>
      </c>
      <c r="H41" s="15">
        <v>10.92</v>
      </c>
      <c r="I41" s="14"/>
      <c r="J41" s="15">
        <v>28.86</v>
      </c>
      <c r="K41" s="15">
        <v>36.74</v>
      </c>
      <c r="L41" s="15">
        <v>49.5</v>
      </c>
      <c r="M41" s="54"/>
      <c r="N41" s="15">
        <v>61.893623292999997</v>
      </c>
      <c r="O41" s="15">
        <v>51.323423523999999</v>
      </c>
      <c r="P41" s="15" t="s">
        <v>13</v>
      </c>
      <c r="Q41" s="16" t="s">
        <v>16</v>
      </c>
      <c r="R41" s="37" t="s">
        <v>565</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4</v>
      </c>
      <c r="F42" s="14">
        <v>14.93</v>
      </c>
      <c r="G42" s="14">
        <v>13.06</v>
      </c>
      <c r="H42" s="14">
        <v>11.2</v>
      </c>
      <c r="I42" s="14"/>
      <c r="J42" s="14">
        <v>20.02</v>
      </c>
      <c r="K42" s="14">
        <v>23.74</v>
      </c>
      <c r="L42" s="14">
        <v>29.77</v>
      </c>
      <c r="M42" s="54"/>
      <c r="N42" s="14">
        <v>56.620227870000001</v>
      </c>
      <c r="O42" s="31">
        <v>591.35034224000003</v>
      </c>
      <c r="P42" s="31" t="s">
        <v>13</v>
      </c>
      <c r="Q42" s="17" t="s">
        <v>16</v>
      </c>
      <c r="R42" s="38" t="s">
        <v>566</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7</v>
      </c>
      <c r="F43" s="15">
        <v>5.28</v>
      </c>
      <c r="G43" s="15">
        <v>4.9000000000000004</v>
      </c>
      <c r="H43" s="15">
        <v>4.53</v>
      </c>
      <c r="I43" s="14"/>
      <c r="J43" s="15">
        <v>5.82</v>
      </c>
      <c r="K43" s="15">
        <v>6.56</v>
      </c>
      <c r="L43" s="15">
        <v>7.75</v>
      </c>
      <c r="M43" s="54"/>
      <c r="N43" s="15">
        <v>50.541747170000001</v>
      </c>
      <c r="O43" s="15">
        <v>6.3898356666999998</v>
      </c>
      <c r="P43" s="15" t="s">
        <v>16</v>
      </c>
      <c r="Q43" s="16" t="s">
        <v>16</v>
      </c>
      <c r="R43" s="37" t="s">
        <v>567</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4</v>
      </c>
      <c r="F44" s="14">
        <v>14.25</v>
      </c>
      <c r="G44" s="14">
        <v>12.55</v>
      </c>
      <c r="H44" s="14">
        <v>10.86</v>
      </c>
      <c r="I44" s="14"/>
      <c r="J44" s="14">
        <v>18.62</v>
      </c>
      <c r="K44" s="14">
        <v>22</v>
      </c>
      <c r="L44" s="14">
        <v>27.47</v>
      </c>
      <c r="M44" s="54"/>
      <c r="N44" s="14">
        <v>62.346812471</v>
      </c>
      <c r="O44" s="31">
        <v>23.946855952</v>
      </c>
      <c r="P44" s="31" t="s">
        <v>13</v>
      </c>
      <c r="Q44" s="17" t="s">
        <v>16</v>
      </c>
      <c r="R44" s="38" t="s">
        <v>568</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7</v>
      </c>
      <c r="F45" s="15">
        <v>40.01</v>
      </c>
      <c r="G45" s="15">
        <v>37.89</v>
      </c>
      <c r="H45" s="15">
        <v>35.770000000000003</v>
      </c>
      <c r="I45" s="14"/>
      <c r="J45" s="15">
        <v>40.42</v>
      </c>
      <c r="K45" s="15">
        <v>44.65</v>
      </c>
      <c r="L45" s="15">
        <v>51.5</v>
      </c>
      <c r="M45" s="54"/>
      <c r="N45" s="15">
        <v>73.658798293000004</v>
      </c>
      <c r="O45" s="15">
        <v>250.81664848</v>
      </c>
      <c r="P45" s="15" t="s">
        <v>16</v>
      </c>
      <c r="Q45" s="16" t="s">
        <v>16</v>
      </c>
      <c r="R45" s="37" t="s">
        <v>569</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1</v>
      </c>
      <c r="F46" s="14">
        <v>23.07</v>
      </c>
      <c r="G46" s="14">
        <v>20.97</v>
      </c>
      <c r="H46" s="14">
        <v>18.87</v>
      </c>
      <c r="I46" s="14"/>
      <c r="J46" s="14">
        <v>23.8</v>
      </c>
      <c r="K46" s="14">
        <v>27.99</v>
      </c>
      <c r="L46" s="14">
        <v>34.78</v>
      </c>
      <c r="M46" s="54"/>
      <c r="N46" s="14">
        <v>46.701367388000001</v>
      </c>
      <c r="O46" s="31">
        <v>7.2175373333000001</v>
      </c>
      <c r="P46" s="31" t="s">
        <v>13</v>
      </c>
      <c r="Q46" s="17" t="s">
        <v>13</v>
      </c>
      <c r="R46" s="38" t="s">
        <v>570</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381</v>
      </c>
      <c r="D47" s="16" t="s">
        <v>382</v>
      </c>
      <c r="E47" s="16">
        <v>2</v>
      </c>
      <c r="F47" s="15">
        <v>126.21</v>
      </c>
      <c r="G47" s="15">
        <v>120.65</v>
      </c>
      <c r="H47" s="15">
        <v>115.09</v>
      </c>
      <c r="I47" s="14"/>
      <c r="J47" s="15">
        <v>128.5</v>
      </c>
      <c r="K47" s="15">
        <v>139.61000000000001</v>
      </c>
      <c r="L47" s="15">
        <v>157.6</v>
      </c>
      <c r="M47" s="54"/>
      <c r="N47" s="15">
        <v>46.812335539000003</v>
      </c>
      <c r="O47" s="15">
        <v>3.0087100514</v>
      </c>
      <c r="P47" s="15" t="s">
        <v>13</v>
      </c>
      <c r="Q47" s="16" t="s">
        <v>13</v>
      </c>
      <c r="R47" s="37" t="s">
        <v>571</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400</v>
      </c>
      <c r="D48" s="17" t="s">
        <v>401</v>
      </c>
      <c r="E48" s="17">
        <v>7</v>
      </c>
      <c r="F48" s="14">
        <v>10.25</v>
      </c>
      <c r="G48" s="14">
        <v>9.4600000000000009</v>
      </c>
      <c r="H48" s="14">
        <v>8.67</v>
      </c>
      <c r="I48" s="14"/>
      <c r="J48" s="14">
        <v>11.75</v>
      </c>
      <c r="K48" s="14">
        <v>13.32</v>
      </c>
      <c r="L48" s="14">
        <v>15.86</v>
      </c>
      <c r="M48" s="54"/>
      <c r="N48" s="14">
        <v>55.457619538000003</v>
      </c>
      <c r="O48" s="31">
        <v>1.6893459047999999</v>
      </c>
      <c r="P48" s="31" t="s">
        <v>16</v>
      </c>
      <c r="Q48" s="17" t="s">
        <v>16</v>
      </c>
      <c r="R48" s="38" t="s">
        <v>572</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4</v>
      </c>
      <c r="F49" s="15">
        <v>6.03</v>
      </c>
      <c r="G49" s="15">
        <v>5.18</v>
      </c>
      <c r="H49" s="15">
        <v>4.34</v>
      </c>
      <c r="I49" s="14"/>
      <c r="J49" s="15">
        <v>8.4499999999999993</v>
      </c>
      <c r="K49" s="15">
        <v>10.130000000000001</v>
      </c>
      <c r="L49" s="15">
        <v>12.85</v>
      </c>
      <c r="M49" s="54"/>
      <c r="N49" s="15">
        <v>49.050045922000002</v>
      </c>
      <c r="O49" s="15">
        <v>3.5026186189999997</v>
      </c>
      <c r="P49" s="15" t="s">
        <v>13</v>
      </c>
      <c r="Q49" s="16" t="s">
        <v>16</v>
      </c>
      <c r="R49" s="37" t="s">
        <v>573</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4</v>
      </c>
      <c r="F50" s="14">
        <v>14.94</v>
      </c>
      <c r="G50" s="14">
        <v>12.92</v>
      </c>
      <c r="H50" s="14">
        <v>10.9</v>
      </c>
      <c r="I50" s="14"/>
      <c r="J50" s="14">
        <v>20.63</v>
      </c>
      <c r="K50" s="14">
        <v>24.66</v>
      </c>
      <c r="L50" s="14">
        <v>31.2</v>
      </c>
      <c r="M50" s="54"/>
      <c r="N50" s="14">
        <v>54.085900563000003</v>
      </c>
      <c r="O50" s="31">
        <v>4.1999759047999996</v>
      </c>
      <c r="P50" s="31" t="s">
        <v>13</v>
      </c>
      <c r="Q50" s="17" t="s">
        <v>16</v>
      </c>
      <c r="R50" s="38" t="s">
        <v>574</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7</v>
      </c>
      <c r="F51" s="15">
        <v>16.3</v>
      </c>
      <c r="G51" s="15">
        <v>15.21</v>
      </c>
      <c r="H51" s="15">
        <v>14.12</v>
      </c>
      <c r="I51" s="14"/>
      <c r="J51" s="15">
        <v>18.170000000000002</v>
      </c>
      <c r="K51" s="15">
        <v>20.34</v>
      </c>
      <c r="L51" s="15">
        <v>23.85</v>
      </c>
      <c r="M51" s="54"/>
      <c r="N51" s="15">
        <v>77.500589747999996</v>
      </c>
      <c r="O51" s="15">
        <v>131.63437023999998</v>
      </c>
      <c r="P51" s="15" t="s">
        <v>16</v>
      </c>
      <c r="Q51" s="16" t="s">
        <v>16</v>
      </c>
      <c r="R51" s="37" t="s">
        <v>575</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7</v>
      </c>
      <c r="F52" s="14">
        <v>18.690000000000001</v>
      </c>
      <c r="G52" s="14">
        <v>17.36</v>
      </c>
      <c r="H52" s="14">
        <v>16.03</v>
      </c>
      <c r="I52" s="14"/>
      <c r="J52" s="14">
        <v>21.11</v>
      </c>
      <c r="K52" s="14">
        <v>23.76</v>
      </c>
      <c r="L52" s="14">
        <v>28.06</v>
      </c>
      <c r="M52" s="54"/>
      <c r="N52" s="14">
        <v>76.574136684999999</v>
      </c>
      <c r="O52" s="31">
        <v>563.59406023999998</v>
      </c>
      <c r="P52" s="31" t="s">
        <v>16</v>
      </c>
      <c r="Q52" s="17" t="s">
        <v>16</v>
      </c>
      <c r="R52" s="38" t="s">
        <v>576</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3</v>
      </c>
      <c r="F53" s="15">
        <v>21.14</v>
      </c>
      <c r="G53" s="15">
        <v>19.63</v>
      </c>
      <c r="H53" s="15">
        <v>18.13</v>
      </c>
      <c r="I53" s="14"/>
      <c r="J53" s="15">
        <v>21.72</v>
      </c>
      <c r="K53" s="15">
        <v>24.72</v>
      </c>
      <c r="L53" s="15">
        <v>29.58</v>
      </c>
      <c r="M53" s="54"/>
      <c r="N53" s="15">
        <v>37.098804268999999</v>
      </c>
      <c r="O53" s="15">
        <v>39.291631856999999</v>
      </c>
      <c r="P53" s="15" t="s">
        <v>16</v>
      </c>
      <c r="Q53" s="16" t="s">
        <v>13</v>
      </c>
      <c r="R53" s="37" t="s">
        <v>577</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7</v>
      </c>
      <c r="F54" s="14">
        <v>15.17</v>
      </c>
      <c r="G54" s="14">
        <v>13.95</v>
      </c>
      <c r="H54" s="14">
        <v>12.74</v>
      </c>
      <c r="I54" s="14"/>
      <c r="J54" s="14">
        <v>16.100000000000001</v>
      </c>
      <c r="K54" s="14">
        <v>18.52</v>
      </c>
      <c r="L54" s="14">
        <v>22.44</v>
      </c>
      <c r="M54" s="54"/>
      <c r="N54" s="14">
        <v>76.358887289999998</v>
      </c>
      <c r="O54" s="31">
        <v>68.238576237999993</v>
      </c>
      <c r="P54" s="31" t="s">
        <v>16</v>
      </c>
      <c r="Q54" s="17" t="s">
        <v>16</v>
      </c>
      <c r="R54" s="38" t="s">
        <v>578</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4</v>
      </c>
      <c r="F55" s="15">
        <v>20.190000000000001</v>
      </c>
      <c r="G55" s="15">
        <v>18.14</v>
      </c>
      <c r="H55" s="15">
        <v>16.09</v>
      </c>
      <c r="I55" s="14"/>
      <c r="J55" s="15">
        <v>25.48</v>
      </c>
      <c r="K55" s="15">
        <v>29.57</v>
      </c>
      <c r="L55" s="15">
        <v>36.19</v>
      </c>
      <c r="M55" s="54"/>
      <c r="N55" s="15">
        <v>56.811556340000003</v>
      </c>
      <c r="O55" s="15">
        <v>368.94980142999998</v>
      </c>
      <c r="P55" s="15" t="s">
        <v>13</v>
      </c>
      <c r="Q55" s="16" t="s">
        <v>16</v>
      </c>
      <c r="R55" s="37" t="s">
        <v>579</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418</v>
      </c>
      <c r="D56" s="17" t="s">
        <v>419</v>
      </c>
      <c r="E56" s="17">
        <v>7</v>
      </c>
      <c r="F56" s="14">
        <v>18.82</v>
      </c>
      <c r="G56" s="14">
        <v>17.3</v>
      </c>
      <c r="H56" s="14">
        <v>15.79</v>
      </c>
      <c r="I56" s="14"/>
      <c r="J56" s="14">
        <v>22.75</v>
      </c>
      <c r="K56" s="14">
        <v>25.77</v>
      </c>
      <c r="L56" s="14">
        <v>30.66</v>
      </c>
      <c r="M56" s="54"/>
      <c r="N56" s="14">
        <v>78.515833545000007</v>
      </c>
      <c r="O56" s="31">
        <v>2.0781869999999998</v>
      </c>
      <c r="P56" s="31" t="s">
        <v>13</v>
      </c>
      <c r="Q56" s="17" t="s">
        <v>16</v>
      </c>
      <c r="R56" s="38" t="s">
        <v>580</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2</v>
      </c>
      <c r="F57" s="15">
        <v>6.6</v>
      </c>
      <c r="G57" s="15">
        <v>4.26</v>
      </c>
      <c r="H57" s="15">
        <v>1.93</v>
      </c>
      <c r="I57" s="14"/>
      <c r="J57" s="15">
        <v>6.94</v>
      </c>
      <c r="K57" s="15">
        <v>11.6</v>
      </c>
      <c r="L57" s="15">
        <v>19.149999999999999</v>
      </c>
      <c r="M57" s="54"/>
      <c r="N57" s="15">
        <v>51.894980771</v>
      </c>
      <c r="O57" s="15">
        <v>67.030577905000001</v>
      </c>
      <c r="P57" s="15" t="s">
        <v>13</v>
      </c>
      <c r="Q57" s="16" t="s">
        <v>13</v>
      </c>
      <c r="R57" s="37" t="s">
        <v>581</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3</v>
      </c>
      <c r="F58" s="14">
        <v>18.7</v>
      </c>
      <c r="G58" s="14">
        <v>16.88</v>
      </c>
      <c r="H58" s="14">
        <v>15.07</v>
      </c>
      <c r="I58" s="14"/>
      <c r="J58" s="14">
        <v>19.2</v>
      </c>
      <c r="K58" s="14">
        <v>22.82</v>
      </c>
      <c r="L58" s="14">
        <v>28.68</v>
      </c>
      <c r="M58" s="54"/>
      <c r="N58" s="14">
        <v>46.201317334000002</v>
      </c>
      <c r="O58" s="31">
        <v>88.610881667000001</v>
      </c>
      <c r="P58" s="31" t="s">
        <v>16</v>
      </c>
      <c r="Q58" s="17" t="s">
        <v>13</v>
      </c>
      <c r="R58" s="38" t="s">
        <v>582</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420</v>
      </c>
      <c r="D59" s="16" t="s">
        <v>421</v>
      </c>
      <c r="E59" s="16">
        <v>4</v>
      </c>
      <c r="F59" s="15">
        <v>28.15</v>
      </c>
      <c r="G59" s="15">
        <v>23.83</v>
      </c>
      <c r="H59" s="15">
        <v>19.510000000000002</v>
      </c>
      <c r="I59" s="14"/>
      <c r="J59" s="15">
        <v>28.98</v>
      </c>
      <c r="K59" s="15">
        <v>37.61</v>
      </c>
      <c r="L59" s="15">
        <v>51.57</v>
      </c>
      <c r="M59" s="54"/>
      <c r="N59" s="15">
        <v>48.923124995999999</v>
      </c>
      <c r="O59" s="15">
        <v>6.1051922851999993</v>
      </c>
      <c r="P59" s="15" t="s">
        <v>16</v>
      </c>
      <c r="Q59" s="16" t="s">
        <v>13</v>
      </c>
      <c r="R59" s="37" t="s">
        <v>583</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7</v>
      </c>
      <c r="F60" s="14">
        <v>57.47</v>
      </c>
      <c r="G60" s="14">
        <v>52.28</v>
      </c>
      <c r="H60" s="14">
        <v>47.1</v>
      </c>
      <c r="I60" s="14"/>
      <c r="J60" s="14">
        <v>65.5</v>
      </c>
      <c r="K60" s="14">
        <v>75.86</v>
      </c>
      <c r="L60" s="14">
        <v>92.63</v>
      </c>
      <c r="M60" s="54"/>
      <c r="N60" s="14">
        <v>66.120802863999998</v>
      </c>
      <c r="O60" s="31">
        <v>574.62031952000007</v>
      </c>
      <c r="P60" s="31" t="s">
        <v>16</v>
      </c>
      <c r="Q60" s="17" t="s">
        <v>16</v>
      </c>
      <c r="R60" s="38" t="s">
        <v>584</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7</v>
      </c>
      <c r="F61" s="15">
        <v>21.51</v>
      </c>
      <c r="G61" s="15">
        <v>19.899999999999999</v>
      </c>
      <c r="H61" s="15">
        <v>18.3</v>
      </c>
      <c r="I61" s="14"/>
      <c r="J61" s="15">
        <v>22.15</v>
      </c>
      <c r="K61" s="15">
        <v>25.35</v>
      </c>
      <c r="L61" s="15">
        <v>30.53</v>
      </c>
      <c r="M61" s="54"/>
      <c r="N61" s="15">
        <v>83.537834124</v>
      </c>
      <c r="O61" s="15">
        <v>125.87947828</v>
      </c>
      <c r="P61" s="15" t="s">
        <v>16</v>
      </c>
      <c r="Q61" s="16" t="s">
        <v>16</v>
      </c>
      <c r="R61" s="37" t="s">
        <v>585</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4</v>
      </c>
      <c r="F62" s="14">
        <v>5.31</v>
      </c>
      <c r="G62" s="14">
        <v>4.51</v>
      </c>
      <c r="H62" s="14">
        <v>3.71</v>
      </c>
      <c r="I62" s="14"/>
      <c r="J62" s="14">
        <v>7.3</v>
      </c>
      <c r="K62" s="14">
        <v>8.89</v>
      </c>
      <c r="L62" s="14">
        <v>11.48</v>
      </c>
      <c r="M62" s="54"/>
      <c r="N62" s="14">
        <v>64.397613030000002</v>
      </c>
      <c r="O62" s="31">
        <v>3.9441805714</v>
      </c>
      <c r="P62" s="31" t="s">
        <v>13</v>
      </c>
      <c r="Q62" s="17" t="s">
        <v>16</v>
      </c>
      <c r="R62" s="38" t="s">
        <v>586</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0</v>
      </c>
      <c r="F63" s="15">
        <v>1.04</v>
      </c>
      <c r="G63" s="15">
        <v>0.34</v>
      </c>
      <c r="H63" s="15">
        <v>-0.34</v>
      </c>
      <c r="I63" s="14"/>
      <c r="J63" s="15">
        <v>1.1399999999999999</v>
      </c>
      <c r="K63" s="15">
        <v>2.52</v>
      </c>
      <c r="L63" s="15">
        <v>4.76</v>
      </c>
      <c r="M63" s="54"/>
      <c r="N63" s="15">
        <v>38.061430872000003</v>
      </c>
      <c r="O63" s="15">
        <v>3.9901777619000001</v>
      </c>
      <c r="P63" s="15" t="s">
        <v>13</v>
      </c>
      <c r="Q63" s="16" t="s">
        <v>13</v>
      </c>
      <c r="R63" s="37" t="s">
        <v>587</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81</v>
      </c>
      <c r="D64" s="17" t="s">
        <v>82</v>
      </c>
      <c r="E64" s="17">
        <v>7</v>
      </c>
      <c r="F64" s="14">
        <v>10.79</v>
      </c>
      <c r="G64" s="14">
        <v>10.56</v>
      </c>
      <c r="H64" s="14">
        <v>10.33</v>
      </c>
      <c r="I64" s="14"/>
      <c r="J64" s="14">
        <v>10.85</v>
      </c>
      <c r="K64" s="14">
        <v>11.3</v>
      </c>
      <c r="L64" s="14">
        <v>12.03</v>
      </c>
      <c r="M64" s="54"/>
      <c r="N64" s="14">
        <v>60.855988142000001</v>
      </c>
      <c r="O64" s="31">
        <v>20.854729428999999</v>
      </c>
      <c r="P64" s="31" t="s">
        <v>16</v>
      </c>
      <c r="Q64" s="17" t="s">
        <v>16</v>
      </c>
      <c r="R64" s="38" t="s">
        <v>588</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83</v>
      </c>
      <c r="D65" s="16" t="s">
        <v>84</v>
      </c>
      <c r="E65" s="16">
        <v>1</v>
      </c>
      <c r="F65" s="15">
        <v>10.220000000000001</v>
      </c>
      <c r="G65" s="15">
        <v>8.89</v>
      </c>
      <c r="H65" s="15">
        <v>7.56</v>
      </c>
      <c r="I65" s="14"/>
      <c r="J65" s="15">
        <v>10.65</v>
      </c>
      <c r="K65" s="15">
        <v>13.3</v>
      </c>
      <c r="L65" s="15">
        <v>17.59</v>
      </c>
      <c r="M65" s="54"/>
      <c r="N65" s="15">
        <v>43.408716050999999</v>
      </c>
      <c r="O65" s="15">
        <v>72.736634094999999</v>
      </c>
      <c r="P65" s="15" t="s">
        <v>13</v>
      </c>
      <c r="Q65" s="16" t="s">
        <v>13</v>
      </c>
      <c r="R65" s="37" t="s">
        <v>589</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590</v>
      </c>
      <c r="E66" s="17">
        <v>7</v>
      </c>
      <c r="F66" s="14">
        <v>16.100000000000001</v>
      </c>
      <c r="G66" s="14">
        <v>14.62</v>
      </c>
      <c r="H66" s="14">
        <v>13.14</v>
      </c>
      <c r="I66" s="14"/>
      <c r="J66" s="14">
        <v>19.399999999999999</v>
      </c>
      <c r="K66" s="14">
        <v>22.35</v>
      </c>
      <c r="L66" s="14">
        <v>27.14</v>
      </c>
      <c r="M66" s="54"/>
      <c r="N66" s="14">
        <v>58.912069854999999</v>
      </c>
      <c r="O66" s="31">
        <v>1.4794210000000001</v>
      </c>
      <c r="P66" s="31" t="s">
        <v>16</v>
      </c>
      <c r="Q66" s="17" t="s">
        <v>16</v>
      </c>
      <c r="R66" s="38" t="s">
        <v>591</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86</v>
      </c>
      <c r="E67" s="16">
        <v>7</v>
      </c>
      <c r="F67" s="15">
        <v>11.05</v>
      </c>
      <c r="G67" s="15">
        <v>10.130000000000001</v>
      </c>
      <c r="H67" s="15">
        <v>9.2200000000000006</v>
      </c>
      <c r="I67" s="14"/>
      <c r="J67" s="15">
        <v>13.33</v>
      </c>
      <c r="K67" s="15">
        <v>15.15</v>
      </c>
      <c r="L67" s="15">
        <v>18.11</v>
      </c>
      <c r="M67" s="54"/>
      <c r="N67" s="15">
        <v>55.488518233999997</v>
      </c>
      <c r="O67" s="15">
        <v>163.335657</v>
      </c>
      <c r="P67" s="15" t="s">
        <v>16</v>
      </c>
      <c r="Q67" s="16" t="s">
        <v>16</v>
      </c>
      <c r="R67" s="37" t="s">
        <v>592</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508</v>
      </c>
      <c r="D68" s="17" t="s">
        <v>509</v>
      </c>
      <c r="E68" s="17">
        <v>9</v>
      </c>
      <c r="F68" s="14">
        <v>71.2</v>
      </c>
      <c r="G68" s="14">
        <v>67.489999999999995</v>
      </c>
      <c r="H68" s="14">
        <v>63.79</v>
      </c>
      <c r="I68" s="14"/>
      <c r="J68" s="14">
        <v>73.400000000000006</v>
      </c>
      <c r="K68" s="14">
        <v>80.8</v>
      </c>
      <c r="L68" s="14">
        <v>92.78</v>
      </c>
      <c r="M68" s="54"/>
      <c r="N68" s="14">
        <v>59.151454082999997</v>
      </c>
      <c r="O68" s="31">
        <v>1.3051083395</v>
      </c>
      <c r="P68" s="31" t="s">
        <v>16</v>
      </c>
      <c r="Q68" s="17" t="s">
        <v>16</v>
      </c>
      <c r="R68" s="38" t="s">
        <v>593</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87</v>
      </c>
      <c r="D69" s="16" t="s">
        <v>88</v>
      </c>
      <c r="E69" s="16">
        <v>4</v>
      </c>
      <c r="F69" s="15">
        <v>2.3199999999999998</v>
      </c>
      <c r="G69" s="15">
        <v>1.93</v>
      </c>
      <c r="H69" s="15">
        <v>1.55</v>
      </c>
      <c r="I69" s="14"/>
      <c r="J69" s="15">
        <v>3.38</v>
      </c>
      <c r="K69" s="15">
        <v>4.1399999999999997</v>
      </c>
      <c r="L69" s="15">
        <v>5.39</v>
      </c>
      <c r="M69" s="54"/>
      <c r="N69" s="15">
        <v>54.594330329999998</v>
      </c>
      <c r="O69" s="15">
        <v>57.841442951999994</v>
      </c>
      <c r="P69" s="15" t="s">
        <v>13</v>
      </c>
      <c r="Q69" s="16" t="s">
        <v>16</v>
      </c>
      <c r="R69" s="37" t="s">
        <v>594</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510</v>
      </c>
      <c r="D70" s="17" t="s">
        <v>511</v>
      </c>
      <c r="E70" s="17">
        <v>0</v>
      </c>
      <c r="F70" s="14">
        <v>31.65</v>
      </c>
      <c r="G70" s="14">
        <v>26.87</v>
      </c>
      <c r="H70" s="14">
        <v>22.1</v>
      </c>
      <c r="I70" s="14"/>
      <c r="J70" s="14">
        <v>32.89</v>
      </c>
      <c r="K70" s="14">
        <v>42.43</v>
      </c>
      <c r="L70" s="14">
        <v>57.88</v>
      </c>
      <c r="M70" s="54"/>
      <c r="N70" s="14">
        <v>43.154959136999999</v>
      </c>
      <c r="O70" s="31">
        <v>1.5017812119</v>
      </c>
      <c r="P70" s="31" t="s">
        <v>13</v>
      </c>
      <c r="Q70" s="17" t="s">
        <v>13</v>
      </c>
      <c r="R70" s="38" t="s">
        <v>595</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365</v>
      </c>
      <c r="D71" s="16" t="s">
        <v>366</v>
      </c>
      <c r="E71" s="16">
        <v>1</v>
      </c>
      <c r="F71" s="15" t="s">
        <v>29</v>
      </c>
      <c r="G71" s="15" t="s">
        <v>29</v>
      </c>
      <c r="H71" s="15" t="s">
        <v>29</v>
      </c>
      <c r="I71" s="14"/>
      <c r="J71" s="15" t="s">
        <v>29</v>
      </c>
      <c r="K71" s="15" t="s">
        <v>29</v>
      </c>
      <c r="L71" s="15" t="s">
        <v>29</v>
      </c>
      <c r="M71" s="54"/>
      <c r="N71" s="15" t="s">
        <v>29</v>
      </c>
      <c r="O71" s="15" t="s">
        <v>29</v>
      </c>
      <c r="P71" s="15" t="s">
        <v>29</v>
      </c>
      <c r="Q71" s="16" t="s">
        <v>29</v>
      </c>
      <c r="R71" s="37" t="s">
        <v>30</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89</v>
      </c>
      <c r="D72" s="17" t="s">
        <v>90</v>
      </c>
      <c r="E72" s="17">
        <v>7</v>
      </c>
      <c r="F72" s="14">
        <v>66.27</v>
      </c>
      <c r="G72" s="14">
        <v>60.46</v>
      </c>
      <c r="H72" s="14">
        <v>54.66</v>
      </c>
      <c r="I72" s="14"/>
      <c r="J72" s="14">
        <v>67.819999999999993</v>
      </c>
      <c r="K72" s="14">
        <v>79.42</v>
      </c>
      <c r="L72" s="14">
        <v>98.19</v>
      </c>
      <c r="M72" s="54"/>
      <c r="N72" s="14">
        <v>75.390474425999997</v>
      </c>
      <c r="O72" s="31">
        <v>384.01616595000002</v>
      </c>
      <c r="P72" s="31" t="s">
        <v>16</v>
      </c>
      <c r="Q72" s="17" t="s">
        <v>16</v>
      </c>
      <c r="R72" s="38" t="s">
        <v>596</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91</v>
      </c>
      <c r="D73" s="16" t="s">
        <v>92</v>
      </c>
      <c r="E73" s="16">
        <v>7</v>
      </c>
      <c r="F73" s="15">
        <v>15.08</v>
      </c>
      <c r="G73" s="15">
        <v>14.13</v>
      </c>
      <c r="H73" s="15">
        <v>13.18</v>
      </c>
      <c r="I73" s="14"/>
      <c r="J73" s="15">
        <v>16.87</v>
      </c>
      <c r="K73" s="15">
        <v>18.760000000000002</v>
      </c>
      <c r="L73" s="15">
        <v>21.82</v>
      </c>
      <c r="M73" s="54"/>
      <c r="N73" s="15">
        <v>55.279854868999998</v>
      </c>
      <c r="O73" s="15">
        <v>273.62010271000003</v>
      </c>
      <c r="P73" s="15" t="s">
        <v>16</v>
      </c>
      <c r="Q73" s="16" t="s">
        <v>16</v>
      </c>
      <c r="R73" s="37" t="s">
        <v>597</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93</v>
      </c>
      <c r="D74" s="17" t="s">
        <v>94</v>
      </c>
      <c r="E74" s="17">
        <v>4</v>
      </c>
      <c r="F74" s="14">
        <v>3.88</v>
      </c>
      <c r="G74" s="14">
        <v>2.93</v>
      </c>
      <c r="H74" s="14">
        <v>1.98</v>
      </c>
      <c r="I74" s="14"/>
      <c r="J74" s="14">
        <v>6.27</v>
      </c>
      <c r="K74" s="14">
        <v>8.16</v>
      </c>
      <c r="L74" s="14">
        <v>11.23</v>
      </c>
      <c r="M74" s="54"/>
      <c r="N74" s="14">
        <v>57.504254805000002</v>
      </c>
      <c r="O74" s="31">
        <v>109.77023157000001</v>
      </c>
      <c r="P74" s="31" t="s">
        <v>13</v>
      </c>
      <c r="Q74" s="17" t="s">
        <v>16</v>
      </c>
      <c r="R74" s="38" t="s">
        <v>598</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95</v>
      </c>
      <c r="D75" s="16" t="s">
        <v>96</v>
      </c>
      <c r="E75" s="16">
        <v>7</v>
      </c>
      <c r="F75" s="15">
        <v>46.84</v>
      </c>
      <c r="G75" s="15">
        <v>43.49</v>
      </c>
      <c r="H75" s="15">
        <v>40.14</v>
      </c>
      <c r="I75" s="14"/>
      <c r="J75" s="15">
        <v>52.99</v>
      </c>
      <c r="K75" s="15">
        <v>59.68</v>
      </c>
      <c r="L75" s="15">
        <v>70.5</v>
      </c>
      <c r="M75" s="54"/>
      <c r="N75" s="15">
        <v>62.472794696000001</v>
      </c>
      <c r="O75" s="15">
        <v>53.448163095000005</v>
      </c>
      <c r="P75" s="15" t="s">
        <v>16</v>
      </c>
      <c r="Q75" s="16" t="s">
        <v>16</v>
      </c>
      <c r="R75" s="37" t="s">
        <v>599</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600</v>
      </c>
      <c r="D76" s="17" t="s">
        <v>601</v>
      </c>
      <c r="E76" s="17">
        <v>6</v>
      </c>
      <c r="F76" s="14">
        <v>4.12</v>
      </c>
      <c r="G76" s="14">
        <v>3.21</v>
      </c>
      <c r="H76" s="14">
        <v>2.2999999999999998</v>
      </c>
      <c r="I76" s="14"/>
      <c r="J76" s="14">
        <v>6.33</v>
      </c>
      <c r="K76" s="14">
        <v>8.14</v>
      </c>
      <c r="L76" s="14">
        <v>11.08</v>
      </c>
      <c r="M76" s="54"/>
      <c r="N76" s="14">
        <v>77.608264030000001</v>
      </c>
      <c r="O76" s="31">
        <v>1.3037383809999998</v>
      </c>
      <c r="P76" s="31" t="s">
        <v>13</v>
      </c>
      <c r="Q76" s="17" t="s">
        <v>16</v>
      </c>
      <c r="R76" s="38" t="s">
        <v>602</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97</v>
      </c>
      <c r="D77" s="16" t="s">
        <v>98</v>
      </c>
      <c r="E77" s="16">
        <v>10</v>
      </c>
      <c r="F77" s="15">
        <v>5.18</v>
      </c>
      <c r="G77" s="15">
        <v>4.72</v>
      </c>
      <c r="H77" s="15">
        <v>4.26</v>
      </c>
      <c r="I77" s="14"/>
      <c r="J77" s="15">
        <v>5.56</v>
      </c>
      <c r="K77" s="15">
        <v>6.47</v>
      </c>
      <c r="L77" s="15">
        <v>7.95</v>
      </c>
      <c r="M77" s="54"/>
      <c r="N77" s="15">
        <v>89.293003630000001</v>
      </c>
      <c r="O77" s="15">
        <v>45.761931951999998</v>
      </c>
      <c r="P77" s="15" t="s">
        <v>16</v>
      </c>
      <c r="Q77" s="16" t="s">
        <v>16</v>
      </c>
      <c r="R77" s="37" t="s">
        <v>603</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447</v>
      </c>
      <c r="D78" s="17" t="s">
        <v>448</v>
      </c>
      <c r="E78" s="17">
        <v>0</v>
      </c>
      <c r="F78" s="14">
        <v>14</v>
      </c>
      <c r="G78" s="14">
        <v>12.27</v>
      </c>
      <c r="H78" s="14">
        <v>10.55</v>
      </c>
      <c r="I78" s="14"/>
      <c r="J78" s="14">
        <v>14.39</v>
      </c>
      <c r="K78" s="14">
        <v>17.829999999999998</v>
      </c>
      <c r="L78" s="14">
        <v>23.39</v>
      </c>
      <c r="M78" s="54"/>
      <c r="N78" s="14">
        <v>23.725096594</v>
      </c>
      <c r="O78" s="31">
        <v>1.5903899524</v>
      </c>
      <c r="P78" s="31" t="s">
        <v>13</v>
      </c>
      <c r="Q78" s="17" t="s">
        <v>13</v>
      </c>
      <c r="R78" s="38" t="s">
        <v>604</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99</v>
      </c>
      <c r="D79" s="16" t="s">
        <v>100</v>
      </c>
      <c r="E79" s="16">
        <v>4</v>
      </c>
      <c r="F79" s="15">
        <v>33.119999999999997</v>
      </c>
      <c r="G79" s="15">
        <v>30.37</v>
      </c>
      <c r="H79" s="15">
        <v>27.62</v>
      </c>
      <c r="I79" s="14"/>
      <c r="J79" s="15">
        <v>34.26</v>
      </c>
      <c r="K79" s="15">
        <v>39.75</v>
      </c>
      <c r="L79" s="15">
        <v>48.63</v>
      </c>
      <c r="M79" s="54"/>
      <c r="N79" s="15">
        <v>47.230584786000001</v>
      </c>
      <c r="O79" s="15">
        <v>132.10974476000001</v>
      </c>
      <c r="P79" s="15" t="s">
        <v>16</v>
      </c>
      <c r="Q79" s="16" t="s">
        <v>13</v>
      </c>
      <c r="R79" s="37" t="s">
        <v>605</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101</v>
      </c>
      <c r="D80" s="17" t="s">
        <v>102</v>
      </c>
      <c r="E80" s="17">
        <v>0</v>
      </c>
      <c r="F80" s="14">
        <v>1.23</v>
      </c>
      <c r="G80" s="14">
        <v>0.8</v>
      </c>
      <c r="H80" s="14">
        <v>0.38</v>
      </c>
      <c r="I80" s="14"/>
      <c r="J80" s="14">
        <v>1.27</v>
      </c>
      <c r="K80" s="14">
        <v>2.11</v>
      </c>
      <c r="L80" s="14">
        <v>3.48</v>
      </c>
      <c r="M80" s="54"/>
      <c r="N80" s="14">
        <v>33.774910202000001</v>
      </c>
      <c r="O80" s="31">
        <v>9.9029859523999999</v>
      </c>
      <c r="P80" s="31" t="s">
        <v>13</v>
      </c>
      <c r="Q80" s="17" t="s">
        <v>13</v>
      </c>
      <c r="R80" s="38" t="s">
        <v>606</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104</v>
      </c>
      <c r="E81" s="16">
        <v>4</v>
      </c>
      <c r="F81" s="15">
        <v>22.36</v>
      </c>
      <c r="G81" s="15">
        <v>19.45</v>
      </c>
      <c r="H81" s="15">
        <v>16.54</v>
      </c>
      <c r="I81" s="14"/>
      <c r="J81" s="15">
        <v>29.17</v>
      </c>
      <c r="K81" s="15">
        <v>34.979999999999997</v>
      </c>
      <c r="L81" s="15">
        <v>44.39</v>
      </c>
      <c r="M81" s="54"/>
      <c r="N81" s="15">
        <v>50.642246124000003</v>
      </c>
      <c r="O81" s="15">
        <v>136.99610709999999</v>
      </c>
      <c r="P81" s="15" t="s">
        <v>13</v>
      </c>
      <c r="Q81" s="16" t="s">
        <v>16</v>
      </c>
      <c r="R81" s="37" t="s">
        <v>607</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103</v>
      </c>
      <c r="D82" s="17" t="s">
        <v>105</v>
      </c>
      <c r="E82" s="17">
        <v>4</v>
      </c>
      <c r="F82" s="14">
        <v>20.89</v>
      </c>
      <c r="G82" s="14">
        <v>17.920000000000002</v>
      </c>
      <c r="H82" s="14">
        <v>14.96</v>
      </c>
      <c r="I82" s="14"/>
      <c r="J82" s="14">
        <v>27.72</v>
      </c>
      <c r="K82" s="14">
        <v>33.64</v>
      </c>
      <c r="L82" s="14">
        <v>43.22</v>
      </c>
      <c r="M82" s="54"/>
      <c r="N82" s="14">
        <v>50.868045809000002</v>
      </c>
      <c r="O82" s="31">
        <v>9.4938051904999998</v>
      </c>
      <c r="P82" s="31" t="s">
        <v>13</v>
      </c>
      <c r="Q82" s="17" t="s">
        <v>16</v>
      </c>
      <c r="R82" s="38" t="s">
        <v>608</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512</v>
      </c>
      <c r="D83" s="16" t="s">
        <v>513</v>
      </c>
      <c r="E83" s="16">
        <v>0</v>
      </c>
      <c r="F83" s="15">
        <v>2.54</v>
      </c>
      <c r="G83" s="15">
        <v>2.08</v>
      </c>
      <c r="H83" s="15">
        <v>1.62</v>
      </c>
      <c r="I83" s="14"/>
      <c r="J83" s="15">
        <v>2.66</v>
      </c>
      <c r="K83" s="15">
        <v>3.57</v>
      </c>
      <c r="L83" s="15">
        <v>5.05</v>
      </c>
      <c r="M83" s="54"/>
      <c r="N83" s="15">
        <v>42.538863667000001</v>
      </c>
      <c r="O83" s="15">
        <v>1.5600578571000001</v>
      </c>
      <c r="P83" s="15" t="s">
        <v>13</v>
      </c>
      <c r="Q83" s="16" t="s">
        <v>13</v>
      </c>
      <c r="R83" s="37" t="s">
        <v>609</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503</v>
      </c>
      <c r="D84" s="17" t="s">
        <v>504</v>
      </c>
      <c r="E84" s="17">
        <v>7</v>
      </c>
      <c r="F84" s="14">
        <v>2150</v>
      </c>
      <c r="G84" s="14">
        <v>1633.47</v>
      </c>
      <c r="H84" s="14">
        <v>1116.95</v>
      </c>
      <c r="I84" s="14"/>
      <c r="J84" s="14">
        <v>2389.9499999999998</v>
      </c>
      <c r="K84" s="14">
        <v>3422.99</v>
      </c>
      <c r="L84" s="14">
        <v>5094.6000000000004</v>
      </c>
      <c r="M84" s="54"/>
      <c r="N84" s="14">
        <v>54.434849382000003</v>
      </c>
      <c r="O84" s="31">
        <v>2.5291907333000001</v>
      </c>
      <c r="P84" s="31" t="s">
        <v>16</v>
      </c>
      <c r="Q84" s="17" t="s">
        <v>16</v>
      </c>
      <c r="R84" s="38" t="s">
        <v>610</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106</v>
      </c>
      <c r="D85" s="16" t="s">
        <v>107</v>
      </c>
      <c r="E85" s="16">
        <v>7</v>
      </c>
      <c r="F85" s="15">
        <v>17.809999999999999</v>
      </c>
      <c r="G85" s="15">
        <v>16.170000000000002</v>
      </c>
      <c r="H85" s="15">
        <v>14.53</v>
      </c>
      <c r="I85" s="14"/>
      <c r="J85" s="15">
        <v>18.71</v>
      </c>
      <c r="K85" s="15">
        <v>21.98</v>
      </c>
      <c r="L85" s="15">
        <v>27.28</v>
      </c>
      <c r="M85" s="54"/>
      <c r="N85" s="15">
        <v>54.276564073999999</v>
      </c>
      <c r="O85" s="15">
        <v>7.2527448095000002</v>
      </c>
      <c r="P85" s="15" t="s">
        <v>16</v>
      </c>
      <c r="Q85" s="16" t="s">
        <v>16</v>
      </c>
      <c r="R85" s="37" t="s">
        <v>611</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108</v>
      </c>
      <c r="D86" s="17" t="s">
        <v>109</v>
      </c>
      <c r="E86" s="17">
        <v>4</v>
      </c>
      <c r="F86" s="14">
        <v>4.87</v>
      </c>
      <c r="G86" s="14">
        <v>4.3899999999999997</v>
      </c>
      <c r="H86" s="14">
        <v>3.92</v>
      </c>
      <c r="I86" s="14"/>
      <c r="J86" s="14">
        <v>5.98</v>
      </c>
      <c r="K86" s="14">
        <v>6.92</v>
      </c>
      <c r="L86" s="14">
        <v>8.4499999999999993</v>
      </c>
      <c r="M86" s="54"/>
      <c r="N86" s="14">
        <v>55.600379177000001</v>
      </c>
      <c r="O86" s="31">
        <v>8.7401410952000003</v>
      </c>
      <c r="P86" s="31" t="s">
        <v>13</v>
      </c>
      <c r="Q86" s="17" t="s">
        <v>16</v>
      </c>
      <c r="R86" s="38" t="s">
        <v>612</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110</v>
      </c>
      <c r="D87" s="16" t="s">
        <v>111</v>
      </c>
      <c r="E87" s="16">
        <v>4</v>
      </c>
      <c r="F87" s="15">
        <v>11.13</v>
      </c>
      <c r="G87" s="15">
        <v>9.5399999999999991</v>
      </c>
      <c r="H87" s="15">
        <v>7.96</v>
      </c>
      <c r="I87" s="14"/>
      <c r="J87" s="15">
        <v>15.41</v>
      </c>
      <c r="K87" s="15">
        <v>18.57</v>
      </c>
      <c r="L87" s="15">
        <v>23.68</v>
      </c>
      <c r="M87" s="54"/>
      <c r="N87" s="15">
        <v>56.619433502</v>
      </c>
      <c r="O87" s="15">
        <v>8.0039558570999993</v>
      </c>
      <c r="P87" s="15" t="s">
        <v>13</v>
      </c>
      <c r="Q87" s="16" t="s">
        <v>16</v>
      </c>
      <c r="R87" s="37" t="s">
        <v>613</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112</v>
      </c>
      <c r="D88" s="17" t="s">
        <v>113</v>
      </c>
      <c r="E88" s="17">
        <v>0</v>
      </c>
      <c r="F88" s="14">
        <v>12.74</v>
      </c>
      <c r="G88" s="14">
        <v>11.79</v>
      </c>
      <c r="H88" s="14">
        <v>10.84</v>
      </c>
      <c r="I88" s="14"/>
      <c r="J88" s="14">
        <v>13.28</v>
      </c>
      <c r="K88" s="14">
        <v>15.17</v>
      </c>
      <c r="L88" s="14">
        <v>18.23</v>
      </c>
      <c r="M88" s="54"/>
      <c r="N88" s="14">
        <v>39.138921316999998</v>
      </c>
      <c r="O88" s="31">
        <v>100.44462633000001</v>
      </c>
      <c r="P88" s="31" t="s">
        <v>13</v>
      </c>
      <c r="Q88" s="17" t="s">
        <v>13</v>
      </c>
      <c r="R88" s="38" t="s">
        <v>614</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114</v>
      </c>
      <c r="D89" s="16" t="s">
        <v>115</v>
      </c>
      <c r="E89" s="16">
        <v>4</v>
      </c>
      <c r="F89" s="15">
        <v>7.59</v>
      </c>
      <c r="G89" s="15">
        <v>6.53</v>
      </c>
      <c r="H89" s="15">
        <v>5.47</v>
      </c>
      <c r="I89" s="14"/>
      <c r="J89" s="15">
        <v>10.07</v>
      </c>
      <c r="K89" s="15">
        <v>12.18</v>
      </c>
      <c r="L89" s="15">
        <v>15.6</v>
      </c>
      <c r="M89" s="54"/>
      <c r="N89" s="15">
        <v>59.451420996000003</v>
      </c>
      <c r="O89" s="15">
        <v>29.825303094999999</v>
      </c>
      <c r="P89" s="15" t="s">
        <v>13</v>
      </c>
      <c r="Q89" s="16" t="s">
        <v>16</v>
      </c>
      <c r="R89" s="37" t="s">
        <v>615</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422</v>
      </c>
      <c r="D90" s="17" t="s">
        <v>423</v>
      </c>
      <c r="E90" s="17">
        <v>8</v>
      </c>
      <c r="F90" s="14">
        <v>199.91</v>
      </c>
      <c r="G90" s="14">
        <v>177.46</v>
      </c>
      <c r="H90" s="14">
        <v>155.02000000000001</v>
      </c>
      <c r="I90" s="14"/>
      <c r="J90" s="14">
        <v>214.47</v>
      </c>
      <c r="K90" s="14">
        <v>259.35000000000002</v>
      </c>
      <c r="L90" s="14">
        <v>331.98</v>
      </c>
      <c r="M90" s="54"/>
      <c r="N90" s="14">
        <v>51.896945576999997</v>
      </c>
      <c r="O90" s="31">
        <v>4.2393375675999998</v>
      </c>
      <c r="P90" s="31" t="s">
        <v>16</v>
      </c>
      <c r="Q90" s="17" t="s">
        <v>16</v>
      </c>
      <c r="R90" s="38" t="s">
        <v>616</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116</v>
      </c>
      <c r="D91" s="16" t="s">
        <v>117</v>
      </c>
      <c r="E91" s="16">
        <v>4</v>
      </c>
      <c r="F91" s="15">
        <v>150</v>
      </c>
      <c r="G91" s="15" t="s">
        <v>29</v>
      </c>
      <c r="H91" s="15" t="s">
        <v>29</v>
      </c>
      <c r="I91" s="14"/>
      <c r="J91" s="15" t="s">
        <v>29</v>
      </c>
      <c r="K91" s="15" t="s">
        <v>29</v>
      </c>
      <c r="L91" s="15" t="s">
        <v>29</v>
      </c>
      <c r="M91" s="54"/>
      <c r="N91" s="15">
        <v>94.064508982000007</v>
      </c>
      <c r="O91" s="15">
        <v>1.0764285713999999</v>
      </c>
      <c r="P91" s="15" t="s">
        <v>13</v>
      </c>
      <c r="Q91" s="16" t="s">
        <v>16</v>
      </c>
      <c r="R91" s="37" t="s">
        <v>29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118</v>
      </c>
      <c r="D92" s="17" t="s">
        <v>119</v>
      </c>
      <c r="E92" s="17">
        <v>4</v>
      </c>
      <c r="F92" s="14">
        <v>82.18</v>
      </c>
      <c r="G92" s="14">
        <v>75.69</v>
      </c>
      <c r="H92" s="14">
        <v>69.209999999999994</v>
      </c>
      <c r="I92" s="14"/>
      <c r="J92" s="14">
        <v>88.81</v>
      </c>
      <c r="K92" s="14">
        <v>101.77</v>
      </c>
      <c r="L92" s="14">
        <v>122.75</v>
      </c>
      <c r="M92" s="54"/>
      <c r="N92" s="14">
        <v>54.892488813</v>
      </c>
      <c r="O92" s="31">
        <v>387.92563523999996</v>
      </c>
      <c r="P92" s="31" t="s">
        <v>13</v>
      </c>
      <c r="Q92" s="17" t="s">
        <v>16</v>
      </c>
      <c r="R92" s="38" t="s">
        <v>617</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120</v>
      </c>
      <c r="D93" s="16" t="s">
        <v>121</v>
      </c>
      <c r="E93" s="16">
        <v>7</v>
      </c>
      <c r="F93" s="15">
        <v>50.63</v>
      </c>
      <c r="G93" s="15">
        <v>46.3</v>
      </c>
      <c r="H93" s="15">
        <v>41.97</v>
      </c>
      <c r="I93" s="14"/>
      <c r="J93" s="15">
        <v>59.25</v>
      </c>
      <c r="K93" s="15">
        <v>67.900000000000006</v>
      </c>
      <c r="L93" s="15">
        <v>81.91</v>
      </c>
      <c r="M93" s="54"/>
      <c r="N93" s="15">
        <v>67.220246715000002</v>
      </c>
      <c r="O93" s="15">
        <v>124.36504833000001</v>
      </c>
      <c r="P93" s="15" t="s">
        <v>16</v>
      </c>
      <c r="Q93" s="16" t="s">
        <v>16</v>
      </c>
      <c r="R93" s="37" t="s">
        <v>618</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122</v>
      </c>
      <c r="D94" s="17" t="s">
        <v>123</v>
      </c>
      <c r="E94" s="17">
        <v>7</v>
      </c>
      <c r="F94" s="14">
        <v>26.82</v>
      </c>
      <c r="G94" s="14">
        <v>24.3</v>
      </c>
      <c r="H94" s="14">
        <v>21.78</v>
      </c>
      <c r="I94" s="14"/>
      <c r="J94" s="14">
        <v>28.12</v>
      </c>
      <c r="K94" s="14">
        <v>33.15</v>
      </c>
      <c r="L94" s="14">
        <v>41.3</v>
      </c>
      <c r="M94" s="54"/>
      <c r="N94" s="14">
        <v>59.359356779999999</v>
      </c>
      <c r="O94" s="31">
        <v>197.77801529000001</v>
      </c>
      <c r="P94" s="31" t="s">
        <v>16</v>
      </c>
      <c r="Q94" s="17" t="s">
        <v>16</v>
      </c>
      <c r="R94" s="38" t="s">
        <v>619</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124</v>
      </c>
      <c r="D95" s="16" t="s">
        <v>125</v>
      </c>
      <c r="E95" s="16">
        <v>4</v>
      </c>
      <c r="F95" s="15">
        <v>32.4</v>
      </c>
      <c r="G95" s="15">
        <v>29.85</v>
      </c>
      <c r="H95" s="15">
        <v>27.31</v>
      </c>
      <c r="I95" s="14"/>
      <c r="J95" s="15">
        <v>33.81</v>
      </c>
      <c r="K95" s="15">
        <v>38.89</v>
      </c>
      <c r="L95" s="15">
        <v>47.11</v>
      </c>
      <c r="M95" s="54"/>
      <c r="N95" s="15">
        <v>42.562765177000003</v>
      </c>
      <c r="O95" s="15">
        <v>66.208165475999991</v>
      </c>
      <c r="P95" s="15" t="s">
        <v>16</v>
      </c>
      <c r="Q95" s="16" t="s">
        <v>13</v>
      </c>
      <c r="R95" s="37" t="s">
        <v>620</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126</v>
      </c>
      <c r="D96" s="17" t="s">
        <v>127</v>
      </c>
      <c r="E96" s="17">
        <v>7</v>
      </c>
      <c r="F96" s="14">
        <v>39.99</v>
      </c>
      <c r="G96" s="14">
        <v>36.92</v>
      </c>
      <c r="H96" s="14">
        <v>33.85</v>
      </c>
      <c r="I96" s="14"/>
      <c r="J96" s="14">
        <v>46.32</v>
      </c>
      <c r="K96" s="14">
        <v>52.45</v>
      </c>
      <c r="L96" s="14">
        <v>62.38</v>
      </c>
      <c r="M96" s="54"/>
      <c r="N96" s="14">
        <v>60.285399104</v>
      </c>
      <c r="O96" s="31">
        <v>279.74113567000001</v>
      </c>
      <c r="P96" s="31" t="s">
        <v>16</v>
      </c>
      <c r="Q96" s="17" t="s">
        <v>16</v>
      </c>
      <c r="R96" s="38" t="s">
        <v>621</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410</v>
      </c>
      <c r="D97" s="16" t="s">
        <v>411</v>
      </c>
      <c r="E97" s="16">
        <v>4</v>
      </c>
      <c r="F97" s="15">
        <v>22.74</v>
      </c>
      <c r="G97" s="15">
        <v>20.100000000000001</v>
      </c>
      <c r="H97" s="15">
        <v>17.46</v>
      </c>
      <c r="I97" s="14"/>
      <c r="J97" s="15">
        <v>23.44</v>
      </c>
      <c r="K97" s="15">
        <v>28.71</v>
      </c>
      <c r="L97" s="15">
        <v>37.24</v>
      </c>
      <c r="M97" s="54"/>
      <c r="N97" s="15">
        <v>41.026569637000001</v>
      </c>
      <c r="O97" s="15">
        <v>1.8355538570999999</v>
      </c>
      <c r="P97" s="15" t="s">
        <v>16</v>
      </c>
      <c r="Q97" s="16" t="s">
        <v>13</v>
      </c>
      <c r="R97" s="37" t="s">
        <v>622</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128</v>
      </c>
      <c r="D98" s="17" t="s">
        <v>129</v>
      </c>
      <c r="E98" s="17">
        <v>4</v>
      </c>
      <c r="F98" s="14">
        <v>5.54</v>
      </c>
      <c r="G98" s="14">
        <v>4.79</v>
      </c>
      <c r="H98" s="14">
        <v>4.04</v>
      </c>
      <c r="I98" s="14"/>
      <c r="J98" s="14">
        <v>7.54</v>
      </c>
      <c r="K98" s="14">
        <v>9.0299999999999994</v>
      </c>
      <c r="L98" s="14">
        <v>11.46</v>
      </c>
      <c r="M98" s="54"/>
      <c r="N98" s="14">
        <v>52.523573063000001</v>
      </c>
      <c r="O98" s="31">
        <v>5.2416731428999999</v>
      </c>
      <c r="P98" s="31" t="s">
        <v>13</v>
      </c>
      <c r="Q98" s="17" t="s">
        <v>16</v>
      </c>
      <c r="R98" s="38" t="s">
        <v>623</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514</v>
      </c>
      <c r="D99" s="16" t="s">
        <v>515</v>
      </c>
      <c r="E99" s="16">
        <v>9</v>
      </c>
      <c r="F99" s="15">
        <v>89.39</v>
      </c>
      <c r="G99" s="15">
        <v>80.64</v>
      </c>
      <c r="H99" s="15">
        <v>71.89</v>
      </c>
      <c r="I99" s="14"/>
      <c r="J99" s="15">
        <v>114.87</v>
      </c>
      <c r="K99" s="15">
        <v>132.36000000000001</v>
      </c>
      <c r="L99" s="15">
        <v>160.66999999999999</v>
      </c>
      <c r="M99" s="54"/>
      <c r="N99" s="15">
        <v>63.051003530999999</v>
      </c>
      <c r="O99" s="15">
        <v>1.1125618266999999</v>
      </c>
      <c r="P99" s="15" t="s">
        <v>16</v>
      </c>
      <c r="Q99" s="16" t="s">
        <v>16</v>
      </c>
      <c r="R99" s="37" t="s">
        <v>624</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130</v>
      </c>
      <c r="D100" s="17" t="s">
        <v>131</v>
      </c>
      <c r="E100" s="17">
        <v>1</v>
      </c>
      <c r="F100" s="14">
        <v>12.76</v>
      </c>
      <c r="G100" s="14">
        <v>11.51</v>
      </c>
      <c r="H100" s="14">
        <v>10.26</v>
      </c>
      <c r="I100" s="14"/>
      <c r="J100" s="14">
        <v>13.21</v>
      </c>
      <c r="K100" s="14">
        <v>15.7</v>
      </c>
      <c r="L100" s="14">
        <v>19.75</v>
      </c>
      <c r="M100" s="54"/>
      <c r="N100" s="14">
        <v>50.530638797999998</v>
      </c>
      <c r="O100" s="31">
        <v>17.629283381</v>
      </c>
      <c r="P100" s="31" t="s">
        <v>13</v>
      </c>
      <c r="Q100" s="17" t="s">
        <v>13</v>
      </c>
      <c r="R100" s="38" t="s">
        <v>625</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132</v>
      </c>
      <c r="D101" s="16" t="s">
        <v>133</v>
      </c>
      <c r="E101" s="16">
        <v>1</v>
      </c>
      <c r="F101" s="15">
        <v>5.88</v>
      </c>
      <c r="G101" s="15">
        <v>4.95</v>
      </c>
      <c r="H101" s="15">
        <v>4.03</v>
      </c>
      <c r="I101" s="14"/>
      <c r="J101" s="15">
        <v>6.03</v>
      </c>
      <c r="K101" s="15">
        <v>7.87</v>
      </c>
      <c r="L101" s="15">
        <v>10.86</v>
      </c>
      <c r="M101" s="54"/>
      <c r="N101" s="15">
        <v>42.739598184000002</v>
      </c>
      <c r="O101" s="15">
        <v>4.3416480952000001</v>
      </c>
      <c r="P101" s="15" t="s">
        <v>13</v>
      </c>
      <c r="Q101" s="16" t="s">
        <v>13</v>
      </c>
      <c r="R101" s="37" t="s">
        <v>626</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134</v>
      </c>
      <c r="D102" s="17" t="s">
        <v>135</v>
      </c>
      <c r="E102" s="17">
        <v>7</v>
      </c>
      <c r="F102" s="14">
        <v>16.13</v>
      </c>
      <c r="G102" s="14">
        <v>15.07</v>
      </c>
      <c r="H102" s="14">
        <v>14.02</v>
      </c>
      <c r="I102" s="14"/>
      <c r="J102" s="14">
        <v>17.72</v>
      </c>
      <c r="K102" s="14">
        <v>19.82</v>
      </c>
      <c r="L102" s="14">
        <v>23.23</v>
      </c>
      <c r="M102" s="54"/>
      <c r="N102" s="14">
        <v>64.288650163</v>
      </c>
      <c r="O102" s="31">
        <v>33.078187952</v>
      </c>
      <c r="P102" s="31" t="s">
        <v>16</v>
      </c>
      <c r="Q102" s="17" t="s">
        <v>16</v>
      </c>
      <c r="R102" s="38" t="s">
        <v>627</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136</v>
      </c>
      <c r="D103" s="16" t="s">
        <v>137</v>
      </c>
      <c r="E103" s="16">
        <v>1</v>
      </c>
      <c r="F103" s="15">
        <v>20.55</v>
      </c>
      <c r="G103" s="15">
        <v>18.78</v>
      </c>
      <c r="H103" s="15">
        <v>17.02</v>
      </c>
      <c r="I103" s="14"/>
      <c r="J103" s="15">
        <v>21.2</v>
      </c>
      <c r="K103" s="15">
        <v>24.72</v>
      </c>
      <c r="L103" s="15">
        <v>30.42</v>
      </c>
      <c r="M103" s="54"/>
      <c r="N103" s="15">
        <v>51.357408554999999</v>
      </c>
      <c r="O103" s="15">
        <v>5.7054817143000003</v>
      </c>
      <c r="P103" s="15" t="s">
        <v>13</v>
      </c>
      <c r="Q103" s="16" t="s">
        <v>13</v>
      </c>
      <c r="R103" s="37" t="s">
        <v>628</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392</v>
      </c>
      <c r="D104" s="17" t="s">
        <v>393</v>
      </c>
      <c r="E104" s="17">
        <v>0</v>
      </c>
      <c r="F104" s="14">
        <v>0.56999999999999995</v>
      </c>
      <c r="G104" s="14">
        <v>7.0000000000000007E-2</v>
      </c>
      <c r="H104" s="14">
        <v>-0.42</v>
      </c>
      <c r="I104" s="14"/>
      <c r="J104" s="14">
        <v>0.65</v>
      </c>
      <c r="K104" s="14">
        <v>1.64</v>
      </c>
      <c r="L104" s="14">
        <v>3.25</v>
      </c>
      <c r="M104" s="54"/>
      <c r="N104" s="14">
        <v>16.469618165</v>
      </c>
      <c r="O104" s="31">
        <v>2.9256580951999998</v>
      </c>
      <c r="P104" s="31" t="s">
        <v>13</v>
      </c>
      <c r="Q104" s="17" t="s">
        <v>13</v>
      </c>
      <c r="R104" s="38" t="s">
        <v>629</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138</v>
      </c>
      <c r="D105" s="16" t="s">
        <v>139</v>
      </c>
      <c r="E105" s="16">
        <v>7</v>
      </c>
      <c r="F105" s="15">
        <v>22.82</v>
      </c>
      <c r="G105" s="15">
        <v>20.350000000000001</v>
      </c>
      <c r="H105" s="15">
        <v>17.88</v>
      </c>
      <c r="I105" s="14"/>
      <c r="J105" s="15">
        <v>24.65</v>
      </c>
      <c r="K105" s="15">
        <v>29.58</v>
      </c>
      <c r="L105" s="15">
        <v>37.57</v>
      </c>
      <c r="M105" s="54"/>
      <c r="N105" s="15">
        <v>64.709074615999995</v>
      </c>
      <c r="O105" s="15">
        <v>213.17418932999999</v>
      </c>
      <c r="P105" s="15" t="s">
        <v>16</v>
      </c>
      <c r="Q105" s="16" t="s">
        <v>16</v>
      </c>
      <c r="R105" s="37" t="s">
        <v>630</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140</v>
      </c>
      <c r="D106" s="17" t="s">
        <v>141</v>
      </c>
      <c r="E106" s="17">
        <v>7</v>
      </c>
      <c r="F106" s="14">
        <v>10.09</v>
      </c>
      <c r="G106" s="14">
        <v>9.08</v>
      </c>
      <c r="H106" s="14">
        <v>8.08</v>
      </c>
      <c r="I106" s="14"/>
      <c r="J106" s="14">
        <v>10.77</v>
      </c>
      <c r="K106" s="14">
        <v>12.77</v>
      </c>
      <c r="L106" s="14">
        <v>16.010000000000002</v>
      </c>
      <c r="M106" s="54"/>
      <c r="N106" s="14">
        <v>66.108879310999995</v>
      </c>
      <c r="O106" s="31">
        <v>62.639963000000002</v>
      </c>
      <c r="P106" s="31" t="s">
        <v>16</v>
      </c>
      <c r="Q106" s="17" t="s">
        <v>16</v>
      </c>
      <c r="R106" s="38" t="s">
        <v>631</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142</v>
      </c>
      <c r="D107" s="16" t="s">
        <v>143</v>
      </c>
      <c r="E107" s="16">
        <v>7</v>
      </c>
      <c r="F107" s="15">
        <v>12.79</v>
      </c>
      <c r="G107" s="15">
        <v>10.53</v>
      </c>
      <c r="H107" s="15">
        <v>8.27</v>
      </c>
      <c r="I107" s="14"/>
      <c r="J107" s="15">
        <v>18.420000000000002</v>
      </c>
      <c r="K107" s="15">
        <v>22.93</v>
      </c>
      <c r="L107" s="15">
        <v>30.23</v>
      </c>
      <c r="M107" s="54"/>
      <c r="N107" s="15">
        <v>68.580097464000005</v>
      </c>
      <c r="O107" s="15">
        <v>39.456484904999996</v>
      </c>
      <c r="P107" s="15" t="s">
        <v>13</v>
      </c>
      <c r="Q107" s="16" t="s">
        <v>16</v>
      </c>
      <c r="R107" s="37" t="s">
        <v>632</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144</v>
      </c>
      <c r="D108" s="17" t="s">
        <v>145</v>
      </c>
      <c r="E108" s="17">
        <v>4</v>
      </c>
      <c r="F108" s="14">
        <v>3.85</v>
      </c>
      <c r="G108" s="14">
        <v>3.51</v>
      </c>
      <c r="H108" s="14">
        <v>3.18</v>
      </c>
      <c r="I108" s="14"/>
      <c r="J108" s="14">
        <v>4.75</v>
      </c>
      <c r="K108" s="14">
        <v>5.41</v>
      </c>
      <c r="L108" s="14">
        <v>6.48</v>
      </c>
      <c r="M108" s="54"/>
      <c r="N108" s="14">
        <v>58.289046386999999</v>
      </c>
      <c r="O108" s="31">
        <v>9.739608476199999</v>
      </c>
      <c r="P108" s="31" t="s">
        <v>13</v>
      </c>
      <c r="Q108" s="17" t="s">
        <v>16</v>
      </c>
      <c r="R108" s="38" t="s">
        <v>633</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146</v>
      </c>
      <c r="D109" s="16" t="s">
        <v>147</v>
      </c>
      <c r="E109" s="16">
        <v>4</v>
      </c>
      <c r="F109" s="15">
        <v>3.93</v>
      </c>
      <c r="G109" s="15">
        <v>3.29</v>
      </c>
      <c r="H109" s="15">
        <v>2.65</v>
      </c>
      <c r="I109" s="14"/>
      <c r="J109" s="15">
        <v>5.49</v>
      </c>
      <c r="K109" s="15">
        <v>6.76</v>
      </c>
      <c r="L109" s="15">
        <v>8.82</v>
      </c>
      <c r="M109" s="54"/>
      <c r="N109" s="15">
        <v>58.073844735000002</v>
      </c>
      <c r="O109" s="15">
        <v>19.417469857</v>
      </c>
      <c r="P109" s="15" t="s">
        <v>13</v>
      </c>
      <c r="Q109" s="16" t="s">
        <v>16</v>
      </c>
      <c r="R109" s="37" t="s">
        <v>634</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148</v>
      </c>
      <c r="D110" s="17" t="s">
        <v>149</v>
      </c>
      <c r="E110" s="17">
        <v>1</v>
      </c>
      <c r="F110" s="14">
        <v>9.92</v>
      </c>
      <c r="G110" s="14">
        <v>8.76</v>
      </c>
      <c r="H110" s="14">
        <v>7.6</v>
      </c>
      <c r="I110" s="14"/>
      <c r="J110" s="14">
        <v>10.27</v>
      </c>
      <c r="K110" s="14">
        <v>12.58</v>
      </c>
      <c r="L110" s="14">
        <v>16.32</v>
      </c>
      <c r="M110" s="54"/>
      <c r="N110" s="14">
        <v>46.084087138000001</v>
      </c>
      <c r="O110" s="31">
        <v>22.393014523999998</v>
      </c>
      <c r="P110" s="31" t="s">
        <v>13</v>
      </c>
      <c r="Q110" s="17" t="s">
        <v>13</v>
      </c>
      <c r="R110" s="38" t="s">
        <v>635</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354</v>
      </c>
      <c r="D111" s="16" t="s">
        <v>355</v>
      </c>
      <c r="E111" s="16">
        <v>4</v>
      </c>
      <c r="F111" s="15" t="s">
        <v>29</v>
      </c>
      <c r="G111" s="15" t="s">
        <v>29</v>
      </c>
      <c r="H111" s="15" t="s">
        <v>29</v>
      </c>
      <c r="I111" s="14"/>
      <c r="J111" s="15" t="s">
        <v>29</v>
      </c>
      <c r="K111" s="15" t="s">
        <v>29</v>
      </c>
      <c r="L111" s="15" t="s">
        <v>29</v>
      </c>
      <c r="M111" s="54"/>
      <c r="N111" s="15" t="s">
        <v>29</v>
      </c>
      <c r="O111" s="15" t="s">
        <v>29</v>
      </c>
      <c r="P111" s="15" t="s">
        <v>29</v>
      </c>
      <c r="Q111" s="16" t="s">
        <v>29</v>
      </c>
      <c r="R111" s="37" t="s">
        <v>30</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424</v>
      </c>
      <c r="D112" s="17" t="s">
        <v>425</v>
      </c>
      <c r="E112" s="17">
        <v>3</v>
      </c>
      <c r="F112" s="14">
        <v>2.29</v>
      </c>
      <c r="G112" s="14">
        <v>1.8</v>
      </c>
      <c r="H112" s="14">
        <v>1.31</v>
      </c>
      <c r="I112" s="14"/>
      <c r="J112" s="14">
        <v>2.4</v>
      </c>
      <c r="K112" s="14">
        <v>3.37</v>
      </c>
      <c r="L112" s="14">
        <v>4.9400000000000004</v>
      </c>
      <c r="M112" s="54"/>
      <c r="N112" s="14">
        <v>47.642956654000002</v>
      </c>
      <c r="O112" s="31">
        <v>1.5636787142999999</v>
      </c>
      <c r="P112" s="31" t="s">
        <v>13</v>
      </c>
      <c r="Q112" s="17" t="s">
        <v>13</v>
      </c>
      <c r="R112" s="38" t="s">
        <v>636</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402</v>
      </c>
      <c r="D113" s="16" t="s">
        <v>403</v>
      </c>
      <c r="E113" s="16">
        <v>3</v>
      </c>
      <c r="F113" s="15">
        <v>2.0099999999999998</v>
      </c>
      <c r="G113" s="15">
        <v>1.56</v>
      </c>
      <c r="H113" s="15">
        <v>1.1200000000000001</v>
      </c>
      <c r="I113" s="14"/>
      <c r="J113" s="15">
        <v>2.16</v>
      </c>
      <c r="K113" s="15">
        <v>3.04</v>
      </c>
      <c r="L113" s="15">
        <v>4.4800000000000004</v>
      </c>
      <c r="M113" s="54"/>
      <c r="N113" s="15">
        <v>52.155587396000001</v>
      </c>
      <c r="O113" s="15">
        <v>3.3808466189999997</v>
      </c>
      <c r="P113" s="15" t="s">
        <v>13</v>
      </c>
      <c r="Q113" s="16" t="s">
        <v>13</v>
      </c>
      <c r="R113" s="37" t="s">
        <v>637</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150</v>
      </c>
      <c r="D114" s="17" t="s">
        <v>151</v>
      </c>
      <c r="E114" s="17">
        <v>2</v>
      </c>
      <c r="F114" s="14">
        <v>3.42</v>
      </c>
      <c r="G114" s="14">
        <v>3.01</v>
      </c>
      <c r="H114" s="14">
        <v>2.61</v>
      </c>
      <c r="I114" s="14"/>
      <c r="J114" s="14">
        <v>3.48</v>
      </c>
      <c r="K114" s="14">
        <v>4.28</v>
      </c>
      <c r="L114" s="14">
        <v>5.58</v>
      </c>
      <c r="M114" s="54"/>
      <c r="N114" s="14">
        <v>49.443173874999999</v>
      </c>
      <c r="O114" s="31">
        <v>4.9807527618999998</v>
      </c>
      <c r="P114" s="31" t="s">
        <v>13</v>
      </c>
      <c r="Q114" s="17" t="s">
        <v>13</v>
      </c>
      <c r="R114" s="38" t="s">
        <v>638</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152</v>
      </c>
      <c r="D115" s="16" t="s">
        <v>153</v>
      </c>
      <c r="E115" s="16">
        <v>4</v>
      </c>
      <c r="F115" s="15">
        <v>20.7</v>
      </c>
      <c r="G115" s="15">
        <v>19.329999999999998</v>
      </c>
      <c r="H115" s="15">
        <v>17.97</v>
      </c>
      <c r="I115" s="14"/>
      <c r="J115" s="15">
        <v>24.05</v>
      </c>
      <c r="K115" s="15">
        <v>26.77</v>
      </c>
      <c r="L115" s="15">
        <v>31.19</v>
      </c>
      <c r="M115" s="54"/>
      <c r="N115" s="15">
        <v>50.613643005</v>
      </c>
      <c r="O115" s="15">
        <v>51.775242237999997</v>
      </c>
      <c r="P115" s="15" t="s">
        <v>13</v>
      </c>
      <c r="Q115" s="16" t="s">
        <v>16</v>
      </c>
      <c r="R115" s="37" t="s">
        <v>639</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154</v>
      </c>
      <c r="D116" s="17" t="s">
        <v>155</v>
      </c>
      <c r="E116" s="17">
        <v>4</v>
      </c>
      <c r="F116" s="14">
        <v>25.91</v>
      </c>
      <c r="G116" s="14">
        <v>23.65</v>
      </c>
      <c r="H116" s="14">
        <v>21.39</v>
      </c>
      <c r="I116" s="14"/>
      <c r="J116" s="14">
        <v>30.62</v>
      </c>
      <c r="K116" s="14">
        <v>35.130000000000003</v>
      </c>
      <c r="L116" s="14">
        <v>42.43</v>
      </c>
      <c r="M116" s="54"/>
      <c r="N116" s="14">
        <v>59.703695134999997</v>
      </c>
      <c r="O116" s="31">
        <v>54.214884570999999</v>
      </c>
      <c r="P116" s="31" t="s">
        <v>13</v>
      </c>
      <c r="Q116" s="17" t="s">
        <v>16</v>
      </c>
      <c r="R116" s="38" t="s">
        <v>640</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156</v>
      </c>
      <c r="D117" s="16" t="s">
        <v>157</v>
      </c>
      <c r="E117" s="16">
        <v>3</v>
      </c>
      <c r="F117" s="15">
        <v>87.17</v>
      </c>
      <c r="G117" s="15">
        <v>60.29</v>
      </c>
      <c r="H117" s="15">
        <v>33.42</v>
      </c>
      <c r="I117" s="14"/>
      <c r="J117" s="15">
        <v>90.99</v>
      </c>
      <c r="K117" s="15">
        <v>144.72999999999999</v>
      </c>
      <c r="L117" s="15">
        <v>231.69</v>
      </c>
      <c r="M117" s="54"/>
      <c r="N117" s="15">
        <v>28.869785655000001</v>
      </c>
      <c r="O117" s="15">
        <v>41.874209502999996</v>
      </c>
      <c r="P117" s="15" t="s">
        <v>16</v>
      </c>
      <c r="Q117" s="16" t="s">
        <v>13</v>
      </c>
      <c r="R117" s="37" t="s">
        <v>641</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158</v>
      </c>
      <c r="D118" s="17" t="s">
        <v>159</v>
      </c>
      <c r="E118" s="17">
        <v>3</v>
      </c>
      <c r="F118" s="14">
        <v>12.91</v>
      </c>
      <c r="G118" s="14">
        <v>11.79</v>
      </c>
      <c r="H118" s="14">
        <v>10.67</v>
      </c>
      <c r="I118" s="14"/>
      <c r="J118" s="14">
        <v>13.27</v>
      </c>
      <c r="K118" s="14">
        <v>15.5</v>
      </c>
      <c r="L118" s="14">
        <v>19.11</v>
      </c>
      <c r="M118" s="54"/>
      <c r="N118" s="14">
        <v>42.767658208999997</v>
      </c>
      <c r="O118" s="31">
        <v>22.884760905</v>
      </c>
      <c r="P118" s="31" t="s">
        <v>16</v>
      </c>
      <c r="Q118" s="17" t="s">
        <v>13</v>
      </c>
      <c r="R118" s="38" t="s">
        <v>642</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160</v>
      </c>
      <c r="D119" s="16" t="s">
        <v>161</v>
      </c>
      <c r="E119" s="16">
        <v>4</v>
      </c>
      <c r="F119" s="15">
        <v>28.67</v>
      </c>
      <c r="G119" s="15">
        <v>22.85</v>
      </c>
      <c r="H119" s="15">
        <v>17.04</v>
      </c>
      <c r="I119" s="14"/>
      <c r="J119" s="15">
        <v>45.57</v>
      </c>
      <c r="K119" s="15">
        <v>57.19</v>
      </c>
      <c r="L119" s="15">
        <v>76</v>
      </c>
      <c r="M119" s="54"/>
      <c r="N119" s="15">
        <v>51.492819898999997</v>
      </c>
      <c r="O119" s="15">
        <v>55.479585118000003</v>
      </c>
      <c r="P119" s="15" t="s">
        <v>13</v>
      </c>
      <c r="Q119" s="16" t="s">
        <v>16</v>
      </c>
      <c r="R119" s="37" t="s">
        <v>643</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162</v>
      </c>
      <c r="D120" s="17" t="s">
        <v>163</v>
      </c>
      <c r="E120" s="17">
        <v>4</v>
      </c>
      <c r="F120" s="14">
        <v>9.1300000000000008</v>
      </c>
      <c r="G120" s="14">
        <v>8.5</v>
      </c>
      <c r="H120" s="14">
        <v>7.88</v>
      </c>
      <c r="I120" s="14"/>
      <c r="J120" s="14">
        <v>10.6</v>
      </c>
      <c r="K120" s="14">
        <v>11.84</v>
      </c>
      <c r="L120" s="14">
        <v>13.85</v>
      </c>
      <c r="M120" s="54"/>
      <c r="N120" s="14">
        <v>57.877535235000003</v>
      </c>
      <c r="O120" s="31">
        <v>7.6166750475999994</v>
      </c>
      <c r="P120" s="31" t="s">
        <v>13</v>
      </c>
      <c r="Q120" s="17" t="s">
        <v>16</v>
      </c>
      <c r="R120" s="38" t="s">
        <v>644</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164</v>
      </c>
      <c r="D121" s="16" t="s">
        <v>165</v>
      </c>
      <c r="E121" s="16">
        <v>4</v>
      </c>
      <c r="F121" s="15">
        <v>7.92</v>
      </c>
      <c r="G121" s="15">
        <v>7.29</v>
      </c>
      <c r="H121" s="15">
        <v>6.67</v>
      </c>
      <c r="I121" s="14"/>
      <c r="J121" s="15">
        <v>9.56</v>
      </c>
      <c r="K121" s="15">
        <v>10.8</v>
      </c>
      <c r="L121" s="15">
        <v>12.81</v>
      </c>
      <c r="M121" s="54"/>
      <c r="N121" s="15">
        <v>55.318679768000003</v>
      </c>
      <c r="O121" s="15">
        <v>4.3300140952000001</v>
      </c>
      <c r="P121" s="15" t="s">
        <v>13</v>
      </c>
      <c r="Q121" s="16" t="s">
        <v>16</v>
      </c>
      <c r="R121" s="37" t="s">
        <v>645</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166</v>
      </c>
      <c r="D122" s="17" t="s">
        <v>167</v>
      </c>
      <c r="E122" s="17">
        <v>7</v>
      </c>
      <c r="F122" s="14">
        <v>56</v>
      </c>
      <c r="G122" s="14">
        <v>53.23</v>
      </c>
      <c r="H122" s="14">
        <v>50.46</v>
      </c>
      <c r="I122" s="14"/>
      <c r="J122" s="14">
        <v>58.88</v>
      </c>
      <c r="K122" s="14">
        <v>64.41</v>
      </c>
      <c r="L122" s="14">
        <v>73.349999999999994</v>
      </c>
      <c r="M122" s="54"/>
      <c r="N122" s="14">
        <v>67.428487458999996</v>
      </c>
      <c r="O122" s="31">
        <v>18.763173048000002</v>
      </c>
      <c r="P122" s="31" t="s">
        <v>16</v>
      </c>
      <c r="Q122" s="17" t="s">
        <v>16</v>
      </c>
      <c r="R122" s="38" t="s">
        <v>646</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168</v>
      </c>
      <c r="D123" s="16" t="s">
        <v>169</v>
      </c>
      <c r="E123" s="16">
        <v>7</v>
      </c>
      <c r="F123" s="15">
        <v>29.16</v>
      </c>
      <c r="G123" s="15">
        <v>27.46</v>
      </c>
      <c r="H123" s="15">
        <v>25.77</v>
      </c>
      <c r="I123" s="14"/>
      <c r="J123" s="15">
        <v>32.04</v>
      </c>
      <c r="K123" s="15">
        <v>35.42</v>
      </c>
      <c r="L123" s="15">
        <v>40.89</v>
      </c>
      <c r="M123" s="54"/>
      <c r="N123" s="15">
        <v>58.965928165999998</v>
      </c>
      <c r="O123" s="15">
        <v>67.567592524000005</v>
      </c>
      <c r="P123" s="15" t="s">
        <v>16</v>
      </c>
      <c r="Q123" s="16" t="s">
        <v>16</v>
      </c>
      <c r="R123" s="37" t="s">
        <v>647</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170</v>
      </c>
      <c r="D124" s="17" t="s">
        <v>505</v>
      </c>
      <c r="E124" s="17">
        <v>7</v>
      </c>
      <c r="F124" s="14">
        <v>13.85</v>
      </c>
      <c r="G124" s="14">
        <v>13.11</v>
      </c>
      <c r="H124" s="14">
        <v>12.37</v>
      </c>
      <c r="I124" s="14"/>
      <c r="J124" s="14">
        <v>14.8</v>
      </c>
      <c r="K124" s="14">
        <v>16.27</v>
      </c>
      <c r="L124" s="14">
        <v>18.66</v>
      </c>
      <c r="M124" s="54"/>
      <c r="N124" s="14">
        <v>66.202627774999996</v>
      </c>
      <c r="O124" s="31">
        <v>1.4898282380999999</v>
      </c>
      <c r="P124" s="31" t="s">
        <v>16</v>
      </c>
      <c r="Q124" s="17" t="s">
        <v>16</v>
      </c>
      <c r="R124" s="38" t="s">
        <v>648</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170</v>
      </c>
      <c r="D125" s="16" t="s">
        <v>171</v>
      </c>
      <c r="E125" s="16">
        <v>7</v>
      </c>
      <c r="F125" s="15">
        <v>13.82</v>
      </c>
      <c r="G125" s="15">
        <v>12.95</v>
      </c>
      <c r="H125" s="15">
        <v>12.08</v>
      </c>
      <c r="I125" s="14"/>
      <c r="J125" s="15">
        <v>15.05</v>
      </c>
      <c r="K125" s="15">
        <v>16.78</v>
      </c>
      <c r="L125" s="15">
        <v>19.579999999999998</v>
      </c>
      <c r="M125" s="54"/>
      <c r="N125" s="15">
        <v>62.195308877000002</v>
      </c>
      <c r="O125" s="15">
        <v>486.42732848000003</v>
      </c>
      <c r="P125" s="15" t="s">
        <v>16</v>
      </c>
      <c r="Q125" s="16" t="s">
        <v>16</v>
      </c>
      <c r="R125" s="37" t="s">
        <v>649</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172</v>
      </c>
      <c r="D126" s="17" t="s">
        <v>173</v>
      </c>
      <c r="E126" s="17">
        <v>7</v>
      </c>
      <c r="F126" s="14">
        <v>45.72</v>
      </c>
      <c r="G126" s="14">
        <v>43.1</v>
      </c>
      <c r="H126" s="14">
        <v>40.49</v>
      </c>
      <c r="I126" s="14"/>
      <c r="J126" s="14">
        <v>47.33</v>
      </c>
      <c r="K126" s="14">
        <v>52.55</v>
      </c>
      <c r="L126" s="14">
        <v>61</v>
      </c>
      <c r="M126" s="54"/>
      <c r="N126" s="14">
        <v>68.976175533000003</v>
      </c>
      <c r="O126" s="31">
        <v>88.251916856999998</v>
      </c>
      <c r="P126" s="31" t="s">
        <v>16</v>
      </c>
      <c r="Q126" s="17" t="s">
        <v>16</v>
      </c>
      <c r="R126" s="38" t="s">
        <v>650</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172</v>
      </c>
      <c r="D127" s="16" t="s">
        <v>174</v>
      </c>
      <c r="E127" s="16">
        <v>7</v>
      </c>
      <c r="F127" s="15">
        <v>43.48</v>
      </c>
      <c r="G127" s="15">
        <v>40.590000000000003</v>
      </c>
      <c r="H127" s="15">
        <v>37.700000000000003</v>
      </c>
      <c r="I127" s="14"/>
      <c r="J127" s="15">
        <v>47.4</v>
      </c>
      <c r="K127" s="15">
        <v>53.17</v>
      </c>
      <c r="L127" s="15">
        <v>62.51</v>
      </c>
      <c r="M127" s="54"/>
      <c r="N127" s="15">
        <v>65.477770738000004</v>
      </c>
      <c r="O127" s="15">
        <v>974.28852810000001</v>
      </c>
      <c r="P127" s="15" t="s">
        <v>16</v>
      </c>
      <c r="Q127" s="16" t="s">
        <v>16</v>
      </c>
      <c r="R127" s="37" t="s">
        <v>651</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356</v>
      </c>
      <c r="D128" s="17" t="s">
        <v>175</v>
      </c>
      <c r="E128" s="17">
        <v>0</v>
      </c>
      <c r="F128" s="14">
        <v>2.04</v>
      </c>
      <c r="G128" s="14">
        <v>1.46</v>
      </c>
      <c r="H128" s="14">
        <v>0.89</v>
      </c>
      <c r="I128" s="14"/>
      <c r="J128" s="14">
        <v>2.1</v>
      </c>
      <c r="K128" s="14">
        <v>3.24</v>
      </c>
      <c r="L128" s="14">
        <v>5.09</v>
      </c>
      <c r="M128" s="54"/>
      <c r="N128" s="14">
        <v>34.781346030999998</v>
      </c>
      <c r="O128" s="31">
        <v>3.3437198095</v>
      </c>
      <c r="P128" s="31" t="s">
        <v>13</v>
      </c>
      <c r="Q128" s="17" t="s">
        <v>13</v>
      </c>
      <c r="R128" s="38" t="s">
        <v>652</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176</v>
      </c>
      <c r="D129" s="16" t="s">
        <v>177</v>
      </c>
      <c r="E129" s="16">
        <v>0</v>
      </c>
      <c r="F129" s="15">
        <v>60.14</v>
      </c>
      <c r="G129" s="15">
        <v>51.32</v>
      </c>
      <c r="H129" s="15">
        <v>42.51</v>
      </c>
      <c r="I129" s="14"/>
      <c r="J129" s="15">
        <v>61.39</v>
      </c>
      <c r="K129" s="15">
        <v>79.010000000000005</v>
      </c>
      <c r="L129" s="15">
        <v>107.53</v>
      </c>
      <c r="M129" s="54"/>
      <c r="N129" s="15">
        <v>42.358101740000002</v>
      </c>
      <c r="O129" s="15">
        <v>55.630497146000003</v>
      </c>
      <c r="P129" s="15" t="s">
        <v>13</v>
      </c>
      <c r="Q129" s="16" t="s">
        <v>13</v>
      </c>
      <c r="R129" s="37" t="s">
        <v>653</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178</v>
      </c>
      <c r="D130" s="17" t="s">
        <v>179</v>
      </c>
      <c r="E130" s="17">
        <v>4</v>
      </c>
      <c r="F130" s="14">
        <v>10.66</v>
      </c>
      <c r="G130" s="14">
        <v>8.75</v>
      </c>
      <c r="H130" s="14">
        <v>6.85</v>
      </c>
      <c r="I130" s="14"/>
      <c r="J130" s="14">
        <v>11.13</v>
      </c>
      <c r="K130" s="14">
        <v>14.93</v>
      </c>
      <c r="L130" s="14">
        <v>21.1</v>
      </c>
      <c r="M130" s="54"/>
      <c r="N130" s="14">
        <v>47.103404243</v>
      </c>
      <c r="O130" s="31">
        <v>38.682494618999996</v>
      </c>
      <c r="P130" s="31" t="s">
        <v>16</v>
      </c>
      <c r="Q130" s="17" t="s">
        <v>13</v>
      </c>
      <c r="R130" s="38" t="s">
        <v>654</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357</v>
      </c>
      <c r="D131" s="16" t="s">
        <v>180</v>
      </c>
      <c r="E131" s="16">
        <v>7</v>
      </c>
      <c r="F131" s="15">
        <v>170.58</v>
      </c>
      <c r="G131" s="15">
        <v>160.41</v>
      </c>
      <c r="H131" s="15">
        <v>150.24</v>
      </c>
      <c r="I131" s="14"/>
      <c r="J131" s="15">
        <v>177.47</v>
      </c>
      <c r="K131" s="15">
        <v>197.8</v>
      </c>
      <c r="L131" s="15">
        <v>230.7</v>
      </c>
      <c r="M131" s="54"/>
      <c r="N131" s="15">
        <v>52.548217409000003</v>
      </c>
      <c r="O131" s="15">
        <v>4.5306423643000002</v>
      </c>
      <c r="P131" s="15" t="s">
        <v>16</v>
      </c>
      <c r="Q131" s="16" t="s">
        <v>16</v>
      </c>
      <c r="R131" s="37" t="s">
        <v>655</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181</v>
      </c>
      <c r="D132" s="17" t="s">
        <v>182</v>
      </c>
      <c r="E132" s="17">
        <v>4</v>
      </c>
      <c r="F132" s="14">
        <v>5.52</v>
      </c>
      <c r="G132" s="14">
        <v>4.43</v>
      </c>
      <c r="H132" s="14">
        <v>3.34</v>
      </c>
      <c r="I132" s="14"/>
      <c r="J132" s="14">
        <v>8.82</v>
      </c>
      <c r="K132" s="14">
        <v>10.99</v>
      </c>
      <c r="L132" s="14">
        <v>14.51</v>
      </c>
      <c r="M132" s="54"/>
      <c r="N132" s="14">
        <v>47.511422293000003</v>
      </c>
      <c r="O132" s="31">
        <v>4.9110679523999998</v>
      </c>
      <c r="P132" s="31" t="s">
        <v>13</v>
      </c>
      <c r="Q132" s="17" t="s">
        <v>16</v>
      </c>
      <c r="R132" s="38" t="s">
        <v>656</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183</v>
      </c>
      <c r="D133" s="16" t="s">
        <v>184</v>
      </c>
      <c r="E133" s="16">
        <v>4</v>
      </c>
      <c r="F133" s="15">
        <v>6.51</v>
      </c>
      <c r="G133" s="15">
        <v>5.71</v>
      </c>
      <c r="H133" s="15">
        <v>4.91</v>
      </c>
      <c r="I133" s="14"/>
      <c r="J133" s="15">
        <v>8.7799999999999994</v>
      </c>
      <c r="K133" s="15">
        <v>10.37</v>
      </c>
      <c r="L133" s="15">
        <v>12.95</v>
      </c>
      <c r="M133" s="54"/>
      <c r="N133" s="15">
        <v>52.899788272999999</v>
      </c>
      <c r="O133" s="15">
        <v>4.7610699047999994</v>
      </c>
      <c r="P133" s="15" t="s">
        <v>13</v>
      </c>
      <c r="Q133" s="16" t="s">
        <v>16</v>
      </c>
      <c r="R133" s="37" t="s">
        <v>657</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658</v>
      </c>
      <c r="D134" s="17" t="s">
        <v>659</v>
      </c>
      <c r="E134" s="17">
        <v>3</v>
      </c>
      <c r="F134" s="14">
        <v>282.08999999999997</v>
      </c>
      <c r="G134" s="14">
        <v>216.46</v>
      </c>
      <c r="H134" s="14">
        <v>150.83000000000001</v>
      </c>
      <c r="I134" s="14"/>
      <c r="J134" s="14">
        <v>288.60000000000002</v>
      </c>
      <c r="K134" s="14">
        <v>419.85</v>
      </c>
      <c r="L134" s="14">
        <v>632.23</v>
      </c>
      <c r="M134" s="54"/>
      <c r="N134" s="14">
        <v>43.007709286000001</v>
      </c>
      <c r="O134" s="31">
        <v>4.0386189424000003</v>
      </c>
      <c r="P134" s="31" t="s">
        <v>16</v>
      </c>
      <c r="Q134" s="17" t="s">
        <v>13</v>
      </c>
      <c r="R134" s="38" t="s">
        <v>660</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185</v>
      </c>
      <c r="D135" s="16" t="s">
        <v>186</v>
      </c>
      <c r="E135" s="16">
        <v>4</v>
      </c>
      <c r="F135" s="15">
        <v>3.5</v>
      </c>
      <c r="G135" s="15">
        <v>3.25</v>
      </c>
      <c r="H135" s="15">
        <v>3.01</v>
      </c>
      <c r="I135" s="14"/>
      <c r="J135" s="15">
        <v>4.0199999999999996</v>
      </c>
      <c r="K135" s="15">
        <v>4.5</v>
      </c>
      <c r="L135" s="15">
        <v>5.29</v>
      </c>
      <c r="M135" s="54"/>
      <c r="N135" s="15">
        <v>63.942650798999999</v>
      </c>
      <c r="O135" s="15">
        <v>3.1184813333000001</v>
      </c>
      <c r="P135" s="15" t="s">
        <v>13</v>
      </c>
      <c r="Q135" s="16" t="s">
        <v>16</v>
      </c>
      <c r="R135" s="37" t="s">
        <v>661</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185</v>
      </c>
      <c r="D136" s="17" t="s">
        <v>187</v>
      </c>
      <c r="E136" s="17">
        <v>5</v>
      </c>
      <c r="F136" s="14">
        <v>3.49</v>
      </c>
      <c r="G136" s="14">
        <v>3.25</v>
      </c>
      <c r="H136" s="14">
        <v>3.02</v>
      </c>
      <c r="I136" s="14"/>
      <c r="J136" s="14">
        <v>4</v>
      </c>
      <c r="K136" s="14">
        <v>4.46</v>
      </c>
      <c r="L136" s="14">
        <v>5.22</v>
      </c>
      <c r="M136" s="54"/>
      <c r="N136" s="14">
        <v>64.721950609999993</v>
      </c>
      <c r="O136" s="31">
        <v>17.305315761999999</v>
      </c>
      <c r="P136" s="31" t="s">
        <v>13</v>
      </c>
      <c r="Q136" s="17" t="s">
        <v>16</v>
      </c>
      <c r="R136" s="38" t="s">
        <v>662</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185</v>
      </c>
      <c r="D137" s="16" t="s">
        <v>188</v>
      </c>
      <c r="E137" s="16">
        <v>4</v>
      </c>
      <c r="F137" s="15">
        <v>17.440000000000001</v>
      </c>
      <c r="G137" s="15">
        <v>16.21</v>
      </c>
      <c r="H137" s="15">
        <v>14.99</v>
      </c>
      <c r="I137" s="14"/>
      <c r="J137" s="15">
        <v>20.05</v>
      </c>
      <c r="K137" s="15">
        <v>22.49</v>
      </c>
      <c r="L137" s="15">
        <v>26.44</v>
      </c>
      <c r="M137" s="54"/>
      <c r="N137" s="15">
        <v>67.324971884999997</v>
      </c>
      <c r="O137" s="15">
        <v>85.240592237999991</v>
      </c>
      <c r="P137" s="15" t="s">
        <v>13</v>
      </c>
      <c r="Q137" s="16" t="s">
        <v>16</v>
      </c>
      <c r="R137" s="37" t="s">
        <v>663</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426</v>
      </c>
      <c r="D138" s="17" t="s">
        <v>427</v>
      </c>
      <c r="E138" s="17">
        <v>3</v>
      </c>
      <c r="F138" s="14">
        <v>38.200000000000003</v>
      </c>
      <c r="G138" s="14">
        <v>29.59</v>
      </c>
      <c r="H138" s="14">
        <v>20.98</v>
      </c>
      <c r="I138" s="14"/>
      <c r="J138" s="14">
        <v>39.299999999999997</v>
      </c>
      <c r="K138" s="14">
        <v>56.51</v>
      </c>
      <c r="L138" s="14">
        <v>84.36</v>
      </c>
      <c r="M138" s="54"/>
      <c r="N138" s="14">
        <v>38.949569406999998</v>
      </c>
      <c r="O138" s="31">
        <v>2.9943279342999998</v>
      </c>
      <c r="P138" s="31" t="s">
        <v>16</v>
      </c>
      <c r="Q138" s="17" t="s">
        <v>13</v>
      </c>
      <c r="R138" s="38" t="s">
        <v>664</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189</v>
      </c>
      <c r="D139" s="16" t="s">
        <v>190</v>
      </c>
      <c r="E139" s="16">
        <v>1</v>
      </c>
      <c r="F139" s="15">
        <v>11</v>
      </c>
      <c r="G139" s="15">
        <v>8.67</v>
      </c>
      <c r="H139" s="15">
        <v>6.34</v>
      </c>
      <c r="I139" s="14"/>
      <c r="J139" s="15">
        <v>11.4</v>
      </c>
      <c r="K139" s="15">
        <v>16.05</v>
      </c>
      <c r="L139" s="15">
        <v>23.58</v>
      </c>
      <c r="M139" s="54"/>
      <c r="N139" s="15">
        <v>49.454047594000002</v>
      </c>
      <c r="O139" s="15">
        <v>5.0972138570999999</v>
      </c>
      <c r="P139" s="15" t="s">
        <v>13</v>
      </c>
      <c r="Q139" s="16" t="s">
        <v>13</v>
      </c>
      <c r="R139" s="37" t="s">
        <v>665</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191</v>
      </c>
      <c r="D140" s="17" t="s">
        <v>192</v>
      </c>
      <c r="E140" s="17">
        <v>4</v>
      </c>
      <c r="F140" s="14">
        <v>3.05</v>
      </c>
      <c r="G140" s="14">
        <v>1.97</v>
      </c>
      <c r="H140" s="14">
        <v>0.89</v>
      </c>
      <c r="I140" s="14"/>
      <c r="J140" s="14">
        <v>5.9</v>
      </c>
      <c r="K140" s="14">
        <v>8.0500000000000007</v>
      </c>
      <c r="L140" s="14">
        <v>11.54</v>
      </c>
      <c r="M140" s="54"/>
      <c r="N140" s="14">
        <v>54.543165379999998</v>
      </c>
      <c r="O140" s="31">
        <v>10.160432238</v>
      </c>
      <c r="P140" s="31" t="s">
        <v>13</v>
      </c>
      <c r="Q140" s="17" t="s">
        <v>16</v>
      </c>
      <c r="R140" s="38" t="s">
        <v>666</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193</v>
      </c>
      <c r="D141" s="16" t="s">
        <v>194</v>
      </c>
      <c r="E141" s="16">
        <v>1</v>
      </c>
      <c r="F141" s="15">
        <v>40.049999999999997</v>
      </c>
      <c r="G141" s="15">
        <v>35.42</v>
      </c>
      <c r="H141" s="15">
        <v>30.79</v>
      </c>
      <c r="I141" s="14"/>
      <c r="J141" s="15">
        <v>41.23</v>
      </c>
      <c r="K141" s="15">
        <v>50.48</v>
      </c>
      <c r="L141" s="15">
        <v>65.459999999999994</v>
      </c>
      <c r="M141" s="54"/>
      <c r="N141" s="15">
        <v>46.698049926000003</v>
      </c>
      <c r="O141" s="15">
        <v>307.62675143000001</v>
      </c>
      <c r="P141" s="15" t="s">
        <v>13</v>
      </c>
      <c r="Q141" s="16" t="s">
        <v>13</v>
      </c>
      <c r="R141" s="37" t="s">
        <v>667</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193</v>
      </c>
      <c r="D142" s="17" t="s">
        <v>506</v>
      </c>
      <c r="E142" s="17">
        <v>1</v>
      </c>
      <c r="F142" s="14">
        <v>38.53</v>
      </c>
      <c r="G142" s="14">
        <v>34.18</v>
      </c>
      <c r="H142" s="14">
        <v>29.84</v>
      </c>
      <c r="I142" s="14"/>
      <c r="J142" s="14">
        <v>40.22</v>
      </c>
      <c r="K142" s="14">
        <v>48.9</v>
      </c>
      <c r="L142" s="14">
        <v>62.94</v>
      </c>
      <c r="M142" s="54"/>
      <c r="N142" s="14">
        <v>46.682615611000003</v>
      </c>
      <c r="O142" s="31">
        <v>8.1298980000000007</v>
      </c>
      <c r="P142" s="31" t="s">
        <v>13</v>
      </c>
      <c r="Q142" s="17" t="s">
        <v>13</v>
      </c>
      <c r="R142" s="38" t="s">
        <v>668</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195</v>
      </c>
      <c r="D143" s="16" t="s">
        <v>196</v>
      </c>
      <c r="E143" s="16">
        <v>3</v>
      </c>
      <c r="F143" s="15">
        <v>25.95</v>
      </c>
      <c r="G143" s="15">
        <v>23.98</v>
      </c>
      <c r="H143" s="15">
        <v>22.01</v>
      </c>
      <c r="I143" s="14"/>
      <c r="J143" s="15">
        <v>26.9</v>
      </c>
      <c r="K143" s="15">
        <v>30.83</v>
      </c>
      <c r="L143" s="15">
        <v>37.19</v>
      </c>
      <c r="M143" s="54"/>
      <c r="N143" s="15">
        <v>35.402393572999998</v>
      </c>
      <c r="O143" s="15">
        <v>13.113693285</v>
      </c>
      <c r="P143" s="15" t="s">
        <v>16</v>
      </c>
      <c r="Q143" s="16" t="s">
        <v>13</v>
      </c>
      <c r="R143" s="37" t="s">
        <v>669</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197</v>
      </c>
      <c r="D144" s="17" t="s">
        <v>198</v>
      </c>
      <c r="E144" s="17">
        <v>1</v>
      </c>
      <c r="F144" s="14">
        <v>14.13</v>
      </c>
      <c r="G144" s="14">
        <v>13.15</v>
      </c>
      <c r="H144" s="14">
        <v>12.18</v>
      </c>
      <c r="I144" s="14"/>
      <c r="J144" s="14">
        <v>14.58</v>
      </c>
      <c r="K144" s="14">
        <v>16.52</v>
      </c>
      <c r="L144" s="14">
        <v>19.66</v>
      </c>
      <c r="M144" s="54"/>
      <c r="N144" s="14">
        <v>45.465081066000003</v>
      </c>
      <c r="O144" s="31">
        <v>211.03727171</v>
      </c>
      <c r="P144" s="31" t="s">
        <v>13</v>
      </c>
      <c r="Q144" s="17" t="s">
        <v>13</v>
      </c>
      <c r="R144" s="38" t="s">
        <v>670</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199</v>
      </c>
      <c r="D145" s="16" t="s">
        <v>200</v>
      </c>
      <c r="E145" s="16">
        <v>9</v>
      </c>
      <c r="F145" s="15">
        <v>3.99</v>
      </c>
      <c r="G145" s="15">
        <v>3.74</v>
      </c>
      <c r="H145" s="15">
        <v>3.5</v>
      </c>
      <c r="I145" s="14"/>
      <c r="J145" s="15">
        <v>4.3099999999999996</v>
      </c>
      <c r="K145" s="15">
        <v>4.79</v>
      </c>
      <c r="L145" s="15">
        <v>5.58</v>
      </c>
      <c r="M145" s="54"/>
      <c r="N145" s="15">
        <v>57.860273311999997</v>
      </c>
      <c r="O145" s="15">
        <v>12.406177142000001</v>
      </c>
      <c r="P145" s="15" t="s">
        <v>16</v>
      </c>
      <c r="Q145" s="16" t="s">
        <v>16</v>
      </c>
      <c r="R145" s="37" t="s">
        <v>671</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201</v>
      </c>
      <c r="D146" s="17" t="s">
        <v>202</v>
      </c>
      <c r="E146" s="17">
        <v>4</v>
      </c>
      <c r="F146" s="14">
        <v>17.690000000000001</v>
      </c>
      <c r="G146" s="14">
        <v>15.31</v>
      </c>
      <c r="H146" s="14">
        <v>12.94</v>
      </c>
      <c r="I146" s="14"/>
      <c r="J146" s="14">
        <v>24.71</v>
      </c>
      <c r="K146" s="14">
        <v>29.45</v>
      </c>
      <c r="L146" s="14">
        <v>37.130000000000003</v>
      </c>
      <c r="M146" s="54"/>
      <c r="N146" s="14">
        <v>50.290016682000001</v>
      </c>
      <c r="O146" s="31">
        <v>8.916425619</v>
      </c>
      <c r="P146" s="31" t="s">
        <v>13</v>
      </c>
      <c r="Q146" s="17" t="s">
        <v>16</v>
      </c>
      <c r="R146" s="38" t="s">
        <v>672</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203</v>
      </c>
      <c r="D147" s="16" t="s">
        <v>204</v>
      </c>
      <c r="E147" s="16">
        <v>4</v>
      </c>
      <c r="F147" s="15">
        <v>5.04</v>
      </c>
      <c r="G147" s="15">
        <v>3.11</v>
      </c>
      <c r="H147" s="15">
        <v>1.19</v>
      </c>
      <c r="I147" s="14"/>
      <c r="J147" s="15">
        <v>10.25</v>
      </c>
      <c r="K147" s="15">
        <v>14.09</v>
      </c>
      <c r="L147" s="15">
        <v>20.309999999999999</v>
      </c>
      <c r="M147" s="54"/>
      <c r="N147" s="15">
        <v>60.096301814999997</v>
      </c>
      <c r="O147" s="15">
        <v>111.56652194999999</v>
      </c>
      <c r="P147" s="15" t="s">
        <v>13</v>
      </c>
      <c r="Q147" s="16" t="s">
        <v>16</v>
      </c>
      <c r="R147" s="37" t="s">
        <v>673</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205</v>
      </c>
      <c r="D148" s="17" t="s">
        <v>206</v>
      </c>
      <c r="E148" s="17">
        <v>0</v>
      </c>
      <c r="F148" s="14">
        <v>5.21</v>
      </c>
      <c r="G148" s="14">
        <v>4.72</v>
      </c>
      <c r="H148" s="14">
        <v>4.24</v>
      </c>
      <c r="I148" s="14"/>
      <c r="J148" s="14">
        <v>5.41</v>
      </c>
      <c r="K148" s="14">
        <v>6.37</v>
      </c>
      <c r="L148" s="14">
        <v>7.94</v>
      </c>
      <c r="M148" s="54"/>
      <c r="N148" s="14">
        <v>36.696917282999998</v>
      </c>
      <c r="O148" s="31">
        <v>4.9202836190000001</v>
      </c>
      <c r="P148" s="31" t="s">
        <v>13</v>
      </c>
      <c r="Q148" s="17" t="s">
        <v>13</v>
      </c>
      <c r="R148" s="38" t="s">
        <v>674</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205</v>
      </c>
      <c r="D149" s="16" t="s">
        <v>207</v>
      </c>
      <c r="E149" s="16">
        <v>0</v>
      </c>
      <c r="F149" s="15">
        <v>5.64</v>
      </c>
      <c r="G149" s="15">
        <v>5.16</v>
      </c>
      <c r="H149" s="15">
        <v>4.68</v>
      </c>
      <c r="I149" s="14"/>
      <c r="J149" s="15">
        <v>5.83</v>
      </c>
      <c r="K149" s="15">
        <v>6.78</v>
      </c>
      <c r="L149" s="15">
        <v>8.33</v>
      </c>
      <c r="M149" s="54"/>
      <c r="N149" s="15">
        <v>40.103517236000002</v>
      </c>
      <c r="O149" s="15">
        <v>40.728485904999999</v>
      </c>
      <c r="P149" s="15" t="s">
        <v>13</v>
      </c>
      <c r="Q149" s="16" t="s">
        <v>13</v>
      </c>
      <c r="R149" s="37" t="s">
        <v>675</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208</v>
      </c>
      <c r="D150" s="17" t="s">
        <v>209</v>
      </c>
      <c r="E150" s="17">
        <v>2</v>
      </c>
      <c r="F150" s="14">
        <v>15.06</v>
      </c>
      <c r="G150" s="14">
        <v>12.64</v>
      </c>
      <c r="H150" s="14">
        <v>10.220000000000001</v>
      </c>
      <c r="I150" s="14"/>
      <c r="J150" s="14">
        <v>16.02</v>
      </c>
      <c r="K150" s="14">
        <v>20.85</v>
      </c>
      <c r="L150" s="14">
        <v>28.68</v>
      </c>
      <c r="M150" s="54"/>
      <c r="N150" s="14">
        <v>41.445482923999997</v>
      </c>
      <c r="O150" s="31">
        <v>100.28343171</v>
      </c>
      <c r="P150" s="31" t="s">
        <v>13</v>
      </c>
      <c r="Q150" s="17" t="s">
        <v>13</v>
      </c>
      <c r="R150" s="38" t="s">
        <v>676</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516</v>
      </c>
      <c r="D151" s="16" t="s">
        <v>517</v>
      </c>
      <c r="E151" s="16">
        <v>3</v>
      </c>
      <c r="F151" s="15">
        <v>110.84</v>
      </c>
      <c r="G151" s="15">
        <v>71.989999999999995</v>
      </c>
      <c r="H151" s="15">
        <v>33.14</v>
      </c>
      <c r="I151" s="14"/>
      <c r="J151" s="15">
        <v>117.05</v>
      </c>
      <c r="K151" s="15">
        <v>194.74</v>
      </c>
      <c r="L151" s="15">
        <v>320.45</v>
      </c>
      <c r="M151" s="54"/>
      <c r="N151" s="15">
        <v>34.195513900000002</v>
      </c>
      <c r="O151" s="15">
        <v>11.03880803</v>
      </c>
      <c r="P151" s="15" t="s">
        <v>16</v>
      </c>
      <c r="Q151" s="16" t="s">
        <v>13</v>
      </c>
      <c r="R151" s="37" t="s">
        <v>677</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518</v>
      </c>
      <c r="D152" s="17" t="s">
        <v>519</v>
      </c>
      <c r="E152" s="17">
        <v>7</v>
      </c>
      <c r="F152" s="14">
        <v>4.74</v>
      </c>
      <c r="G152" s="14">
        <v>4.24</v>
      </c>
      <c r="H152" s="14">
        <v>3.74</v>
      </c>
      <c r="I152" s="14"/>
      <c r="J152" s="14">
        <v>6.14</v>
      </c>
      <c r="K152" s="14">
        <v>7.13</v>
      </c>
      <c r="L152" s="14">
        <v>8.74</v>
      </c>
      <c r="M152" s="54"/>
      <c r="N152" s="14">
        <v>61.705033532000002</v>
      </c>
      <c r="O152" s="31">
        <v>1.1453963332999999</v>
      </c>
      <c r="P152" s="31" t="s">
        <v>13</v>
      </c>
      <c r="Q152" s="17" t="s">
        <v>16</v>
      </c>
      <c r="R152" s="38" t="s">
        <v>678</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210</v>
      </c>
      <c r="D153" s="16" t="s">
        <v>211</v>
      </c>
      <c r="E153" s="16">
        <v>10</v>
      </c>
      <c r="F153" s="15">
        <v>4.6399999999999997</v>
      </c>
      <c r="G153" s="15">
        <v>4.12</v>
      </c>
      <c r="H153" s="15">
        <v>3.6</v>
      </c>
      <c r="I153" s="14"/>
      <c r="J153" s="15">
        <v>4.88</v>
      </c>
      <c r="K153" s="15">
        <v>5.91</v>
      </c>
      <c r="L153" s="15">
        <v>7.58</v>
      </c>
      <c r="M153" s="54"/>
      <c r="N153" s="15">
        <v>73.777914158000002</v>
      </c>
      <c r="O153" s="15">
        <v>5.7936866189999998</v>
      </c>
      <c r="P153" s="15" t="s">
        <v>16</v>
      </c>
      <c r="Q153" s="16" t="s">
        <v>16</v>
      </c>
      <c r="R153" s="37" t="s">
        <v>679</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449</v>
      </c>
      <c r="D154" s="17" t="s">
        <v>450</v>
      </c>
      <c r="E154" s="17">
        <v>1</v>
      </c>
      <c r="F154" s="14">
        <v>3.15</v>
      </c>
      <c r="G154" s="14">
        <v>2.93</v>
      </c>
      <c r="H154" s="14">
        <v>2.72</v>
      </c>
      <c r="I154" s="14"/>
      <c r="J154" s="14">
        <v>3.23</v>
      </c>
      <c r="K154" s="14">
        <v>3.65</v>
      </c>
      <c r="L154" s="14">
        <v>4.33</v>
      </c>
      <c r="M154" s="54"/>
      <c r="N154" s="14">
        <v>49.945344658000003</v>
      </c>
      <c r="O154" s="31">
        <v>1.2486028570999999</v>
      </c>
      <c r="P154" s="31" t="s">
        <v>13</v>
      </c>
      <c r="Q154" s="17" t="s">
        <v>13</v>
      </c>
      <c r="R154" s="38" t="s">
        <v>680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212</v>
      </c>
      <c r="D155" s="16" t="s">
        <v>213</v>
      </c>
      <c r="E155" s="16">
        <v>4</v>
      </c>
      <c r="F155" s="15">
        <v>79.069999999999993</v>
      </c>
      <c r="G155" s="15">
        <v>73.02</v>
      </c>
      <c r="H155" s="15">
        <v>66.97</v>
      </c>
      <c r="I155" s="14"/>
      <c r="J155" s="15">
        <v>80.92</v>
      </c>
      <c r="K155" s="15">
        <v>93.01</v>
      </c>
      <c r="L155" s="15">
        <v>112.58</v>
      </c>
      <c r="M155" s="54"/>
      <c r="N155" s="15">
        <v>73.112884797000007</v>
      </c>
      <c r="O155" s="15">
        <v>36.474533391999998</v>
      </c>
      <c r="P155" s="15" t="s">
        <v>13</v>
      </c>
      <c r="Q155" s="16" t="s">
        <v>16</v>
      </c>
      <c r="R155" s="37" t="s">
        <v>681</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369</v>
      </c>
      <c r="D156" s="17" t="s">
        <v>370</v>
      </c>
      <c r="E156" s="17">
        <v>0</v>
      </c>
      <c r="F156" s="14">
        <v>55.44</v>
      </c>
      <c r="G156" s="14">
        <v>45.13</v>
      </c>
      <c r="H156" s="14">
        <v>34.83</v>
      </c>
      <c r="I156" s="14"/>
      <c r="J156" s="14">
        <v>59.51</v>
      </c>
      <c r="K156" s="14">
        <v>80.11</v>
      </c>
      <c r="L156" s="14">
        <v>113.45</v>
      </c>
      <c r="M156" s="54"/>
      <c r="N156" s="14">
        <v>21.276568203</v>
      </c>
      <c r="O156" s="31">
        <v>2.046230381</v>
      </c>
      <c r="P156" s="31" t="s">
        <v>13</v>
      </c>
      <c r="Q156" s="17" t="s">
        <v>13</v>
      </c>
      <c r="R156" s="38" t="s">
        <v>682</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214</v>
      </c>
      <c r="D157" s="16" t="s">
        <v>215</v>
      </c>
      <c r="E157" s="16">
        <v>7</v>
      </c>
      <c r="F157" s="15">
        <v>119.93</v>
      </c>
      <c r="G157" s="15">
        <v>111.78</v>
      </c>
      <c r="H157" s="15">
        <v>103.63</v>
      </c>
      <c r="I157" s="14"/>
      <c r="J157" s="15">
        <v>123.88</v>
      </c>
      <c r="K157" s="15">
        <v>140.16999999999999</v>
      </c>
      <c r="L157" s="15">
        <v>166.54</v>
      </c>
      <c r="M157" s="54"/>
      <c r="N157" s="15">
        <v>66.457048959000005</v>
      </c>
      <c r="O157" s="15">
        <v>28.297529338</v>
      </c>
      <c r="P157" s="15" t="s">
        <v>16</v>
      </c>
      <c r="Q157" s="16" t="s">
        <v>16</v>
      </c>
      <c r="R157" s="37" t="s">
        <v>683</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216</v>
      </c>
      <c r="D158" s="17" t="s">
        <v>217</v>
      </c>
      <c r="E158" s="17">
        <v>4</v>
      </c>
      <c r="F158" s="14">
        <v>32.04</v>
      </c>
      <c r="G158" s="14">
        <v>30.63</v>
      </c>
      <c r="H158" s="14">
        <v>29.22</v>
      </c>
      <c r="I158" s="14"/>
      <c r="J158" s="14">
        <v>32.6</v>
      </c>
      <c r="K158" s="14">
        <v>35.409999999999997</v>
      </c>
      <c r="L158" s="14">
        <v>39.97</v>
      </c>
      <c r="M158" s="54"/>
      <c r="N158" s="14">
        <v>42.957354119000001</v>
      </c>
      <c r="O158" s="31">
        <v>5.1503077143000002</v>
      </c>
      <c r="P158" s="31" t="s">
        <v>16</v>
      </c>
      <c r="Q158" s="17" t="s">
        <v>13</v>
      </c>
      <c r="R158" s="38" t="s">
        <v>684</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358</v>
      </c>
      <c r="D159" s="16" t="s">
        <v>218</v>
      </c>
      <c r="E159" s="16">
        <v>3</v>
      </c>
      <c r="F159" s="15">
        <v>770.64</v>
      </c>
      <c r="G159" s="15">
        <v>519.96</v>
      </c>
      <c r="H159" s="15">
        <v>269.29000000000002</v>
      </c>
      <c r="I159" s="14"/>
      <c r="J159" s="15">
        <v>805</v>
      </c>
      <c r="K159" s="15">
        <v>1306.3399999999999</v>
      </c>
      <c r="L159" s="15">
        <v>2117.5700000000002</v>
      </c>
      <c r="M159" s="54"/>
      <c r="N159" s="15">
        <v>39.556180304000002</v>
      </c>
      <c r="O159" s="15">
        <v>109.60085137999999</v>
      </c>
      <c r="P159" s="15" t="s">
        <v>16</v>
      </c>
      <c r="Q159" s="16" t="s">
        <v>13</v>
      </c>
      <c r="R159" s="37" t="s">
        <v>685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219</v>
      </c>
      <c r="D160" s="17" t="s">
        <v>220</v>
      </c>
      <c r="E160" s="17">
        <v>5</v>
      </c>
      <c r="F160" s="14">
        <v>82.09</v>
      </c>
      <c r="G160" s="14">
        <v>75.12</v>
      </c>
      <c r="H160" s="14">
        <v>68.16</v>
      </c>
      <c r="I160" s="14"/>
      <c r="J160" s="14">
        <v>97.94</v>
      </c>
      <c r="K160" s="14">
        <v>111.86</v>
      </c>
      <c r="L160" s="14">
        <v>134.4</v>
      </c>
      <c r="M160" s="54"/>
      <c r="N160" s="14">
        <v>54.369773273</v>
      </c>
      <c r="O160" s="31">
        <v>41.034391878000001</v>
      </c>
      <c r="P160" s="31" t="s">
        <v>13</v>
      </c>
      <c r="Q160" s="17" t="s">
        <v>16</v>
      </c>
      <c r="R160" s="38" t="s">
        <v>686</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221</v>
      </c>
      <c r="D161" s="16" t="s">
        <v>222</v>
      </c>
      <c r="E161" s="16">
        <v>7</v>
      </c>
      <c r="F161" s="15">
        <v>15.37</v>
      </c>
      <c r="G161" s="15">
        <v>14.34</v>
      </c>
      <c r="H161" s="15">
        <v>13.32</v>
      </c>
      <c r="I161" s="14"/>
      <c r="J161" s="15">
        <v>15.65</v>
      </c>
      <c r="K161" s="15">
        <v>17.690000000000001</v>
      </c>
      <c r="L161" s="15">
        <v>21</v>
      </c>
      <c r="M161" s="54"/>
      <c r="N161" s="15">
        <v>54.420533481</v>
      </c>
      <c r="O161" s="15">
        <v>13.986923189999999</v>
      </c>
      <c r="P161" s="15" t="s">
        <v>16</v>
      </c>
      <c r="Q161" s="16" t="s">
        <v>16</v>
      </c>
      <c r="R161" s="37" t="s">
        <v>520</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223</v>
      </c>
      <c r="D162" s="17" t="s">
        <v>224</v>
      </c>
      <c r="E162" s="17">
        <v>6</v>
      </c>
      <c r="F162" s="14">
        <v>3.6</v>
      </c>
      <c r="G162" s="14">
        <v>3.24</v>
      </c>
      <c r="H162" s="14">
        <v>2.89</v>
      </c>
      <c r="I162" s="14"/>
      <c r="J162" s="14">
        <v>4.55</v>
      </c>
      <c r="K162" s="14">
        <v>5.25</v>
      </c>
      <c r="L162" s="14">
        <v>6.4</v>
      </c>
      <c r="M162" s="54"/>
      <c r="N162" s="14">
        <v>59.651062637999999</v>
      </c>
      <c r="O162" s="31">
        <v>39.225369475999997</v>
      </c>
      <c r="P162" s="31" t="s">
        <v>13</v>
      </c>
      <c r="Q162" s="17" t="s">
        <v>16</v>
      </c>
      <c r="R162" s="38" t="s">
        <v>687</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428</v>
      </c>
      <c r="D163" s="16" t="s">
        <v>429</v>
      </c>
      <c r="E163" s="16">
        <v>1</v>
      </c>
      <c r="F163" s="15">
        <v>3.1</v>
      </c>
      <c r="G163" s="15">
        <v>2.84</v>
      </c>
      <c r="H163" s="15">
        <v>2.59</v>
      </c>
      <c r="I163" s="14"/>
      <c r="J163" s="15">
        <v>3.33</v>
      </c>
      <c r="K163" s="15">
        <v>3.83</v>
      </c>
      <c r="L163" s="15">
        <v>4.66</v>
      </c>
      <c r="M163" s="54"/>
      <c r="N163" s="15">
        <v>32.405833739000002</v>
      </c>
      <c r="O163" s="15">
        <v>2.3457823333000003</v>
      </c>
      <c r="P163" s="15" t="s">
        <v>13</v>
      </c>
      <c r="Q163" s="16" t="s">
        <v>13</v>
      </c>
      <c r="R163" s="37" t="s">
        <v>688</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225</v>
      </c>
      <c r="D164" s="17" t="s">
        <v>226</v>
      </c>
      <c r="E164" s="17">
        <v>4</v>
      </c>
      <c r="F164" s="14">
        <v>14.85</v>
      </c>
      <c r="G164" s="14">
        <v>13.54</v>
      </c>
      <c r="H164" s="14">
        <v>12.24</v>
      </c>
      <c r="I164" s="14"/>
      <c r="J164" s="14">
        <v>17.75</v>
      </c>
      <c r="K164" s="14">
        <v>20.350000000000001</v>
      </c>
      <c r="L164" s="14">
        <v>24.57</v>
      </c>
      <c r="M164" s="54"/>
      <c r="N164" s="14">
        <v>62.446877241999999</v>
      </c>
      <c r="O164" s="31">
        <v>125.93790408999999</v>
      </c>
      <c r="P164" s="31" t="s">
        <v>13</v>
      </c>
      <c r="Q164" s="17" t="s">
        <v>16</v>
      </c>
      <c r="R164" s="38" t="s">
        <v>689</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227</v>
      </c>
      <c r="D165" s="16" t="s">
        <v>228</v>
      </c>
      <c r="E165" s="16">
        <v>0</v>
      </c>
      <c r="F165" s="15">
        <v>26.12</v>
      </c>
      <c r="G165" s="15">
        <v>23.26</v>
      </c>
      <c r="H165" s="15">
        <v>20.399999999999999</v>
      </c>
      <c r="I165" s="14"/>
      <c r="J165" s="15">
        <v>27.09</v>
      </c>
      <c r="K165" s="15">
        <v>32.799999999999997</v>
      </c>
      <c r="L165" s="15">
        <v>42.04</v>
      </c>
      <c r="M165" s="54"/>
      <c r="N165" s="15">
        <v>38.068820877999997</v>
      </c>
      <c r="O165" s="15">
        <v>34.499619762000002</v>
      </c>
      <c r="P165" s="15" t="s">
        <v>13</v>
      </c>
      <c r="Q165" s="16" t="s">
        <v>13</v>
      </c>
      <c r="R165" s="37" t="s">
        <v>690</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229</v>
      </c>
      <c r="D166" s="17" t="s">
        <v>230</v>
      </c>
      <c r="E166" s="17">
        <v>0</v>
      </c>
      <c r="F166" s="14">
        <v>8.69</v>
      </c>
      <c r="G166" s="14">
        <v>6.76</v>
      </c>
      <c r="H166" s="14">
        <v>4.83</v>
      </c>
      <c r="I166" s="14"/>
      <c r="J166" s="14">
        <v>9.0299999999999994</v>
      </c>
      <c r="K166" s="14">
        <v>12.88</v>
      </c>
      <c r="L166" s="14">
        <v>19.11</v>
      </c>
      <c r="M166" s="54"/>
      <c r="N166" s="14">
        <v>39.273940969999998</v>
      </c>
      <c r="O166" s="31">
        <v>37.094048857000004</v>
      </c>
      <c r="P166" s="31" t="s">
        <v>13</v>
      </c>
      <c r="Q166" s="17" t="s">
        <v>13</v>
      </c>
      <c r="R166" s="38" t="s">
        <v>691</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231</v>
      </c>
      <c r="D167" s="16" t="s">
        <v>232</v>
      </c>
      <c r="E167" s="16">
        <v>0</v>
      </c>
      <c r="F167" s="15">
        <v>4.74</v>
      </c>
      <c r="G167" s="15">
        <v>3.45</v>
      </c>
      <c r="H167" s="15">
        <v>2.16</v>
      </c>
      <c r="I167" s="14"/>
      <c r="J167" s="15">
        <v>5.01</v>
      </c>
      <c r="K167" s="15">
        <v>7.58</v>
      </c>
      <c r="L167" s="15">
        <v>11.74</v>
      </c>
      <c r="M167" s="54"/>
      <c r="N167" s="15">
        <v>32.837326826999998</v>
      </c>
      <c r="O167" s="15">
        <v>42.845374237999998</v>
      </c>
      <c r="P167" s="15" t="s">
        <v>13</v>
      </c>
      <c r="Q167" s="16" t="s">
        <v>13</v>
      </c>
      <c r="R167" s="37" t="s">
        <v>692</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404</v>
      </c>
      <c r="D168" s="17" t="s">
        <v>405</v>
      </c>
      <c r="E168" s="17">
        <v>7</v>
      </c>
      <c r="F168" s="14">
        <v>1.68</v>
      </c>
      <c r="G168" s="14">
        <v>1.47</v>
      </c>
      <c r="H168" s="14">
        <v>1.27</v>
      </c>
      <c r="I168" s="14"/>
      <c r="J168" s="14">
        <v>1.86</v>
      </c>
      <c r="K168" s="14">
        <v>2.2599999999999998</v>
      </c>
      <c r="L168" s="14">
        <v>2.91</v>
      </c>
      <c r="M168" s="54"/>
      <c r="N168" s="14">
        <v>55.103196171999997</v>
      </c>
      <c r="O168" s="31">
        <v>2.3105040951999998</v>
      </c>
      <c r="P168" s="31" t="s">
        <v>16</v>
      </c>
      <c r="Q168" s="17" t="s">
        <v>16</v>
      </c>
      <c r="R168" s="38" t="s">
        <v>693</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233</v>
      </c>
      <c r="D169" s="16" t="s">
        <v>234</v>
      </c>
      <c r="E169" s="16">
        <v>7</v>
      </c>
      <c r="F169" s="15">
        <v>29.62</v>
      </c>
      <c r="G169" s="15">
        <v>27.17</v>
      </c>
      <c r="H169" s="15">
        <v>24.73</v>
      </c>
      <c r="I169" s="14"/>
      <c r="J169" s="15">
        <v>35.15</v>
      </c>
      <c r="K169" s="15">
        <v>40.03</v>
      </c>
      <c r="L169" s="15">
        <v>47.95</v>
      </c>
      <c r="M169" s="54"/>
      <c r="N169" s="15">
        <v>59.907218946999997</v>
      </c>
      <c r="O169" s="15">
        <v>78.021640618999996</v>
      </c>
      <c r="P169" s="15" t="s">
        <v>16</v>
      </c>
      <c r="Q169" s="16" t="s">
        <v>16</v>
      </c>
      <c r="R169" s="37" t="s">
        <v>694</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235</v>
      </c>
      <c r="D170" s="17" t="s">
        <v>236</v>
      </c>
      <c r="E170" s="17">
        <v>4</v>
      </c>
      <c r="F170" s="14">
        <v>8.57</v>
      </c>
      <c r="G170" s="14">
        <v>7.39</v>
      </c>
      <c r="H170" s="14">
        <v>6.22</v>
      </c>
      <c r="I170" s="14"/>
      <c r="J170" s="14">
        <v>11.15</v>
      </c>
      <c r="K170" s="14">
        <v>13.49</v>
      </c>
      <c r="L170" s="14">
        <v>17.28</v>
      </c>
      <c r="M170" s="54"/>
      <c r="N170" s="14">
        <v>55.264569868999999</v>
      </c>
      <c r="O170" s="31">
        <v>112.49429465999999</v>
      </c>
      <c r="P170" s="31" t="s">
        <v>13</v>
      </c>
      <c r="Q170" s="17" t="s">
        <v>16</v>
      </c>
      <c r="R170" s="38" t="s">
        <v>695</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430</v>
      </c>
      <c r="D171" s="16" t="s">
        <v>431</v>
      </c>
      <c r="E171" s="16">
        <v>3</v>
      </c>
      <c r="F171" s="15">
        <v>7.55</v>
      </c>
      <c r="G171" s="15">
        <v>6.46</v>
      </c>
      <c r="H171" s="15">
        <v>5.38</v>
      </c>
      <c r="I171" s="14"/>
      <c r="J171" s="15">
        <v>7.73</v>
      </c>
      <c r="K171" s="15">
        <v>9.89</v>
      </c>
      <c r="L171" s="15">
        <v>13.4</v>
      </c>
      <c r="M171" s="54"/>
      <c r="N171" s="15">
        <v>43.216077263999999</v>
      </c>
      <c r="O171" s="15">
        <v>5.1075188743000002</v>
      </c>
      <c r="P171" s="15" t="s">
        <v>13</v>
      </c>
      <c r="Q171" s="16" t="s">
        <v>13</v>
      </c>
      <c r="R171" s="37" t="s">
        <v>696</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237</v>
      </c>
      <c r="D172" s="17" t="s">
        <v>238</v>
      </c>
      <c r="E172" s="17">
        <v>6</v>
      </c>
      <c r="F172" s="14">
        <v>11.54</v>
      </c>
      <c r="G172" s="14">
        <v>10.38</v>
      </c>
      <c r="H172" s="14">
        <v>9.2200000000000006</v>
      </c>
      <c r="I172" s="14"/>
      <c r="J172" s="14">
        <v>13.22</v>
      </c>
      <c r="K172" s="14">
        <v>15.53</v>
      </c>
      <c r="L172" s="14">
        <v>19.28</v>
      </c>
      <c r="M172" s="54"/>
      <c r="N172" s="14">
        <v>60.972635099999998</v>
      </c>
      <c r="O172" s="31">
        <v>66.467425984000002</v>
      </c>
      <c r="P172" s="31" t="s">
        <v>13</v>
      </c>
      <c r="Q172" s="17" t="s">
        <v>16</v>
      </c>
      <c r="R172" s="38" t="s">
        <v>697</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239</v>
      </c>
      <c r="D173" s="16" t="s">
        <v>240</v>
      </c>
      <c r="E173" s="16">
        <v>7</v>
      </c>
      <c r="F173" s="15">
        <v>21.68</v>
      </c>
      <c r="G173" s="15">
        <v>19.649999999999999</v>
      </c>
      <c r="H173" s="15">
        <v>17.62</v>
      </c>
      <c r="I173" s="14"/>
      <c r="J173" s="15">
        <v>24.54</v>
      </c>
      <c r="K173" s="15">
        <v>28.59</v>
      </c>
      <c r="L173" s="15">
        <v>35.159999999999997</v>
      </c>
      <c r="M173" s="54"/>
      <c r="N173" s="15">
        <v>50.714466895999998</v>
      </c>
      <c r="O173" s="15">
        <v>84.451258881999991</v>
      </c>
      <c r="P173" s="15" t="s">
        <v>16</v>
      </c>
      <c r="Q173" s="16" t="s">
        <v>16</v>
      </c>
      <c r="R173" s="37" t="s">
        <v>698</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241</v>
      </c>
      <c r="D174" s="17" t="s">
        <v>242</v>
      </c>
      <c r="E174" s="17">
        <v>7</v>
      </c>
      <c r="F174" s="14">
        <v>11.07</v>
      </c>
      <c r="G174" s="14">
        <v>10.18</v>
      </c>
      <c r="H174" s="14">
        <v>9.2899999999999991</v>
      </c>
      <c r="I174" s="14"/>
      <c r="J174" s="14">
        <v>11.46</v>
      </c>
      <c r="K174" s="14">
        <v>13.23</v>
      </c>
      <c r="L174" s="14">
        <v>16.11</v>
      </c>
      <c r="M174" s="54"/>
      <c r="N174" s="14">
        <v>70.096054258999999</v>
      </c>
      <c r="O174" s="31">
        <v>7.2013014285999999</v>
      </c>
      <c r="P174" s="31" t="s">
        <v>16</v>
      </c>
      <c r="Q174" s="17" t="s">
        <v>16</v>
      </c>
      <c r="R174" s="38" t="s">
        <v>699</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243</v>
      </c>
      <c r="D175" s="16" t="s">
        <v>244</v>
      </c>
      <c r="E175" s="16">
        <v>3</v>
      </c>
      <c r="F175" s="15">
        <v>0.63</v>
      </c>
      <c r="G175" s="15">
        <v>0.01</v>
      </c>
      <c r="H175" s="15">
        <v>-0.59</v>
      </c>
      <c r="I175" s="14"/>
      <c r="J175" s="15">
        <v>0.84</v>
      </c>
      <c r="K175" s="15">
        <v>2.06</v>
      </c>
      <c r="L175" s="15">
        <v>4.05</v>
      </c>
      <c r="M175" s="54"/>
      <c r="N175" s="15">
        <v>25.211261176000001</v>
      </c>
      <c r="O175" s="15">
        <v>12.194702714</v>
      </c>
      <c r="P175" s="15" t="s">
        <v>13</v>
      </c>
      <c r="Q175" s="16" t="s">
        <v>13</v>
      </c>
      <c r="R175" s="37" t="s">
        <v>700</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383</v>
      </c>
      <c r="D176" s="17" t="s">
        <v>384</v>
      </c>
      <c r="E176" s="17">
        <v>0</v>
      </c>
      <c r="F176" s="14">
        <v>112.48</v>
      </c>
      <c r="G176" s="14">
        <v>82.78</v>
      </c>
      <c r="H176" s="14">
        <v>53.09</v>
      </c>
      <c r="I176" s="14"/>
      <c r="J176" s="14">
        <v>120.93</v>
      </c>
      <c r="K176" s="14">
        <v>180.31</v>
      </c>
      <c r="L176" s="14">
        <v>276.41000000000003</v>
      </c>
      <c r="M176" s="54"/>
      <c r="N176" s="14">
        <v>19.168052143000001</v>
      </c>
      <c r="O176" s="31">
        <v>13.406572990999999</v>
      </c>
      <c r="P176" s="31" t="s">
        <v>13</v>
      </c>
      <c r="Q176" s="17" t="s">
        <v>13</v>
      </c>
      <c r="R176" s="38" t="s">
        <v>701</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245</v>
      </c>
      <c r="D177" s="16" t="s">
        <v>246</v>
      </c>
      <c r="E177" s="16">
        <v>4</v>
      </c>
      <c r="F177" s="15">
        <v>75.099999999999994</v>
      </c>
      <c r="G177" s="15">
        <v>68.44</v>
      </c>
      <c r="H177" s="15">
        <v>61.78</v>
      </c>
      <c r="I177" s="14"/>
      <c r="J177" s="15">
        <v>78.290000000000006</v>
      </c>
      <c r="K177" s="15">
        <v>91.6</v>
      </c>
      <c r="L177" s="15">
        <v>113.15</v>
      </c>
      <c r="M177" s="54"/>
      <c r="N177" s="15">
        <v>42.744660306999997</v>
      </c>
      <c r="O177" s="15">
        <v>44.402361904999999</v>
      </c>
      <c r="P177" s="15" t="s">
        <v>16</v>
      </c>
      <c r="Q177" s="16" t="s">
        <v>13</v>
      </c>
      <c r="R177" s="37" t="s">
        <v>702</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247</v>
      </c>
      <c r="D178" s="17" t="s">
        <v>248</v>
      </c>
      <c r="E178" s="17">
        <v>4</v>
      </c>
      <c r="F178" s="14">
        <v>2.59</v>
      </c>
      <c r="G178" s="14">
        <v>2.08</v>
      </c>
      <c r="H178" s="14">
        <v>1.58</v>
      </c>
      <c r="I178" s="14"/>
      <c r="J178" s="14">
        <v>3.02</v>
      </c>
      <c r="K178" s="14">
        <v>4.0199999999999996</v>
      </c>
      <c r="L178" s="14">
        <v>5.64</v>
      </c>
      <c r="M178" s="54"/>
      <c r="N178" s="14">
        <v>61.972687679000003</v>
      </c>
      <c r="O178" s="31">
        <v>11.788488761</v>
      </c>
      <c r="P178" s="31" t="s">
        <v>13</v>
      </c>
      <c r="Q178" s="17" t="s">
        <v>16</v>
      </c>
      <c r="R178" s="38" t="s">
        <v>703</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249</v>
      </c>
      <c r="D179" s="16" t="s">
        <v>250</v>
      </c>
      <c r="E179" s="16">
        <v>0</v>
      </c>
      <c r="F179" s="15">
        <v>3.5</v>
      </c>
      <c r="G179" s="15">
        <v>2.5099999999999998</v>
      </c>
      <c r="H179" s="15">
        <v>1.52</v>
      </c>
      <c r="I179" s="14"/>
      <c r="J179" s="15">
        <v>3.75</v>
      </c>
      <c r="K179" s="15">
        <v>5.72</v>
      </c>
      <c r="L179" s="15">
        <v>8.92</v>
      </c>
      <c r="M179" s="54"/>
      <c r="N179" s="15">
        <v>35.624190613000003</v>
      </c>
      <c r="O179" s="15">
        <v>16.880345429000002</v>
      </c>
      <c r="P179" s="15" t="s">
        <v>13</v>
      </c>
      <c r="Q179" s="16" t="s">
        <v>13</v>
      </c>
      <c r="R179" s="37" t="s">
        <v>704</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385</v>
      </c>
      <c r="D180" s="17" t="s">
        <v>386</v>
      </c>
      <c r="E180" s="17">
        <v>5</v>
      </c>
      <c r="F180" s="14">
        <v>215.87</v>
      </c>
      <c r="G180" s="14">
        <v>184.45</v>
      </c>
      <c r="H180" s="14">
        <v>153.03</v>
      </c>
      <c r="I180" s="14"/>
      <c r="J180" s="14">
        <v>285.67</v>
      </c>
      <c r="K180" s="14">
        <v>348.5</v>
      </c>
      <c r="L180" s="14">
        <v>450.17</v>
      </c>
      <c r="M180" s="54"/>
      <c r="N180" s="14">
        <v>51.792476252</v>
      </c>
      <c r="O180" s="31">
        <v>6.0765690843</v>
      </c>
      <c r="P180" s="31" t="s">
        <v>13</v>
      </c>
      <c r="Q180" s="17" t="s">
        <v>16</v>
      </c>
      <c r="R180" s="38" t="s">
        <v>705</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251</v>
      </c>
      <c r="D181" s="16" t="s">
        <v>252</v>
      </c>
      <c r="E181" s="16">
        <v>10</v>
      </c>
      <c r="F181" s="15">
        <v>44.74</v>
      </c>
      <c r="G181" s="15">
        <v>40.619999999999997</v>
      </c>
      <c r="H181" s="15">
        <v>36.51</v>
      </c>
      <c r="I181" s="14"/>
      <c r="J181" s="15">
        <v>54.62</v>
      </c>
      <c r="K181" s="15">
        <v>62.84</v>
      </c>
      <c r="L181" s="15">
        <v>76.14</v>
      </c>
      <c r="M181" s="54"/>
      <c r="N181" s="15">
        <v>68.315758618999993</v>
      </c>
      <c r="O181" s="15">
        <v>439.82494323999998</v>
      </c>
      <c r="P181" s="15" t="s">
        <v>16</v>
      </c>
      <c r="Q181" s="16" t="s">
        <v>16</v>
      </c>
      <c r="R181" s="37" t="s">
        <v>706</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251</v>
      </c>
      <c r="D182" s="17" t="s">
        <v>254</v>
      </c>
      <c r="E182" s="17">
        <v>10</v>
      </c>
      <c r="F182" s="14">
        <v>40.24</v>
      </c>
      <c r="G182" s="14">
        <v>36.6</v>
      </c>
      <c r="H182" s="14">
        <v>32.96</v>
      </c>
      <c r="I182" s="14"/>
      <c r="J182" s="14">
        <v>49.16</v>
      </c>
      <c r="K182" s="14">
        <v>56.43</v>
      </c>
      <c r="L182" s="14">
        <v>68.2</v>
      </c>
      <c r="M182" s="54"/>
      <c r="N182" s="14">
        <v>67.472923300999994</v>
      </c>
      <c r="O182" s="31">
        <v>1345.1135113999999</v>
      </c>
      <c r="P182" s="31" t="s">
        <v>16</v>
      </c>
      <c r="Q182" s="17" t="s">
        <v>16</v>
      </c>
      <c r="R182" s="38" t="s">
        <v>707</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255</v>
      </c>
      <c r="D183" s="16" t="s">
        <v>256</v>
      </c>
      <c r="E183" s="16">
        <v>6</v>
      </c>
      <c r="F183" s="15">
        <v>10.24</v>
      </c>
      <c r="G183" s="15">
        <v>8.74</v>
      </c>
      <c r="H183" s="15">
        <v>7.24</v>
      </c>
      <c r="I183" s="14"/>
      <c r="J183" s="15">
        <v>14.24</v>
      </c>
      <c r="K183" s="15">
        <v>17.23</v>
      </c>
      <c r="L183" s="15">
        <v>22.08</v>
      </c>
      <c r="M183" s="54"/>
      <c r="N183" s="15">
        <v>58.151377336000003</v>
      </c>
      <c r="O183" s="15">
        <v>24.426975047999999</v>
      </c>
      <c r="P183" s="15" t="s">
        <v>13</v>
      </c>
      <c r="Q183" s="16" t="s">
        <v>16</v>
      </c>
      <c r="R183" s="37" t="s">
        <v>708</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344</v>
      </c>
      <c r="D184" s="17" t="s">
        <v>257</v>
      </c>
      <c r="E184" s="17">
        <v>8</v>
      </c>
      <c r="F184" s="14">
        <v>55.64</v>
      </c>
      <c r="G184" s="14">
        <v>48.95</v>
      </c>
      <c r="H184" s="14">
        <v>42.27</v>
      </c>
      <c r="I184" s="14"/>
      <c r="J184" s="14">
        <v>72.98</v>
      </c>
      <c r="K184" s="14">
        <v>86.34</v>
      </c>
      <c r="L184" s="14">
        <v>107.96</v>
      </c>
      <c r="M184" s="54"/>
      <c r="N184" s="14">
        <v>61.496277765999999</v>
      </c>
      <c r="O184" s="31">
        <v>530.53145561999997</v>
      </c>
      <c r="P184" s="31" t="s">
        <v>16</v>
      </c>
      <c r="Q184" s="17" t="s">
        <v>16</v>
      </c>
      <c r="R184" s="38" t="s">
        <v>709</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360</v>
      </c>
      <c r="D185" s="16" t="s">
        <v>258</v>
      </c>
      <c r="E185" s="16">
        <v>0</v>
      </c>
      <c r="F185" s="15">
        <v>3.13</v>
      </c>
      <c r="G185" s="15">
        <v>2.74</v>
      </c>
      <c r="H185" s="15">
        <v>2.36</v>
      </c>
      <c r="I185" s="14"/>
      <c r="J185" s="15">
        <v>3.23</v>
      </c>
      <c r="K185" s="15">
        <v>3.99</v>
      </c>
      <c r="L185" s="15">
        <v>5.23</v>
      </c>
      <c r="M185" s="54"/>
      <c r="N185" s="15">
        <v>45.442734504000001</v>
      </c>
      <c r="O185" s="15">
        <v>6.3314647618999995</v>
      </c>
      <c r="P185" s="15" t="s">
        <v>13</v>
      </c>
      <c r="Q185" s="16" t="s">
        <v>13</v>
      </c>
      <c r="R185" s="37" t="s">
        <v>710</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351</v>
      </c>
      <c r="D186" s="17" t="s">
        <v>259</v>
      </c>
      <c r="E186" s="17">
        <v>3</v>
      </c>
      <c r="F186" s="14">
        <v>12.05</v>
      </c>
      <c r="G186" s="14">
        <v>10.46</v>
      </c>
      <c r="H186" s="14">
        <v>8.8800000000000008</v>
      </c>
      <c r="I186" s="14"/>
      <c r="J186" s="14">
        <v>12.5</v>
      </c>
      <c r="K186" s="14">
        <v>15.66</v>
      </c>
      <c r="L186" s="14">
        <v>20.79</v>
      </c>
      <c r="M186" s="54"/>
      <c r="N186" s="14">
        <v>42.371465125</v>
      </c>
      <c r="O186" s="31">
        <v>12.474311999999999</v>
      </c>
      <c r="P186" s="31" t="s">
        <v>16</v>
      </c>
      <c r="Q186" s="17" t="s">
        <v>13</v>
      </c>
      <c r="R186" s="38" t="s">
        <v>711</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364</v>
      </c>
      <c r="D187" s="16" t="s">
        <v>260</v>
      </c>
      <c r="E187" s="16">
        <v>0</v>
      </c>
      <c r="F187" s="15">
        <v>8.08</v>
      </c>
      <c r="G187" s="15">
        <v>5.76</v>
      </c>
      <c r="H187" s="15">
        <v>3.45</v>
      </c>
      <c r="I187" s="14"/>
      <c r="J187" s="15">
        <v>8.26</v>
      </c>
      <c r="K187" s="15">
        <v>12.88</v>
      </c>
      <c r="L187" s="15">
        <v>20.36</v>
      </c>
      <c r="M187" s="54"/>
      <c r="N187" s="15">
        <v>45.439248036999999</v>
      </c>
      <c r="O187" s="15">
        <v>21.338974332999999</v>
      </c>
      <c r="P187" s="15" t="s">
        <v>13</v>
      </c>
      <c r="Q187" s="16" t="s">
        <v>13</v>
      </c>
      <c r="R187" s="37" t="s">
        <v>712</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362</v>
      </c>
      <c r="D188" s="17" t="s">
        <v>261</v>
      </c>
      <c r="E188" s="17">
        <v>7</v>
      </c>
      <c r="F188" s="14">
        <v>53.77</v>
      </c>
      <c r="G188" s="14">
        <v>50.49</v>
      </c>
      <c r="H188" s="14">
        <v>47.21</v>
      </c>
      <c r="I188" s="14"/>
      <c r="J188" s="14">
        <v>55.18</v>
      </c>
      <c r="K188" s="14">
        <v>61.73</v>
      </c>
      <c r="L188" s="14">
        <v>72.34</v>
      </c>
      <c r="M188" s="54"/>
      <c r="N188" s="14">
        <v>59.554563485999999</v>
      </c>
      <c r="O188" s="31">
        <v>71.089794475999994</v>
      </c>
      <c r="P188" s="31" t="s">
        <v>16</v>
      </c>
      <c r="Q188" s="17" t="s">
        <v>16</v>
      </c>
      <c r="R188" s="38" t="s">
        <v>713</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347</v>
      </c>
      <c r="D189" s="16" t="s">
        <v>262</v>
      </c>
      <c r="E189" s="16">
        <v>6</v>
      </c>
      <c r="F189" s="15">
        <v>3.87</v>
      </c>
      <c r="G189" s="15">
        <v>3.4</v>
      </c>
      <c r="H189" s="15">
        <v>2.94</v>
      </c>
      <c r="I189" s="14"/>
      <c r="J189" s="15">
        <v>4.8</v>
      </c>
      <c r="K189" s="15">
        <v>5.72</v>
      </c>
      <c r="L189" s="15">
        <v>7.22</v>
      </c>
      <c r="M189" s="54"/>
      <c r="N189" s="15">
        <v>57.987669214999997</v>
      </c>
      <c r="O189" s="15">
        <v>3.3473473333000001</v>
      </c>
      <c r="P189" s="15" t="s">
        <v>13</v>
      </c>
      <c r="Q189" s="16" t="s">
        <v>16</v>
      </c>
      <c r="R189" s="37" t="s">
        <v>714</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715</v>
      </c>
      <c r="D190" s="17" t="s">
        <v>263</v>
      </c>
      <c r="E190" s="17">
        <v>7</v>
      </c>
      <c r="F190" s="14">
        <v>18.75</v>
      </c>
      <c r="G190" s="14">
        <v>17.25</v>
      </c>
      <c r="H190" s="14">
        <v>15.76</v>
      </c>
      <c r="I190" s="14"/>
      <c r="J190" s="14">
        <v>21.95</v>
      </c>
      <c r="K190" s="14">
        <v>24.93</v>
      </c>
      <c r="L190" s="14">
        <v>29.76</v>
      </c>
      <c r="M190" s="54"/>
      <c r="N190" s="14">
        <v>66.471570890999999</v>
      </c>
      <c r="O190" s="31">
        <v>6.7365235237999999</v>
      </c>
      <c r="P190" s="31" t="s">
        <v>16</v>
      </c>
      <c r="Q190" s="17" t="s">
        <v>16</v>
      </c>
      <c r="R190" s="38" t="s">
        <v>716</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363</v>
      </c>
      <c r="D191" s="16" t="s">
        <v>264</v>
      </c>
      <c r="E191" s="16">
        <v>0</v>
      </c>
      <c r="F191" s="15">
        <v>1.64</v>
      </c>
      <c r="G191" s="15">
        <v>1.35</v>
      </c>
      <c r="H191" s="15">
        <v>1.06</v>
      </c>
      <c r="I191" s="14"/>
      <c r="J191" s="15">
        <v>1.71</v>
      </c>
      <c r="K191" s="15">
        <v>2.2799999999999998</v>
      </c>
      <c r="L191" s="15">
        <v>3.2</v>
      </c>
      <c r="M191" s="54"/>
      <c r="N191" s="15">
        <v>43.419432159999999</v>
      </c>
      <c r="O191" s="15">
        <v>4.5475595713999999</v>
      </c>
      <c r="P191" s="15" t="s">
        <v>13</v>
      </c>
      <c r="Q191" s="16" t="s">
        <v>13</v>
      </c>
      <c r="R191" s="37" t="s">
        <v>717</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265</v>
      </c>
      <c r="E192" s="17">
        <v>0</v>
      </c>
      <c r="F192" s="14">
        <v>1.18</v>
      </c>
      <c r="G192" s="14">
        <v>0.84</v>
      </c>
      <c r="H192" s="14">
        <v>0.5</v>
      </c>
      <c r="I192" s="14"/>
      <c r="J192" s="14">
        <v>1.27</v>
      </c>
      <c r="K192" s="14">
        <v>1.94</v>
      </c>
      <c r="L192" s="14">
        <v>3.03</v>
      </c>
      <c r="M192" s="54"/>
      <c r="N192" s="14">
        <v>38.246448827999998</v>
      </c>
      <c r="O192" s="31">
        <v>3.3900308095000002</v>
      </c>
      <c r="P192" s="31" t="s">
        <v>13</v>
      </c>
      <c r="Q192" s="17" t="s">
        <v>13</v>
      </c>
      <c r="R192" s="38" t="s">
        <v>718</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399</v>
      </c>
      <c r="D193" s="16" t="s">
        <v>266</v>
      </c>
      <c r="E193" s="16">
        <v>4</v>
      </c>
      <c r="F193" s="15">
        <v>18.18</v>
      </c>
      <c r="G193" s="15">
        <v>15.62</v>
      </c>
      <c r="H193" s="15">
        <v>13.06</v>
      </c>
      <c r="I193" s="14"/>
      <c r="J193" s="15">
        <v>24.38</v>
      </c>
      <c r="K193" s="15">
        <v>29.49</v>
      </c>
      <c r="L193" s="15">
        <v>37.78</v>
      </c>
      <c r="M193" s="54"/>
      <c r="N193" s="15">
        <v>60.528286502</v>
      </c>
      <c r="O193" s="15">
        <v>176.64295670999999</v>
      </c>
      <c r="P193" s="15" t="s">
        <v>13</v>
      </c>
      <c r="Q193" s="16" t="s">
        <v>16</v>
      </c>
      <c r="R193" s="37" t="s">
        <v>719</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409</v>
      </c>
      <c r="D194" s="17" t="s">
        <v>267</v>
      </c>
      <c r="E194" s="17">
        <v>0</v>
      </c>
      <c r="F194" s="14">
        <v>0.33</v>
      </c>
      <c r="G194" s="14">
        <v>0.23</v>
      </c>
      <c r="H194" s="14">
        <v>0.13</v>
      </c>
      <c r="I194" s="14"/>
      <c r="J194" s="14">
        <v>0.36</v>
      </c>
      <c r="K194" s="14">
        <v>0.55000000000000004</v>
      </c>
      <c r="L194" s="14">
        <v>0.86</v>
      </c>
      <c r="M194" s="54"/>
      <c r="N194" s="14">
        <v>25.056864188999999</v>
      </c>
      <c r="O194" s="31">
        <v>5.361103</v>
      </c>
      <c r="P194" s="31" t="s">
        <v>13</v>
      </c>
      <c r="Q194" s="17" t="s">
        <v>13</v>
      </c>
      <c r="R194" s="38" t="s">
        <v>720</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406</v>
      </c>
      <c r="D195" s="16" t="s">
        <v>268</v>
      </c>
      <c r="E195" s="16">
        <v>6</v>
      </c>
      <c r="F195" s="15">
        <v>4.67</v>
      </c>
      <c r="G195" s="15">
        <v>4</v>
      </c>
      <c r="H195" s="15">
        <v>3.34</v>
      </c>
      <c r="I195" s="14"/>
      <c r="J195" s="15">
        <v>6.33</v>
      </c>
      <c r="K195" s="15">
        <v>7.65</v>
      </c>
      <c r="L195" s="15">
        <v>9.8000000000000007</v>
      </c>
      <c r="M195" s="54"/>
      <c r="N195" s="15">
        <v>59.400996526999997</v>
      </c>
      <c r="O195" s="15">
        <v>12.981321714</v>
      </c>
      <c r="P195" s="15" t="s">
        <v>13</v>
      </c>
      <c r="Q195" s="16" t="s">
        <v>16</v>
      </c>
      <c r="R195" s="37" t="s">
        <v>721</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521</v>
      </c>
      <c r="D196" s="17" t="s">
        <v>269</v>
      </c>
      <c r="E196" s="17">
        <v>4</v>
      </c>
      <c r="F196" s="14">
        <v>35.380000000000003</v>
      </c>
      <c r="G196" s="14">
        <v>31.98</v>
      </c>
      <c r="H196" s="14">
        <v>28.58</v>
      </c>
      <c r="I196" s="14"/>
      <c r="J196" s="14">
        <v>43.15</v>
      </c>
      <c r="K196" s="14">
        <v>49.94</v>
      </c>
      <c r="L196" s="14">
        <v>60.93</v>
      </c>
      <c r="M196" s="54"/>
      <c r="N196" s="14">
        <v>58.794706945000001</v>
      </c>
      <c r="O196" s="31">
        <v>197.92615776</v>
      </c>
      <c r="P196" s="31" t="s">
        <v>13</v>
      </c>
      <c r="Q196" s="17" t="s">
        <v>16</v>
      </c>
      <c r="R196" s="38" t="s">
        <v>722</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346</v>
      </c>
      <c r="D197" s="16" t="s">
        <v>270</v>
      </c>
      <c r="E197" s="16">
        <v>4</v>
      </c>
      <c r="F197" s="15">
        <v>8.73</v>
      </c>
      <c r="G197" s="15">
        <v>7.82</v>
      </c>
      <c r="H197" s="15">
        <v>6.92</v>
      </c>
      <c r="I197" s="14"/>
      <c r="J197" s="15">
        <v>9.16</v>
      </c>
      <c r="K197" s="15">
        <v>10.96</v>
      </c>
      <c r="L197" s="15">
        <v>13.89</v>
      </c>
      <c r="M197" s="54"/>
      <c r="N197" s="15">
        <v>48.260053599999999</v>
      </c>
      <c r="O197" s="15">
        <v>9.2314979523999998</v>
      </c>
      <c r="P197" s="15" t="s">
        <v>16</v>
      </c>
      <c r="Q197" s="16" t="s">
        <v>13</v>
      </c>
      <c r="R197" s="37" t="s">
        <v>723</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507</v>
      </c>
      <c r="D198" s="17" t="s">
        <v>271</v>
      </c>
      <c r="E198" s="17">
        <v>4</v>
      </c>
      <c r="F198" s="14">
        <v>13.99</v>
      </c>
      <c r="G198" s="14">
        <v>12.41</v>
      </c>
      <c r="H198" s="14">
        <v>10.83</v>
      </c>
      <c r="I198" s="14"/>
      <c r="J198" s="14">
        <v>17.260000000000002</v>
      </c>
      <c r="K198" s="14">
        <v>20.41</v>
      </c>
      <c r="L198" s="14">
        <v>25.52</v>
      </c>
      <c r="M198" s="54"/>
      <c r="N198" s="14">
        <v>61.863204785999997</v>
      </c>
      <c r="O198" s="31">
        <v>145.38196095000001</v>
      </c>
      <c r="P198" s="31" t="s">
        <v>13</v>
      </c>
      <c r="Q198" s="17" t="s">
        <v>16</v>
      </c>
      <c r="R198" s="38" t="s">
        <v>724</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272</v>
      </c>
      <c r="D199" s="16" t="s">
        <v>273</v>
      </c>
      <c r="E199" s="16">
        <v>7</v>
      </c>
      <c r="F199" s="15">
        <v>30.22</v>
      </c>
      <c r="G199" s="15">
        <v>27.56</v>
      </c>
      <c r="H199" s="15">
        <v>24.9</v>
      </c>
      <c r="I199" s="14"/>
      <c r="J199" s="15">
        <v>35.31</v>
      </c>
      <c r="K199" s="15">
        <v>40.619999999999997</v>
      </c>
      <c r="L199" s="15">
        <v>49.23</v>
      </c>
      <c r="M199" s="54"/>
      <c r="N199" s="15">
        <v>60.882289661999998</v>
      </c>
      <c r="O199" s="15">
        <v>395.78110514000002</v>
      </c>
      <c r="P199" s="15" t="s">
        <v>16</v>
      </c>
      <c r="Q199" s="16" t="s">
        <v>16</v>
      </c>
      <c r="R199" s="37" t="s">
        <v>725</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274</v>
      </c>
      <c r="D200" s="17" t="s">
        <v>275</v>
      </c>
      <c r="E200" s="17">
        <v>4</v>
      </c>
      <c r="F200" s="14">
        <v>7.16</v>
      </c>
      <c r="G200" s="14">
        <v>6.51</v>
      </c>
      <c r="H200" s="14">
        <v>5.86</v>
      </c>
      <c r="I200" s="14"/>
      <c r="J200" s="14">
        <v>9.0399999999999991</v>
      </c>
      <c r="K200" s="14">
        <v>10.33</v>
      </c>
      <c r="L200" s="14">
        <v>12.42</v>
      </c>
      <c r="M200" s="54"/>
      <c r="N200" s="14">
        <v>51.790163532999998</v>
      </c>
      <c r="O200" s="31">
        <v>7.0001941428999999</v>
      </c>
      <c r="P200" s="31" t="s">
        <v>13</v>
      </c>
      <c r="Q200" s="17" t="s">
        <v>16</v>
      </c>
      <c r="R200" s="38" t="s">
        <v>726</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274</v>
      </c>
      <c r="D201" s="16" t="s">
        <v>276</v>
      </c>
      <c r="E201" s="16">
        <v>1</v>
      </c>
      <c r="F201" s="15">
        <v>37</v>
      </c>
      <c r="G201" s="15">
        <v>33.53</v>
      </c>
      <c r="H201" s="15">
        <v>30.06</v>
      </c>
      <c r="I201" s="14"/>
      <c r="J201" s="15">
        <v>38</v>
      </c>
      <c r="K201" s="15">
        <v>44.93</v>
      </c>
      <c r="L201" s="15">
        <v>56.15</v>
      </c>
      <c r="M201" s="54"/>
      <c r="N201" s="15">
        <v>47.479270249999999</v>
      </c>
      <c r="O201" s="15">
        <v>45.099064380999998</v>
      </c>
      <c r="P201" s="15" t="s">
        <v>13</v>
      </c>
      <c r="Q201" s="16" t="s">
        <v>13</v>
      </c>
      <c r="R201" s="37" t="s">
        <v>727</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277</v>
      </c>
      <c r="D202" s="17" t="s">
        <v>522</v>
      </c>
      <c r="E202" s="17">
        <v>7</v>
      </c>
      <c r="F202" s="14">
        <v>13.1</v>
      </c>
      <c r="G202" s="14">
        <v>11.86</v>
      </c>
      <c r="H202" s="14">
        <v>10.62</v>
      </c>
      <c r="I202" s="14"/>
      <c r="J202" s="14">
        <v>16.239999999999998</v>
      </c>
      <c r="K202" s="14">
        <v>18.71</v>
      </c>
      <c r="L202" s="14">
        <v>22.71</v>
      </c>
      <c r="M202" s="54"/>
      <c r="N202" s="14">
        <v>63.635373964000003</v>
      </c>
      <c r="O202" s="31">
        <v>1.5057704762000002</v>
      </c>
      <c r="P202" s="31" t="s">
        <v>13</v>
      </c>
      <c r="Q202" s="17" t="s">
        <v>16</v>
      </c>
      <c r="R202" s="38" t="s">
        <v>728</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277</v>
      </c>
      <c r="D203" s="16" t="s">
        <v>372</v>
      </c>
      <c r="E203" s="16">
        <v>4</v>
      </c>
      <c r="F203" s="15">
        <v>13.98</v>
      </c>
      <c r="G203" s="15">
        <v>13.03</v>
      </c>
      <c r="H203" s="15">
        <v>12.08</v>
      </c>
      <c r="I203" s="14"/>
      <c r="J203" s="15">
        <v>16.32</v>
      </c>
      <c r="K203" s="15">
        <v>18.21</v>
      </c>
      <c r="L203" s="15">
        <v>21.28</v>
      </c>
      <c r="M203" s="54"/>
      <c r="N203" s="15">
        <v>53.917075103000002</v>
      </c>
      <c r="O203" s="15">
        <v>2.0117069999999999</v>
      </c>
      <c r="P203" s="15" t="s">
        <v>13</v>
      </c>
      <c r="Q203" s="16" t="s">
        <v>16</v>
      </c>
      <c r="R203" s="37" t="s">
        <v>729</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277</v>
      </c>
      <c r="D204" s="17" t="s">
        <v>278</v>
      </c>
      <c r="E204" s="17">
        <v>4</v>
      </c>
      <c r="F204" s="14">
        <v>27.14</v>
      </c>
      <c r="G204" s="14">
        <v>25.08</v>
      </c>
      <c r="H204" s="14">
        <v>23.02</v>
      </c>
      <c r="I204" s="14"/>
      <c r="J204" s="14">
        <v>32.119999999999997</v>
      </c>
      <c r="K204" s="14">
        <v>36.229999999999997</v>
      </c>
      <c r="L204" s="14">
        <v>42.89</v>
      </c>
      <c r="M204" s="54"/>
      <c r="N204" s="14">
        <v>59.580691209999998</v>
      </c>
      <c r="O204" s="31">
        <v>83.185757095</v>
      </c>
      <c r="P204" s="31" t="s">
        <v>13</v>
      </c>
      <c r="Q204" s="17" t="s">
        <v>16</v>
      </c>
      <c r="R204" s="38" t="s">
        <v>730</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279</v>
      </c>
      <c r="D205" s="16" t="s">
        <v>280</v>
      </c>
      <c r="E205" s="16">
        <v>7</v>
      </c>
      <c r="F205" s="15">
        <v>16.260000000000002</v>
      </c>
      <c r="G205" s="15">
        <v>14.03</v>
      </c>
      <c r="H205" s="15">
        <v>11.81</v>
      </c>
      <c r="I205" s="14"/>
      <c r="J205" s="15">
        <v>21.39</v>
      </c>
      <c r="K205" s="15">
        <v>25.83</v>
      </c>
      <c r="L205" s="15">
        <v>33.020000000000003</v>
      </c>
      <c r="M205" s="54"/>
      <c r="N205" s="15">
        <v>67.428944964999999</v>
      </c>
      <c r="O205" s="15">
        <v>22.082512667</v>
      </c>
      <c r="P205" s="15" t="s">
        <v>16</v>
      </c>
      <c r="Q205" s="16" t="s">
        <v>16</v>
      </c>
      <c r="R205" s="37" t="s">
        <v>731</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394</v>
      </c>
      <c r="D206" s="17" t="s">
        <v>395</v>
      </c>
      <c r="E206" s="17">
        <v>3</v>
      </c>
      <c r="F206" s="14">
        <v>4.57</v>
      </c>
      <c r="G206" s="14">
        <v>4.24</v>
      </c>
      <c r="H206" s="14">
        <v>3.92</v>
      </c>
      <c r="I206" s="14"/>
      <c r="J206" s="14">
        <v>4.6500000000000004</v>
      </c>
      <c r="K206" s="14">
        <v>5.29</v>
      </c>
      <c r="L206" s="14">
        <v>6.34</v>
      </c>
      <c r="M206" s="54"/>
      <c r="N206" s="14">
        <v>47.414539183000002</v>
      </c>
      <c r="O206" s="31">
        <v>1.9332795238</v>
      </c>
      <c r="P206" s="31" t="s">
        <v>13</v>
      </c>
      <c r="Q206" s="17" t="s">
        <v>13</v>
      </c>
      <c r="R206" s="38" t="s">
        <v>732</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432</v>
      </c>
      <c r="D207" s="16" t="s">
        <v>433</v>
      </c>
      <c r="E207" s="16">
        <v>4</v>
      </c>
      <c r="F207" s="15">
        <v>4316.5200000000004</v>
      </c>
      <c r="G207" s="15">
        <v>3062.95</v>
      </c>
      <c r="H207" s="15">
        <v>1809.39</v>
      </c>
      <c r="I207" s="14"/>
      <c r="J207" s="15">
        <v>4472.99</v>
      </c>
      <c r="K207" s="15">
        <v>6980.11</v>
      </c>
      <c r="L207" s="15">
        <v>11036.95</v>
      </c>
      <c r="M207" s="54"/>
      <c r="N207" s="15">
        <v>42.657132306000001</v>
      </c>
      <c r="O207" s="15">
        <v>3.1658673475999999</v>
      </c>
      <c r="P207" s="15" t="s">
        <v>16</v>
      </c>
      <c r="Q207" s="16" t="s">
        <v>13</v>
      </c>
      <c r="R207" s="37" t="s">
        <v>733</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281</v>
      </c>
      <c r="D208" s="17" t="s">
        <v>282</v>
      </c>
      <c r="E208" s="17">
        <v>7</v>
      </c>
      <c r="F208" s="14">
        <v>12.02</v>
      </c>
      <c r="G208" s="14">
        <v>10.58</v>
      </c>
      <c r="H208" s="14">
        <v>9.15</v>
      </c>
      <c r="I208" s="14"/>
      <c r="J208" s="14">
        <v>14.14</v>
      </c>
      <c r="K208" s="14">
        <v>17</v>
      </c>
      <c r="L208" s="14">
        <v>21.62</v>
      </c>
      <c r="M208" s="54"/>
      <c r="N208" s="14">
        <v>60.678280192000003</v>
      </c>
      <c r="O208" s="31">
        <v>7.7765947143000007</v>
      </c>
      <c r="P208" s="31" t="s">
        <v>16</v>
      </c>
      <c r="Q208" s="17" t="s">
        <v>16</v>
      </c>
      <c r="R208" s="38" t="s">
        <v>734</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283</v>
      </c>
      <c r="D209" s="16" t="s">
        <v>284</v>
      </c>
      <c r="E209" s="16">
        <v>7</v>
      </c>
      <c r="F209" s="15">
        <v>5.14</v>
      </c>
      <c r="G209" s="15">
        <v>4.24</v>
      </c>
      <c r="H209" s="15">
        <v>3.35</v>
      </c>
      <c r="I209" s="14"/>
      <c r="J209" s="15">
        <v>7.38</v>
      </c>
      <c r="K209" s="15">
        <v>9.16</v>
      </c>
      <c r="L209" s="15">
        <v>12.05</v>
      </c>
      <c r="M209" s="54"/>
      <c r="N209" s="15">
        <v>58.994049633000003</v>
      </c>
      <c r="O209" s="15">
        <v>78.124816428999992</v>
      </c>
      <c r="P209" s="15" t="s">
        <v>13</v>
      </c>
      <c r="Q209" s="16" t="s">
        <v>16</v>
      </c>
      <c r="R209" s="37" t="s">
        <v>735</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285</v>
      </c>
      <c r="D210" s="17" t="s">
        <v>286</v>
      </c>
      <c r="E210" s="17">
        <v>4</v>
      </c>
      <c r="F210" s="14">
        <v>7.91</v>
      </c>
      <c r="G210" s="14">
        <v>6.24</v>
      </c>
      <c r="H210" s="14">
        <v>4.57</v>
      </c>
      <c r="I210" s="14"/>
      <c r="J210" s="14">
        <v>12.69</v>
      </c>
      <c r="K210" s="14">
        <v>16.02</v>
      </c>
      <c r="L210" s="14">
        <v>21.42</v>
      </c>
      <c r="M210" s="54"/>
      <c r="N210" s="14">
        <v>50.246544262</v>
      </c>
      <c r="O210" s="31">
        <v>17.590464286</v>
      </c>
      <c r="P210" s="31" t="s">
        <v>13</v>
      </c>
      <c r="Q210" s="17" t="s">
        <v>16</v>
      </c>
      <c r="R210" s="38" t="s">
        <v>736</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387</v>
      </c>
      <c r="D211" s="16" t="s">
        <v>287</v>
      </c>
      <c r="E211" s="16">
        <v>4</v>
      </c>
      <c r="F211" s="15">
        <v>13.85</v>
      </c>
      <c r="G211" s="15">
        <v>11.71</v>
      </c>
      <c r="H211" s="15">
        <v>9.58</v>
      </c>
      <c r="I211" s="14"/>
      <c r="J211" s="15">
        <v>19.48</v>
      </c>
      <c r="K211" s="15">
        <v>23.74</v>
      </c>
      <c r="L211" s="15">
        <v>30.64</v>
      </c>
      <c r="M211" s="54"/>
      <c r="N211" s="15">
        <v>60.948829615999998</v>
      </c>
      <c r="O211" s="15">
        <v>49.283039190000004</v>
      </c>
      <c r="P211" s="15" t="s">
        <v>13</v>
      </c>
      <c r="Q211" s="16" t="s">
        <v>16</v>
      </c>
      <c r="R211" s="37" t="s">
        <v>737</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288</v>
      </c>
      <c r="D212" s="17" t="s">
        <v>289</v>
      </c>
      <c r="E212" s="17">
        <v>4</v>
      </c>
      <c r="F212" s="14">
        <v>20.66</v>
      </c>
      <c r="G212" s="14">
        <v>19.22</v>
      </c>
      <c r="H212" s="14">
        <v>17.79</v>
      </c>
      <c r="I212" s="14"/>
      <c r="J212" s="14">
        <v>21.19</v>
      </c>
      <c r="K212" s="14">
        <v>24.05</v>
      </c>
      <c r="L212" s="14">
        <v>28.68</v>
      </c>
      <c r="M212" s="54"/>
      <c r="N212" s="14">
        <v>68.671908091000006</v>
      </c>
      <c r="O212" s="31">
        <v>94.451169714000002</v>
      </c>
      <c r="P212" s="31" t="s">
        <v>13</v>
      </c>
      <c r="Q212" s="17" t="s">
        <v>16</v>
      </c>
      <c r="R212" s="38" t="s">
        <v>738</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739</v>
      </c>
      <c r="D213" s="16" t="s">
        <v>740</v>
      </c>
      <c r="E213" s="16">
        <v>0</v>
      </c>
      <c r="F213" s="15">
        <v>46.8</v>
      </c>
      <c r="G213" s="15">
        <v>37.92</v>
      </c>
      <c r="H213" s="15">
        <v>29.05</v>
      </c>
      <c r="I213" s="14"/>
      <c r="J213" s="15">
        <v>49.55</v>
      </c>
      <c r="K213" s="15">
        <v>67.290000000000006</v>
      </c>
      <c r="L213" s="15">
        <v>96</v>
      </c>
      <c r="M213" s="54"/>
      <c r="N213" s="15">
        <v>34.632864482999999</v>
      </c>
      <c r="O213" s="15">
        <v>106.13579288</v>
      </c>
      <c r="P213" s="15" t="s">
        <v>13</v>
      </c>
      <c r="Q213" s="16" t="s">
        <v>13</v>
      </c>
      <c r="R213" s="37" t="s">
        <v>741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434</v>
      </c>
      <c r="D214" s="17" t="s">
        <v>388</v>
      </c>
      <c r="E214" s="17">
        <v>4</v>
      </c>
      <c r="F214" s="14">
        <v>56.83</v>
      </c>
      <c r="G214" s="14">
        <v>50.12</v>
      </c>
      <c r="H214" s="14">
        <v>43.42</v>
      </c>
      <c r="I214" s="14"/>
      <c r="J214" s="14">
        <v>69.260000000000005</v>
      </c>
      <c r="K214" s="14">
        <v>82.66</v>
      </c>
      <c r="L214" s="14">
        <v>104.35</v>
      </c>
      <c r="M214" s="54"/>
      <c r="N214" s="14">
        <v>55.759225174000001</v>
      </c>
      <c r="O214" s="31">
        <v>6.5435497042999993</v>
      </c>
      <c r="P214" s="31" t="s">
        <v>13</v>
      </c>
      <c r="Q214" s="17" t="s">
        <v>16</v>
      </c>
      <c r="R214" s="38" t="s">
        <v>742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359</v>
      </c>
      <c r="D215" s="16" t="s">
        <v>290</v>
      </c>
      <c r="E215" s="16">
        <v>0</v>
      </c>
      <c r="F215" s="15">
        <v>6.54</v>
      </c>
      <c r="G215" s="15">
        <v>4.1500000000000004</v>
      </c>
      <c r="H215" s="15">
        <v>1.76</v>
      </c>
      <c r="I215" s="14"/>
      <c r="J215" s="15">
        <v>6.86</v>
      </c>
      <c r="K215" s="15">
        <v>11.63</v>
      </c>
      <c r="L215" s="15">
        <v>19.350000000000001</v>
      </c>
      <c r="M215" s="54"/>
      <c r="N215" s="15">
        <v>35.777702869999999</v>
      </c>
      <c r="O215" s="15">
        <v>24.832568338000002</v>
      </c>
      <c r="P215" s="15" t="s">
        <v>13</v>
      </c>
      <c r="Q215" s="16" t="s">
        <v>13</v>
      </c>
      <c r="R215" s="37" t="s">
        <v>743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291</v>
      </c>
      <c r="D216" s="17" t="s">
        <v>292</v>
      </c>
      <c r="E216" s="17">
        <v>4</v>
      </c>
      <c r="F216" s="14">
        <v>41.33</v>
      </c>
      <c r="G216" s="14">
        <v>36.119999999999997</v>
      </c>
      <c r="H216" s="14">
        <v>30.91</v>
      </c>
      <c r="I216" s="14"/>
      <c r="J216" s="14">
        <v>56.02</v>
      </c>
      <c r="K216" s="14">
        <v>66.430000000000007</v>
      </c>
      <c r="L216" s="14">
        <v>83.29</v>
      </c>
      <c r="M216" s="54"/>
      <c r="N216" s="14">
        <v>55.072564501000002</v>
      </c>
      <c r="O216" s="31">
        <v>249.89787132999999</v>
      </c>
      <c r="P216" s="31" t="s">
        <v>13</v>
      </c>
      <c r="Q216" s="17" t="s">
        <v>16</v>
      </c>
      <c r="R216" s="38" t="s">
        <v>744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435</v>
      </c>
      <c r="D217" s="16" t="s">
        <v>436</v>
      </c>
      <c r="E217" s="16">
        <v>4</v>
      </c>
      <c r="F217" s="15">
        <v>4.16</v>
      </c>
      <c r="G217" s="15">
        <v>3.73</v>
      </c>
      <c r="H217" s="15">
        <v>3.3</v>
      </c>
      <c r="I217" s="14"/>
      <c r="J217" s="15">
        <v>4.84</v>
      </c>
      <c r="K217" s="15">
        <v>5.69</v>
      </c>
      <c r="L217" s="15">
        <v>7.08</v>
      </c>
      <c r="M217" s="54"/>
      <c r="N217" s="15">
        <v>51.419397388999997</v>
      </c>
      <c r="O217" s="15">
        <v>1.9600472857</v>
      </c>
      <c r="P217" s="15" t="s">
        <v>13</v>
      </c>
      <c r="Q217" s="16" t="s">
        <v>16</v>
      </c>
      <c r="R217" s="37" t="s">
        <v>745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293</v>
      </c>
      <c r="D218" s="17" t="s">
        <v>523</v>
      </c>
      <c r="E218" s="17">
        <v>9</v>
      </c>
      <c r="F218" s="14">
        <v>13.58</v>
      </c>
      <c r="G218" s="14">
        <v>12.96</v>
      </c>
      <c r="H218" s="14">
        <v>12.34</v>
      </c>
      <c r="I218" s="14"/>
      <c r="J218" s="14">
        <v>14.55</v>
      </c>
      <c r="K218" s="14">
        <v>15.78</v>
      </c>
      <c r="L218" s="14">
        <v>17.79</v>
      </c>
      <c r="M218" s="54"/>
      <c r="N218" s="14">
        <v>63.757586643000003</v>
      </c>
      <c r="O218" s="31">
        <v>1.2730879524000001</v>
      </c>
      <c r="P218" s="31" t="s">
        <v>16</v>
      </c>
      <c r="Q218" s="17" t="s">
        <v>16</v>
      </c>
      <c r="R218" s="38" t="s">
        <v>746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293</v>
      </c>
      <c r="D219" s="16" t="s">
        <v>294</v>
      </c>
      <c r="E219" s="16">
        <v>7</v>
      </c>
      <c r="F219" s="15">
        <v>13.83</v>
      </c>
      <c r="G219" s="15">
        <v>13.14</v>
      </c>
      <c r="H219" s="15">
        <v>12.45</v>
      </c>
      <c r="I219" s="14"/>
      <c r="J219" s="15">
        <v>14.95</v>
      </c>
      <c r="K219" s="15">
        <v>16.32</v>
      </c>
      <c r="L219" s="15">
        <v>18.53</v>
      </c>
      <c r="M219" s="54"/>
      <c r="N219" s="15">
        <v>66.921977920000003</v>
      </c>
      <c r="O219" s="15">
        <v>1.9037443809999999</v>
      </c>
      <c r="P219" s="15" t="s">
        <v>16</v>
      </c>
      <c r="Q219" s="16" t="s">
        <v>16</v>
      </c>
      <c r="R219" s="37" t="s">
        <v>747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293</v>
      </c>
      <c r="D220" s="17" t="s">
        <v>295</v>
      </c>
      <c r="E220" s="17">
        <v>7</v>
      </c>
      <c r="F220" s="14">
        <v>41.21</v>
      </c>
      <c r="G220" s="14">
        <v>39.17</v>
      </c>
      <c r="H220" s="14">
        <v>37.14</v>
      </c>
      <c r="I220" s="14"/>
      <c r="J220" s="14">
        <v>44.49</v>
      </c>
      <c r="K220" s="14">
        <v>48.55</v>
      </c>
      <c r="L220" s="14">
        <v>55.13</v>
      </c>
      <c r="M220" s="54"/>
      <c r="N220" s="14">
        <v>62.225512268000003</v>
      </c>
      <c r="O220" s="31">
        <v>59.682036570999998</v>
      </c>
      <c r="P220" s="31" t="s">
        <v>16</v>
      </c>
      <c r="Q220" s="17" t="s">
        <v>16</v>
      </c>
      <c r="R220" s="38" t="s">
        <v>748</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296</v>
      </c>
      <c r="D221" s="16" t="s">
        <v>297</v>
      </c>
      <c r="E221" s="16">
        <v>3</v>
      </c>
      <c r="F221" s="15">
        <v>270.51</v>
      </c>
      <c r="G221" s="15">
        <v>238.97</v>
      </c>
      <c r="H221" s="15">
        <v>207.43</v>
      </c>
      <c r="I221" s="14"/>
      <c r="J221" s="15">
        <v>280.29000000000002</v>
      </c>
      <c r="K221" s="15">
        <v>343.36</v>
      </c>
      <c r="L221" s="15">
        <v>445.43</v>
      </c>
      <c r="M221" s="54"/>
      <c r="N221" s="15">
        <v>39.317539695999997</v>
      </c>
      <c r="O221" s="15">
        <v>24.398422869999997</v>
      </c>
      <c r="P221" s="15" t="s">
        <v>16</v>
      </c>
      <c r="Q221" s="16" t="s">
        <v>13</v>
      </c>
      <c r="R221" s="37" t="s">
        <v>749</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451</v>
      </c>
      <c r="D222" s="17" t="s">
        <v>452</v>
      </c>
      <c r="E222" s="17">
        <v>4</v>
      </c>
      <c r="F222" s="14">
        <v>4.76</v>
      </c>
      <c r="G222" s="14">
        <v>4.25</v>
      </c>
      <c r="H222" s="14">
        <v>3.74</v>
      </c>
      <c r="I222" s="14"/>
      <c r="J222" s="14">
        <v>5.7</v>
      </c>
      <c r="K222" s="14">
        <v>6.71</v>
      </c>
      <c r="L222" s="14">
        <v>8.36</v>
      </c>
      <c r="M222" s="54"/>
      <c r="N222" s="14">
        <v>51.415731002999998</v>
      </c>
      <c r="O222" s="31">
        <v>1.6469239047999999</v>
      </c>
      <c r="P222" s="31" t="s">
        <v>13</v>
      </c>
      <c r="Q222" s="17" t="s">
        <v>16</v>
      </c>
      <c r="R222" s="38" t="s">
        <v>750</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298</v>
      </c>
      <c r="D223" s="16" t="s">
        <v>299</v>
      </c>
      <c r="E223" s="16">
        <v>1</v>
      </c>
      <c r="F223" s="15">
        <v>29.63</v>
      </c>
      <c r="G223" s="15">
        <v>26.24</v>
      </c>
      <c r="H223" s="15">
        <v>22.86</v>
      </c>
      <c r="I223" s="14"/>
      <c r="J223" s="15">
        <v>30.83</v>
      </c>
      <c r="K223" s="15">
        <v>37.590000000000003</v>
      </c>
      <c r="L223" s="15">
        <v>48.54</v>
      </c>
      <c r="M223" s="54"/>
      <c r="N223" s="15">
        <v>48.767931943999997</v>
      </c>
      <c r="O223" s="15">
        <v>5.3414766189999998</v>
      </c>
      <c r="P223" s="15" t="s">
        <v>13</v>
      </c>
      <c r="Q223" s="16" t="s">
        <v>13</v>
      </c>
      <c r="R223" s="37" t="s">
        <v>751</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300</v>
      </c>
      <c r="D224" s="17" t="s">
        <v>301</v>
      </c>
      <c r="E224" s="17">
        <v>7</v>
      </c>
      <c r="F224" s="14">
        <v>34.700000000000003</v>
      </c>
      <c r="G224" s="14">
        <v>31.89</v>
      </c>
      <c r="H224" s="14">
        <v>29.08</v>
      </c>
      <c r="I224" s="14"/>
      <c r="J224" s="14">
        <v>41.22</v>
      </c>
      <c r="K224" s="14">
        <v>46.83</v>
      </c>
      <c r="L224" s="14">
        <v>55.92</v>
      </c>
      <c r="M224" s="54"/>
      <c r="N224" s="14">
        <v>54.788129413999997</v>
      </c>
      <c r="O224" s="31">
        <v>155.85685352000002</v>
      </c>
      <c r="P224" s="31" t="s">
        <v>16</v>
      </c>
      <c r="Q224" s="17" t="s">
        <v>16</v>
      </c>
      <c r="R224" s="38" t="s">
        <v>752</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302</v>
      </c>
      <c r="D225" s="16" t="s">
        <v>303</v>
      </c>
      <c r="E225" s="16">
        <v>4</v>
      </c>
      <c r="F225" s="15">
        <v>34.549999999999997</v>
      </c>
      <c r="G225" s="15">
        <v>31.24</v>
      </c>
      <c r="H225" s="15">
        <v>27.93</v>
      </c>
      <c r="I225" s="14"/>
      <c r="J225" s="15">
        <v>35.72</v>
      </c>
      <c r="K225" s="15">
        <v>42.33</v>
      </c>
      <c r="L225" s="15">
        <v>53.03</v>
      </c>
      <c r="M225" s="54"/>
      <c r="N225" s="15">
        <v>45.825770630999997</v>
      </c>
      <c r="O225" s="15">
        <v>83.055916809999999</v>
      </c>
      <c r="P225" s="15" t="s">
        <v>16</v>
      </c>
      <c r="Q225" s="16" t="s">
        <v>13</v>
      </c>
      <c r="R225" s="37" t="s">
        <v>753</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304</v>
      </c>
      <c r="D226" s="17" t="s">
        <v>305</v>
      </c>
      <c r="E226" s="17">
        <v>1</v>
      </c>
      <c r="F226" s="14">
        <v>62.81</v>
      </c>
      <c r="G226" s="14">
        <v>57.58</v>
      </c>
      <c r="H226" s="14">
        <v>52.35</v>
      </c>
      <c r="I226" s="14"/>
      <c r="J226" s="14">
        <v>65.760000000000005</v>
      </c>
      <c r="K226" s="14">
        <v>76.209999999999994</v>
      </c>
      <c r="L226" s="14">
        <v>93.13</v>
      </c>
      <c r="M226" s="54"/>
      <c r="N226" s="14">
        <v>44.551876157999999</v>
      </c>
      <c r="O226" s="31">
        <v>54.860275588999997</v>
      </c>
      <c r="P226" s="31" t="s">
        <v>13</v>
      </c>
      <c r="Q226" s="17" t="s">
        <v>13</v>
      </c>
      <c r="R226" s="38" t="s">
        <v>754</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437</v>
      </c>
      <c r="D227" s="16" t="s">
        <v>438</v>
      </c>
      <c r="E227" s="16">
        <v>4</v>
      </c>
      <c r="F227" s="15">
        <v>177.63</v>
      </c>
      <c r="G227" s="15">
        <v>159.88999999999999</v>
      </c>
      <c r="H227" s="15">
        <v>142.16</v>
      </c>
      <c r="I227" s="14"/>
      <c r="J227" s="15">
        <v>181.05</v>
      </c>
      <c r="K227" s="15">
        <v>216.51</v>
      </c>
      <c r="L227" s="15">
        <v>273.91000000000003</v>
      </c>
      <c r="M227" s="54"/>
      <c r="N227" s="15">
        <v>48.307546363999997</v>
      </c>
      <c r="O227" s="15">
        <v>4.4889310105</v>
      </c>
      <c r="P227" s="15" t="s">
        <v>16</v>
      </c>
      <c r="Q227" s="16" t="s">
        <v>13</v>
      </c>
      <c r="R227" s="37" t="s">
        <v>755</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306</v>
      </c>
      <c r="D228" s="17" t="s">
        <v>307</v>
      </c>
      <c r="E228" s="17">
        <v>4</v>
      </c>
      <c r="F228" s="14">
        <v>22.44</v>
      </c>
      <c r="G228" s="14">
        <v>20.23</v>
      </c>
      <c r="H228" s="14">
        <v>18.02</v>
      </c>
      <c r="I228" s="14"/>
      <c r="J228" s="14">
        <v>28.05</v>
      </c>
      <c r="K228" s="14">
        <v>32.46</v>
      </c>
      <c r="L228" s="14">
        <v>39.61</v>
      </c>
      <c r="M228" s="54"/>
      <c r="N228" s="14">
        <v>52.427013801999998</v>
      </c>
      <c r="O228" s="31">
        <v>109.66932466</v>
      </c>
      <c r="P228" s="31" t="s">
        <v>13</v>
      </c>
      <c r="Q228" s="17" t="s">
        <v>16</v>
      </c>
      <c r="R228" s="38" t="s">
        <v>756</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308</v>
      </c>
      <c r="D229" s="16" t="s">
        <v>309</v>
      </c>
      <c r="E229" s="16">
        <v>4</v>
      </c>
      <c r="F229" s="15">
        <v>29.22</v>
      </c>
      <c r="G229" s="15">
        <v>25.77</v>
      </c>
      <c r="H229" s="15">
        <v>22.32</v>
      </c>
      <c r="I229" s="14"/>
      <c r="J229" s="15">
        <v>37.96</v>
      </c>
      <c r="K229" s="15">
        <v>44.85</v>
      </c>
      <c r="L229" s="15">
        <v>56.01</v>
      </c>
      <c r="M229" s="54"/>
      <c r="N229" s="15">
        <v>50.886074217999997</v>
      </c>
      <c r="O229" s="15">
        <v>111.21925904000001</v>
      </c>
      <c r="P229" s="15" t="s">
        <v>13</v>
      </c>
      <c r="Q229" s="16" t="s">
        <v>16</v>
      </c>
      <c r="R229" s="37" t="s">
        <v>757</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310</v>
      </c>
      <c r="D230" s="17" t="s">
        <v>311</v>
      </c>
      <c r="E230" s="17">
        <v>1</v>
      </c>
      <c r="F230" s="14">
        <v>14.84</v>
      </c>
      <c r="G230" s="14">
        <v>13.85</v>
      </c>
      <c r="H230" s="14">
        <v>12.87</v>
      </c>
      <c r="I230" s="14"/>
      <c r="J230" s="14">
        <v>15.26</v>
      </c>
      <c r="K230" s="14">
        <v>17.22</v>
      </c>
      <c r="L230" s="14">
        <v>20.399999999999999</v>
      </c>
      <c r="M230" s="54"/>
      <c r="N230" s="14">
        <v>50.170246501999998</v>
      </c>
      <c r="O230" s="31">
        <v>7.1537419048000004</v>
      </c>
      <c r="P230" s="31" t="s">
        <v>13</v>
      </c>
      <c r="Q230" s="17" t="s">
        <v>13</v>
      </c>
      <c r="R230" s="38" t="s">
        <v>758</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439</v>
      </c>
      <c r="D231" s="16" t="s">
        <v>440</v>
      </c>
      <c r="E231" s="16">
        <v>4</v>
      </c>
      <c r="F231" s="15">
        <v>4.2699999999999996</v>
      </c>
      <c r="G231" s="15">
        <v>3.29</v>
      </c>
      <c r="H231" s="15">
        <v>2.31</v>
      </c>
      <c r="I231" s="14"/>
      <c r="J231" s="15">
        <v>7.01</v>
      </c>
      <c r="K231" s="15">
        <v>8.9600000000000009</v>
      </c>
      <c r="L231" s="15">
        <v>12.12</v>
      </c>
      <c r="M231" s="54"/>
      <c r="N231" s="15">
        <v>52.960065237000002</v>
      </c>
      <c r="O231" s="15">
        <v>1.5575219048</v>
      </c>
      <c r="P231" s="15" t="s">
        <v>13</v>
      </c>
      <c r="Q231" s="16" t="s">
        <v>16</v>
      </c>
      <c r="R231" s="37" t="s">
        <v>759</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312</v>
      </c>
      <c r="D232" s="17" t="s">
        <v>313</v>
      </c>
      <c r="E232" s="17">
        <v>7</v>
      </c>
      <c r="F232" s="14">
        <v>15.47</v>
      </c>
      <c r="G232" s="14">
        <v>13.78</v>
      </c>
      <c r="H232" s="14">
        <v>12.1</v>
      </c>
      <c r="I232" s="14"/>
      <c r="J232" s="14">
        <v>16.03</v>
      </c>
      <c r="K232" s="14">
        <v>19.39</v>
      </c>
      <c r="L232" s="14">
        <v>24.83</v>
      </c>
      <c r="M232" s="54"/>
      <c r="N232" s="14">
        <v>67.086179752000007</v>
      </c>
      <c r="O232" s="31">
        <v>11.662400380999999</v>
      </c>
      <c r="P232" s="31" t="s">
        <v>16</v>
      </c>
      <c r="Q232" s="17" t="s">
        <v>16</v>
      </c>
      <c r="R232" s="38" t="s">
        <v>760</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314</v>
      </c>
      <c r="D233" s="16" t="s">
        <v>315</v>
      </c>
      <c r="E233" s="16">
        <v>10</v>
      </c>
      <c r="F233" s="15">
        <v>30.68</v>
      </c>
      <c r="G233" s="15">
        <v>28.29</v>
      </c>
      <c r="H233" s="15">
        <v>25.91</v>
      </c>
      <c r="I233" s="14"/>
      <c r="J233" s="15">
        <v>31.22</v>
      </c>
      <c r="K233" s="15">
        <v>35.979999999999997</v>
      </c>
      <c r="L233" s="15">
        <v>43.69</v>
      </c>
      <c r="M233" s="54"/>
      <c r="N233" s="15">
        <v>89.573182989000003</v>
      </c>
      <c r="O233" s="15">
        <v>171.71275237999998</v>
      </c>
      <c r="P233" s="15" t="s">
        <v>16</v>
      </c>
      <c r="Q233" s="16" t="s">
        <v>16</v>
      </c>
      <c r="R233" s="37" t="s">
        <v>761</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316</v>
      </c>
      <c r="D234" s="17" t="s">
        <v>317</v>
      </c>
      <c r="E234" s="17">
        <v>7</v>
      </c>
      <c r="F234" s="14">
        <v>5.86</v>
      </c>
      <c r="G234" s="14">
        <v>5.0999999999999996</v>
      </c>
      <c r="H234" s="14">
        <v>4.3499999999999996</v>
      </c>
      <c r="I234" s="14"/>
      <c r="J234" s="14">
        <v>7.76</v>
      </c>
      <c r="K234" s="14">
        <v>9.26</v>
      </c>
      <c r="L234" s="14">
        <v>11.69</v>
      </c>
      <c r="M234" s="54"/>
      <c r="N234" s="14">
        <v>50.692866813999998</v>
      </c>
      <c r="O234" s="31">
        <v>4.6730649523999999</v>
      </c>
      <c r="P234" s="31" t="s">
        <v>16</v>
      </c>
      <c r="Q234" s="17" t="s">
        <v>16</v>
      </c>
      <c r="R234" s="38" t="s">
        <v>762</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318</v>
      </c>
      <c r="D235" s="16" t="s">
        <v>319</v>
      </c>
      <c r="E235" s="16">
        <v>4</v>
      </c>
      <c r="F235" s="15">
        <v>61.36</v>
      </c>
      <c r="G235" s="15">
        <v>57.2</v>
      </c>
      <c r="H235" s="15">
        <v>53.04</v>
      </c>
      <c r="I235" s="14"/>
      <c r="J235" s="15">
        <v>70.5</v>
      </c>
      <c r="K235" s="15">
        <v>78.81</v>
      </c>
      <c r="L235" s="15">
        <v>92.27</v>
      </c>
      <c r="M235" s="54"/>
      <c r="N235" s="15">
        <v>61.65155</v>
      </c>
      <c r="O235" s="15">
        <v>6.9366555237999998</v>
      </c>
      <c r="P235" s="15" t="s">
        <v>13</v>
      </c>
      <c r="Q235" s="16" t="s">
        <v>16</v>
      </c>
      <c r="R235" s="37" t="s">
        <v>763</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320</v>
      </c>
      <c r="D236" s="17" t="s">
        <v>345</v>
      </c>
      <c r="E236" s="17">
        <v>3</v>
      </c>
      <c r="F236" s="14">
        <v>7.5</v>
      </c>
      <c r="G236" s="14">
        <v>6</v>
      </c>
      <c r="H236" s="14">
        <v>4.51</v>
      </c>
      <c r="I236" s="14"/>
      <c r="J236" s="14">
        <v>7.71</v>
      </c>
      <c r="K236" s="14">
        <v>10.69</v>
      </c>
      <c r="L236" s="14">
        <v>15.52</v>
      </c>
      <c r="M236" s="54"/>
      <c r="N236" s="14">
        <v>35.129732648000001</v>
      </c>
      <c r="O236" s="31">
        <v>3.6122388570999999</v>
      </c>
      <c r="P236" s="31" t="s">
        <v>16</v>
      </c>
      <c r="Q236" s="17" t="s">
        <v>13</v>
      </c>
      <c r="R236" s="38" t="s">
        <v>764</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320</v>
      </c>
      <c r="D237" s="16" t="s">
        <v>321</v>
      </c>
      <c r="E237" s="16">
        <v>3</v>
      </c>
      <c r="F237" s="15">
        <v>8.32</v>
      </c>
      <c r="G237" s="15">
        <v>6.43</v>
      </c>
      <c r="H237" s="15">
        <v>4.55</v>
      </c>
      <c r="I237" s="14"/>
      <c r="J237" s="15">
        <v>8.5500000000000007</v>
      </c>
      <c r="K237" s="15">
        <v>12.31</v>
      </c>
      <c r="L237" s="15">
        <v>18.41</v>
      </c>
      <c r="M237" s="54"/>
      <c r="N237" s="15">
        <v>33.777365232000001</v>
      </c>
      <c r="O237" s="15">
        <v>111.70747423</v>
      </c>
      <c r="P237" s="15" t="s">
        <v>16</v>
      </c>
      <c r="Q237" s="16" t="s">
        <v>13</v>
      </c>
      <c r="R237" s="37" t="s">
        <v>765</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322</v>
      </c>
      <c r="D238" s="17" t="s">
        <v>323</v>
      </c>
      <c r="E238" s="17">
        <v>0</v>
      </c>
      <c r="F238" s="14">
        <v>72.45</v>
      </c>
      <c r="G238" s="14">
        <v>66.94</v>
      </c>
      <c r="H238" s="14">
        <v>61.43</v>
      </c>
      <c r="I238" s="14"/>
      <c r="J238" s="14">
        <v>74.180000000000007</v>
      </c>
      <c r="K238" s="14">
        <v>85.19</v>
      </c>
      <c r="L238" s="14">
        <v>103.01</v>
      </c>
      <c r="M238" s="54"/>
      <c r="N238" s="14">
        <v>27.883980900000001</v>
      </c>
      <c r="O238" s="31">
        <v>1429.236609</v>
      </c>
      <c r="P238" s="31" t="s">
        <v>13</v>
      </c>
      <c r="Q238" s="17" t="s">
        <v>13</v>
      </c>
      <c r="R238" s="38" t="s">
        <v>766</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324</v>
      </c>
      <c r="D239" s="16" t="s">
        <v>325</v>
      </c>
      <c r="E239" s="16">
        <v>7</v>
      </c>
      <c r="F239" s="15">
        <v>17.66</v>
      </c>
      <c r="G239" s="15">
        <v>16.29</v>
      </c>
      <c r="H239" s="15">
        <v>14.92</v>
      </c>
      <c r="I239" s="14"/>
      <c r="J239" s="15">
        <v>20.94</v>
      </c>
      <c r="K239" s="15">
        <v>23.67</v>
      </c>
      <c r="L239" s="15">
        <v>28.09</v>
      </c>
      <c r="M239" s="54"/>
      <c r="N239" s="15">
        <v>65.141651124000006</v>
      </c>
      <c r="O239" s="15">
        <v>4.0804265713999994</v>
      </c>
      <c r="P239" s="15" t="s">
        <v>13</v>
      </c>
      <c r="Q239" s="16" t="s">
        <v>16</v>
      </c>
      <c r="R239" s="37" t="s">
        <v>767</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326</v>
      </c>
      <c r="D240" s="17" t="s">
        <v>327</v>
      </c>
      <c r="E240" s="17">
        <v>4</v>
      </c>
      <c r="F240" s="14">
        <v>2.99</v>
      </c>
      <c r="G240" s="14">
        <v>2.38</v>
      </c>
      <c r="H240" s="14">
        <v>1.77</v>
      </c>
      <c r="I240" s="14"/>
      <c r="J240" s="14">
        <v>4.6399999999999997</v>
      </c>
      <c r="K240" s="14">
        <v>5.85</v>
      </c>
      <c r="L240" s="14">
        <v>7.81</v>
      </c>
      <c r="M240" s="54"/>
      <c r="N240" s="14">
        <v>61.089316101999998</v>
      </c>
      <c r="O240" s="31">
        <v>32.127993761999996</v>
      </c>
      <c r="P240" s="31" t="s">
        <v>13</v>
      </c>
      <c r="Q240" s="17" t="s">
        <v>16</v>
      </c>
      <c r="R240" s="38" t="s">
        <v>768</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328</v>
      </c>
      <c r="D241" s="16" t="s">
        <v>329</v>
      </c>
      <c r="E241" s="16">
        <v>7</v>
      </c>
      <c r="F241" s="15">
        <v>32.619999999999997</v>
      </c>
      <c r="G241" s="15">
        <v>30.6</v>
      </c>
      <c r="H241" s="15">
        <v>28.59</v>
      </c>
      <c r="I241" s="14"/>
      <c r="J241" s="15">
        <v>33.65</v>
      </c>
      <c r="K241" s="15">
        <v>37.67</v>
      </c>
      <c r="L241" s="15">
        <v>44.19</v>
      </c>
      <c r="M241" s="54"/>
      <c r="N241" s="15">
        <v>77.280566974999999</v>
      </c>
      <c r="O241" s="15">
        <v>245.80027819</v>
      </c>
      <c r="P241" s="15" t="s">
        <v>16</v>
      </c>
      <c r="Q241" s="16" t="s">
        <v>16</v>
      </c>
      <c r="R241" s="37" t="s">
        <v>769</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770</v>
      </c>
      <c r="D242" s="17" t="s">
        <v>771</v>
      </c>
      <c r="E242" s="17">
        <v>9</v>
      </c>
      <c r="F242" s="14">
        <v>89.29</v>
      </c>
      <c r="G242" s="14">
        <v>83.5</v>
      </c>
      <c r="H242" s="14">
        <v>77.709999999999994</v>
      </c>
      <c r="I242" s="14"/>
      <c r="J242" s="14">
        <v>94.34</v>
      </c>
      <c r="K242" s="14">
        <v>105.91</v>
      </c>
      <c r="L242" s="14">
        <v>124.63</v>
      </c>
      <c r="M242" s="54"/>
      <c r="N242" s="14">
        <v>62.092581959999997</v>
      </c>
      <c r="O242" s="31">
        <v>1.224820241</v>
      </c>
      <c r="P242" s="31" t="s">
        <v>16</v>
      </c>
      <c r="Q242" s="17" t="s">
        <v>16</v>
      </c>
      <c r="R242" s="38" t="s">
        <v>772</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330</v>
      </c>
      <c r="D243" s="16" t="s">
        <v>331</v>
      </c>
      <c r="E243" s="16">
        <v>1</v>
      </c>
      <c r="F243" s="15">
        <v>13.01</v>
      </c>
      <c r="G243" s="15">
        <v>11.9</v>
      </c>
      <c r="H243" s="15">
        <v>10.8</v>
      </c>
      <c r="I243" s="14"/>
      <c r="J243" s="15">
        <v>13.5</v>
      </c>
      <c r="K243" s="15">
        <v>15.7</v>
      </c>
      <c r="L243" s="15">
        <v>19.260000000000002</v>
      </c>
      <c r="M243" s="54"/>
      <c r="N243" s="15">
        <v>44.649830956000002</v>
      </c>
      <c r="O243" s="15">
        <v>6.6657587142999999</v>
      </c>
      <c r="P243" s="15" t="s">
        <v>13</v>
      </c>
      <c r="Q243" s="16" t="s">
        <v>13</v>
      </c>
      <c r="R243" s="37" t="s">
        <v>773</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332</v>
      </c>
      <c r="D244" s="17" t="s">
        <v>333</v>
      </c>
      <c r="E244" s="17">
        <v>4</v>
      </c>
      <c r="F244" s="14">
        <v>22.93</v>
      </c>
      <c r="G244" s="14">
        <v>19.88</v>
      </c>
      <c r="H244" s="14">
        <v>16.829999999999998</v>
      </c>
      <c r="I244" s="14"/>
      <c r="J244" s="14">
        <v>29.91</v>
      </c>
      <c r="K244" s="14">
        <v>36</v>
      </c>
      <c r="L244" s="14">
        <v>45.87</v>
      </c>
      <c r="M244" s="54"/>
      <c r="N244" s="14">
        <v>58.418034386999999</v>
      </c>
      <c r="O244" s="31">
        <v>59.766880333000003</v>
      </c>
      <c r="P244" s="31" t="s">
        <v>13</v>
      </c>
      <c r="Q244" s="17" t="s">
        <v>16</v>
      </c>
      <c r="R244" s="38" t="s">
        <v>774</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453</v>
      </c>
      <c r="D245" s="16" t="s">
        <v>454</v>
      </c>
      <c r="E245" s="16">
        <v>0</v>
      </c>
      <c r="F245" s="15">
        <v>0.56999999999999995</v>
      </c>
      <c r="G245" s="15">
        <v>0.17</v>
      </c>
      <c r="H245" s="15">
        <v>-0.22</v>
      </c>
      <c r="I245" s="14"/>
      <c r="J245" s="15">
        <v>0.61</v>
      </c>
      <c r="K245" s="15">
        <v>1.4</v>
      </c>
      <c r="L245" s="15">
        <v>2.69</v>
      </c>
      <c r="M245" s="54"/>
      <c r="N245" s="15">
        <v>20.12729087</v>
      </c>
      <c r="O245" s="15">
        <v>2.8882999048000002</v>
      </c>
      <c r="P245" s="15" t="s">
        <v>13</v>
      </c>
      <c r="Q245" s="16" t="s">
        <v>13</v>
      </c>
      <c r="R245" s="37" t="s">
        <v>524</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334</v>
      </c>
      <c r="D246" s="17" t="s">
        <v>335</v>
      </c>
      <c r="E246" s="17">
        <v>4</v>
      </c>
      <c r="F246" s="14">
        <v>14.31</v>
      </c>
      <c r="G246" s="14">
        <v>12.97</v>
      </c>
      <c r="H246" s="14">
        <v>11.63</v>
      </c>
      <c r="I246" s="14"/>
      <c r="J246" s="14">
        <v>17.87</v>
      </c>
      <c r="K246" s="14">
        <v>20.54</v>
      </c>
      <c r="L246" s="14">
        <v>24.87</v>
      </c>
      <c r="M246" s="54"/>
      <c r="N246" s="14">
        <v>52.927223333000001</v>
      </c>
      <c r="O246" s="31">
        <v>15.564596047</v>
      </c>
      <c r="P246" s="31" t="s">
        <v>13</v>
      </c>
      <c r="Q246" s="17" t="s">
        <v>16</v>
      </c>
      <c r="R246" s="38" t="s">
        <v>775</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336</v>
      </c>
      <c r="D247" s="16" t="s">
        <v>337</v>
      </c>
      <c r="E247" s="16">
        <v>1</v>
      </c>
      <c r="F247" s="15">
        <v>44.19</v>
      </c>
      <c r="G247" s="15">
        <v>40.47</v>
      </c>
      <c r="H247" s="15">
        <v>36.76</v>
      </c>
      <c r="I247" s="14"/>
      <c r="J247" s="15">
        <v>46.49</v>
      </c>
      <c r="K247" s="15">
        <v>53.91</v>
      </c>
      <c r="L247" s="15">
        <v>65.94</v>
      </c>
      <c r="M247" s="54"/>
      <c r="N247" s="15">
        <v>38.249981187000003</v>
      </c>
      <c r="O247" s="15">
        <v>305.77254542999998</v>
      </c>
      <c r="P247" s="15" t="s">
        <v>13</v>
      </c>
      <c r="Q247" s="16" t="s">
        <v>13</v>
      </c>
      <c r="R247" s="37" t="s">
        <v>776</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441</v>
      </c>
      <c r="D248" s="17" t="s">
        <v>442</v>
      </c>
      <c r="E248" s="17">
        <v>3</v>
      </c>
      <c r="F248" s="14">
        <v>2738.69</v>
      </c>
      <c r="G248" s="14">
        <v>1871.87</v>
      </c>
      <c r="H248" s="14">
        <v>1005.06</v>
      </c>
      <c r="I248" s="14"/>
      <c r="J248" s="14">
        <v>2860</v>
      </c>
      <c r="K248" s="14">
        <v>4593.62</v>
      </c>
      <c r="L248" s="14">
        <v>7398.85</v>
      </c>
      <c r="M248" s="54"/>
      <c r="N248" s="14">
        <v>43.148591478999997</v>
      </c>
      <c r="O248" s="31">
        <v>4.8127658904999997</v>
      </c>
      <c r="P248" s="31" t="s">
        <v>16</v>
      </c>
      <c r="Q248" s="17" t="s">
        <v>13</v>
      </c>
      <c r="R248" s="38" t="s">
        <v>777</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338</v>
      </c>
      <c r="D249" s="16" t="s">
        <v>339</v>
      </c>
      <c r="E249" s="16">
        <v>7</v>
      </c>
      <c r="F249" s="15">
        <v>8.42</v>
      </c>
      <c r="G249" s="15">
        <v>7.76</v>
      </c>
      <c r="H249" s="15">
        <v>7.1</v>
      </c>
      <c r="I249" s="14"/>
      <c r="J249" s="15">
        <v>9.4499999999999993</v>
      </c>
      <c r="K249" s="15">
        <v>10.76</v>
      </c>
      <c r="L249" s="15">
        <v>12.88</v>
      </c>
      <c r="M249" s="54"/>
      <c r="N249" s="15">
        <v>74.449725595999993</v>
      </c>
      <c r="O249" s="15">
        <v>2.5509968570999999</v>
      </c>
      <c r="P249" s="15" t="s">
        <v>16</v>
      </c>
      <c r="Q249" s="16" t="s">
        <v>16</v>
      </c>
      <c r="R249" s="37" t="s">
        <v>778</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340</v>
      </c>
      <c r="D250" s="17" t="s">
        <v>341</v>
      </c>
      <c r="E250" s="17">
        <v>4</v>
      </c>
      <c r="F250" s="14" t="s">
        <v>29</v>
      </c>
      <c r="G250" s="14" t="s">
        <v>29</v>
      </c>
      <c r="H250" s="14" t="s">
        <v>29</v>
      </c>
      <c r="I250" s="14"/>
      <c r="J250" s="14" t="s">
        <v>29</v>
      </c>
      <c r="K250" s="14" t="s">
        <v>29</v>
      </c>
      <c r="L250" s="14" t="s">
        <v>29</v>
      </c>
      <c r="M250" s="54"/>
      <c r="N250" s="14" t="s">
        <v>29</v>
      </c>
      <c r="O250" s="31" t="s">
        <v>29</v>
      </c>
      <c r="P250" s="31" t="s">
        <v>29</v>
      </c>
      <c r="Q250" s="17" t="s">
        <v>29</v>
      </c>
      <c r="R250" s="38" t="s">
        <v>30</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342</v>
      </c>
      <c r="D251" s="16" t="s">
        <v>343</v>
      </c>
      <c r="E251" s="16">
        <v>4</v>
      </c>
      <c r="F251" s="15">
        <v>8.82</v>
      </c>
      <c r="G251" s="15">
        <v>7.33</v>
      </c>
      <c r="H251" s="15">
        <v>5.84</v>
      </c>
      <c r="I251" s="14"/>
      <c r="J251" s="15">
        <v>12.67</v>
      </c>
      <c r="K251" s="15">
        <v>15.64</v>
      </c>
      <c r="L251" s="15">
        <v>20.46</v>
      </c>
      <c r="M251" s="54"/>
      <c r="N251" s="15">
        <v>53.873776604</v>
      </c>
      <c r="O251" s="15">
        <v>28.210824856999999</v>
      </c>
      <c r="P251" s="15" t="s">
        <v>13</v>
      </c>
      <c r="Q251" s="16" t="s">
        <v>16</v>
      </c>
      <c r="R251" s="37" t="s">
        <v>779</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443</v>
      </c>
      <c r="D252" s="17" t="s">
        <v>444</v>
      </c>
      <c r="E252" s="17">
        <v>7</v>
      </c>
      <c r="F252" s="14">
        <v>92.12</v>
      </c>
      <c r="G252" s="14">
        <v>86.92</v>
      </c>
      <c r="H252" s="14">
        <v>81.73</v>
      </c>
      <c r="I252" s="14"/>
      <c r="J252" s="14">
        <v>104.8</v>
      </c>
      <c r="K252" s="14">
        <v>115.18</v>
      </c>
      <c r="L252" s="14">
        <v>131.97999999999999</v>
      </c>
      <c r="M252" s="54"/>
      <c r="N252" s="14">
        <v>59.484563004000002</v>
      </c>
      <c r="O252" s="31">
        <v>16.936772680999997</v>
      </c>
      <c r="P252" s="31" t="s">
        <v>16</v>
      </c>
      <c r="Q252" s="17" t="s">
        <v>16</v>
      </c>
      <c r="R252" s="38" t="s">
        <v>780</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781</v>
      </c>
      <c r="D253" s="16" t="s">
        <v>782</v>
      </c>
      <c r="E253" s="16">
        <v>4</v>
      </c>
      <c r="F253" s="15">
        <v>117.48</v>
      </c>
      <c r="G253" s="15">
        <v>110.83</v>
      </c>
      <c r="H253" s="15">
        <v>104.19</v>
      </c>
      <c r="I253" s="14"/>
      <c r="J253" s="15">
        <v>118.95</v>
      </c>
      <c r="K253" s="15">
        <v>132.22999999999999</v>
      </c>
      <c r="L253" s="15">
        <v>153.72999999999999</v>
      </c>
      <c r="M253" s="54"/>
      <c r="N253" s="15">
        <v>53.287909947000003</v>
      </c>
      <c r="O253" s="15">
        <v>1.1506264980999998</v>
      </c>
      <c r="P253" s="15" t="s">
        <v>13</v>
      </c>
      <c r="Q253" s="16" t="s">
        <v>16</v>
      </c>
      <c r="R253" s="37" t="s">
        <v>783</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784</v>
      </c>
      <c r="D254" s="17" t="s">
        <v>785</v>
      </c>
      <c r="E254" s="17">
        <v>0</v>
      </c>
      <c r="F254" s="14">
        <v>99.6</v>
      </c>
      <c r="G254" s="14">
        <v>90.31</v>
      </c>
      <c r="H254" s="14">
        <v>81.02</v>
      </c>
      <c r="I254" s="14"/>
      <c r="J254" s="14">
        <v>102.19</v>
      </c>
      <c r="K254" s="14">
        <v>120.76</v>
      </c>
      <c r="L254" s="14">
        <v>150.82</v>
      </c>
      <c r="M254" s="54"/>
      <c r="N254" s="14">
        <v>37.062719610000002</v>
      </c>
      <c r="O254" s="31">
        <v>2.2800414381</v>
      </c>
      <c r="P254" s="31" t="s">
        <v>13</v>
      </c>
      <c r="Q254" s="17" t="s">
        <v>13</v>
      </c>
      <c r="R254" s="38" t="s">
        <v>786</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445</v>
      </c>
      <c r="D255" s="16" t="s">
        <v>446</v>
      </c>
      <c r="E255" s="16">
        <v>1</v>
      </c>
      <c r="F255" s="15">
        <v>38.21</v>
      </c>
      <c r="G255" s="15">
        <v>34.659999999999997</v>
      </c>
      <c r="H255" s="15">
        <v>31.12</v>
      </c>
      <c r="I255" s="14"/>
      <c r="J255" s="15">
        <v>38.729999999999997</v>
      </c>
      <c r="K255" s="15">
        <v>45.81</v>
      </c>
      <c r="L255" s="15">
        <v>57.27</v>
      </c>
      <c r="M255" s="54"/>
      <c r="N255" s="15">
        <v>45.748714255000003</v>
      </c>
      <c r="O255" s="15">
        <v>2.7895751747999999</v>
      </c>
      <c r="P255" s="15" t="s">
        <v>13</v>
      </c>
      <c r="Q255" s="16" t="s">
        <v>13</v>
      </c>
      <c r="R255" s="37" t="s">
        <v>787</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525</v>
      </c>
      <c r="D256" s="17" t="s">
        <v>526</v>
      </c>
      <c r="E256" s="17">
        <v>9</v>
      </c>
      <c r="F256" s="14">
        <v>107.8</v>
      </c>
      <c r="G256" s="14">
        <v>103.68</v>
      </c>
      <c r="H256" s="14">
        <v>99.57</v>
      </c>
      <c r="I256" s="14"/>
      <c r="J256" s="14">
        <v>109.72</v>
      </c>
      <c r="K256" s="14">
        <v>117.94</v>
      </c>
      <c r="L256" s="14">
        <v>131.26</v>
      </c>
      <c r="M256" s="54"/>
      <c r="N256" s="14">
        <v>58.337526683999997</v>
      </c>
      <c r="O256" s="31">
        <v>2.1402324871</v>
      </c>
      <c r="P256" s="31" t="s">
        <v>16</v>
      </c>
      <c r="Q256" s="17" t="s">
        <v>16</v>
      </c>
      <c r="R256" s="38" t="s">
        <v>788</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527</v>
      </c>
      <c r="D257" s="16" t="s">
        <v>528</v>
      </c>
      <c r="E257" s="16">
        <v>4</v>
      </c>
      <c r="F257" s="15">
        <v>97.12</v>
      </c>
      <c r="G257" s="15">
        <v>91.71</v>
      </c>
      <c r="H257" s="15">
        <v>86.3</v>
      </c>
      <c r="I257" s="14"/>
      <c r="J257" s="15">
        <v>98.44</v>
      </c>
      <c r="K257" s="15">
        <v>109.25</v>
      </c>
      <c r="L257" s="15">
        <v>126.74</v>
      </c>
      <c r="M257" s="54"/>
      <c r="N257" s="15">
        <v>43.244734164999997</v>
      </c>
      <c r="O257" s="15">
        <v>1.6817694067</v>
      </c>
      <c r="P257" s="15" t="s">
        <v>16</v>
      </c>
      <c r="Q257" s="16" t="s">
        <v>13</v>
      </c>
      <c r="R257" s="37" t="s">
        <v>789</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455</v>
      </c>
      <c r="D258" s="17" t="s">
        <v>456</v>
      </c>
      <c r="E258" s="17">
        <v>1</v>
      </c>
      <c r="F258" s="14">
        <v>71.47</v>
      </c>
      <c r="G258" s="14">
        <v>63.89</v>
      </c>
      <c r="H258" s="14">
        <v>56.32</v>
      </c>
      <c r="I258" s="14"/>
      <c r="J258" s="14">
        <v>72.650000000000006</v>
      </c>
      <c r="K258" s="14">
        <v>87.79</v>
      </c>
      <c r="L258" s="14">
        <v>112.29</v>
      </c>
      <c r="M258" s="54"/>
      <c r="N258" s="14">
        <v>45.471027225</v>
      </c>
      <c r="O258" s="31">
        <v>9.2277397951999998</v>
      </c>
      <c r="P258" s="31" t="s">
        <v>13</v>
      </c>
      <c r="Q258" s="17" t="s">
        <v>13</v>
      </c>
      <c r="R258" s="38" t="s">
        <v>790</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457</v>
      </c>
      <c r="D259" s="16" t="s">
        <v>458</v>
      </c>
      <c r="E259" s="16">
        <v>4</v>
      </c>
      <c r="F259" s="15">
        <v>26.03</v>
      </c>
      <c r="G259" s="15">
        <v>22.09</v>
      </c>
      <c r="H259" s="15">
        <v>18.149999999999999</v>
      </c>
      <c r="I259" s="14"/>
      <c r="J259" s="15">
        <v>35.56</v>
      </c>
      <c r="K259" s="15">
        <v>43.43</v>
      </c>
      <c r="L259" s="15">
        <v>56.17</v>
      </c>
      <c r="M259" s="54"/>
      <c r="N259" s="15">
        <v>56.078736493999997</v>
      </c>
      <c r="O259" s="15">
        <v>6.1943749318999997</v>
      </c>
      <c r="P259" s="15" t="s">
        <v>13</v>
      </c>
      <c r="Q259" s="16" t="s">
        <v>16</v>
      </c>
      <c r="R259" s="37" t="s">
        <v>791</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459</v>
      </c>
      <c r="D260" s="17" t="s">
        <v>460</v>
      </c>
      <c r="E260" s="17">
        <v>1</v>
      </c>
      <c r="F260" s="14">
        <v>41.06</v>
      </c>
      <c r="G260" s="14">
        <v>36.67</v>
      </c>
      <c r="H260" s="14">
        <v>32.28</v>
      </c>
      <c r="I260" s="14"/>
      <c r="J260" s="14">
        <v>41.84</v>
      </c>
      <c r="K260" s="14">
        <v>50.61</v>
      </c>
      <c r="L260" s="14">
        <v>64.81</v>
      </c>
      <c r="M260" s="54"/>
      <c r="N260" s="14">
        <v>45.578424108999997</v>
      </c>
      <c r="O260" s="31">
        <v>14.281326077999999</v>
      </c>
      <c r="P260" s="31" t="s">
        <v>13</v>
      </c>
      <c r="Q260" s="17" t="s">
        <v>13</v>
      </c>
      <c r="R260" s="38" t="s">
        <v>792</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461</v>
      </c>
      <c r="D261" s="16" t="s">
        <v>462</v>
      </c>
      <c r="E261" s="16">
        <v>3</v>
      </c>
      <c r="F261" s="15">
        <v>36.81</v>
      </c>
      <c r="G261" s="15">
        <v>30.52</v>
      </c>
      <c r="H261" s="15">
        <v>24.23</v>
      </c>
      <c r="I261" s="14"/>
      <c r="J261" s="15">
        <v>37.89</v>
      </c>
      <c r="K261" s="15">
        <v>50.46</v>
      </c>
      <c r="L261" s="15">
        <v>70.8</v>
      </c>
      <c r="M261" s="54"/>
      <c r="N261" s="15">
        <v>40.092495161000002</v>
      </c>
      <c r="O261" s="15">
        <v>8.028288504799999</v>
      </c>
      <c r="P261" s="15" t="s">
        <v>16</v>
      </c>
      <c r="Q261" s="16" t="s">
        <v>13</v>
      </c>
      <c r="R261" s="37" t="s">
        <v>793</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463</v>
      </c>
      <c r="D262" s="17" t="s">
        <v>464</v>
      </c>
      <c r="E262" s="17">
        <v>4</v>
      </c>
      <c r="F262" s="14">
        <v>144.43</v>
      </c>
      <c r="G262" s="14">
        <v>137.71</v>
      </c>
      <c r="H262" s="14">
        <v>131</v>
      </c>
      <c r="I262" s="14"/>
      <c r="J262" s="14">
        <v>145.77000000000001</v>
      </c>
      <c r="K262" s="14">
        <v>159.19</v>
      </c>
      <c r="L262" s="14">
        <v>180.91</v>
      </c>
      <c r="M262" s="54"/>
      <c r="N262" s="14">
        <v>42.282330598999998</v>
      </c>
      <c r="O262" s="31">
        <v>5.9460824371000003</v>
      </c>
      <c r="P262" s="31" t="s">
        <v>16</v>
      </c>
      <c r="Q262" s="17" t="s">
        <v>13</v>
      </c>
      <c r="R262" s="38" t="s">
        <v>794</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465</v>
      </c>
      <c r="D263" s="16" t="s">
        <v>466</v>
      </c>
      <c r="E263" s="16">
        <v>7</v>
      </c>
      <c r="F263" s="15">
        <v>126.65</v>
      </c>
      <c r="G263" s="15">
        <v>118.47</v>
      </c>
      <c r="H263" s="15">
        <v>110.29</v>
      </c>
      <c r="I263" s="14"/>
      <c r="J263" s="15">
        <v>143.85</v>
      </c>
      <c r="K263" s="15">
        <v>160.19999999999999</v>
      </c>
      <c r="L263" s="15">
        <v>186.66</v>
      </c>
      <c r="M263" s="54"/>
      <c r="N263" s="15">
        <v>57.539034209</v>
      </c>
      <c r="O263" s="15">
        <v>2.1190835790000002</v>
      </c>
      <c r="P263" s="15" t="s">
        <v>16</v>
      </c>
      <c r="Q263" s="16" t="s">
        <v>16</v>
      </c>
      <c r="R263" s="37" t="s">
        <v>795</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796</v>
      </c>
      <c r="D264" s="17" t="s">
        <v>797</v>
      </c>
      <c r="E264" s="17">
        <v>1</v>
      </c>
      <c r="F264" s="14">
        <v>59.81</v>
      </c>
      <c r="G264" s="14">
        <v>53.46</v>
      </c>
      <c r="H264" s="14">
        <v>47.12</v>
      </c>
      <c r="I264" s="14"/>
      <c r="J264" s="14">
        <v>60.83</v>
      </c>
      <c r="K264" s="14">
        <v>73.510000000000005</v>
      </c>
      <c r="L264" s="14">
        <v>94.04</v>
      </c>
      <c r="M264" s="54"/>
      <c r="N264" s="14">
        <v>44.253877735000003</v>
      </c>
      <c r="O264" s="31">
        <v>1.8663676648</v>
      </c>
      <c r="P264" s="31" t="s">
        <v>13</v>
      </c>
      <c r="Q264" s="17" t="s">
        <v>13</v>
      </c>
      <c r="R264" s="38" t="s">
        <v>798</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467</v>
      </c>
      <c r="D265" s="16" t="s">
        <v>468</v>
      </c>
      <c r="E265" s="16">
        <v>7</v>
      </c>
      <c r="F265" s="15">
        <v>172.25</v>
      </c>
      <c r="G265" s="15">
        <v>162.63</v>
      </c>
      <c r="H265" s="15">
        <v>153.01</v>
      </c>
      <c r="I265" s="14"/>
      <c r="J265" s="15">
        <v>195.73</v>
      </c>
      <c r="K265" s="15">
        <v>214.96</v>
      </c>
      <c r="L265" s="15">
        <v>246.08</v>
      </c>
      <c r="M265" s="54"/>
      <c r="N265" s="15">
        <v>58.154725067000001</v>
      </c>
      <c r="O265" s="15">
        <v>463.71717619000003</v>
      </c>
      <c r="P265" s="15" t="s">
        <v>16</v>
      </c>
      <c r="Q265" s="16" t="s">
        <v>16</v>
      </c>
      <c r="R265" s="37" t="s">
        <v>799</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800</v>
      </c>
      <c r="D266" s="17" t="s">
        <v>801</v>
      </c>
      <c r="E266" s="17">
        <v>4</v>
      </c>
      <c r="F266" s="14">
        <v>141.9</v>
      </c>
      <c r="G266" s="14">
        <v>134.1</v>
      </c>
      <c r="H266" s="14">
        <v>126.3</v>
      </c>
      <c r="I266" s="14"/>
      <c r="J266" s="14">
        <v>158.13</v>
      </c>
      <c r="K266" s="14">
        <v>173.72</v>
      </c>
      <c r="L266" s="14">
        <v>198.95</v>
      </c>
      <c r="M266" s="54"/>
      <c r="N266" s="14">
        <v>62.531756424000001</v>
      </c>
      <c r="O266" s="31">
        <v>1.3447874928999999</v>
      </c>
      <c r="P266" s="31" t="s">
        <v>13</v>
      </c>
      <c r="Q266" s="17" t="s">
        <v>16</v>
      </c>
      <c r="R266" s="38" t="s">
        <v>802</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529</v>
      </c>
      <c r="D267" s="16" t="s">
        <v>530</v>
      </c>
      <c r="E267" s="16">
        <v>4</v>
      </c>
      <c r="F267" s="15">
        <v>96.11</v>
      </c>
      <c r="G267" s="15">
        <v>91.39</v>
      </c>
      <c r="H267" s="15">
        <v>86.68</v>
      </c>
      <c r="I267" s="14"/>
      <c r="J267" s="15">
        <v>96.99</v>
      </c>
      <c r="K267" s="15">
        <v>106.41</v>
      </c>
      <c r="L267" s="15">
        <v>121.66</v>
      </c>
      <c r="M267" s="54"/>
      <c r="N267" s="15">
        <v>46.666020852000003</v>
      </c>
      <c r="O267" s="15">
        <v>1.9976493167</v>
      </c>
      <c r="P267" s="15" t="s">
        <v>16</v>
      </c>
      <c r="Q267" s="16" t="s">
        <v>13</v>
      </c>
      <c r="R267" s="37" t="s">
        <v>803</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804</v>
      </c>
      <c r="D268" s="17" t="s">
        <v>805</v>
      </c>
      <c r="E268" s="17">
        <v>4</v>
      </c>
      <c r="F268" s="14">
        <v>128.22</v>
      </c>
      <c r="G268" s="14">
        <v>120.03</v>
      </c>
      <c r="H268" s="14">
        <v>111.84</v>
      </c>
      <c r="I268" s="14"/>
      <c r="J268" s="14">
        <v>146.12</v>
      </c>
      <c r="K268" s="14">
        <v>162.49</v>
      </c>
      <c r="L268" s="14">
        <v>188.98</v>
      </c>
      <c r="M268" s="54"/>
      <c r="N268" s="14">
        <v>61.547813673999997</v>
      </c>
      <c r="O268" s="31">
        <v>1.4099374218999998</v>
      </c>
      <c r="P268" s="31" t="s">
        <v>13</v>
      </c>
      <c r="Q268" s="17" t="s">
        <v>16</v>
      </c>
      <c r="R268" s="38" t="s">
        <v>806</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531</v>
      </c>
      <c r="D269" s="16" t="s">
        <v>532</v>
      </c>
      <c r="E269" s="16">
        <v>0</v>
      </c>
      <c r="F269" s="15">
        <v>96.3</v>
      </c>
      <c r="G269" s="15">
        <v>86.69</v>
      </c>
      <c r="H269" s="15">
        <v>77.09</v>
      </c>
      <c r="I269" s="14"/>
      <c r="J269" s="15">
        <v>98.26</v>
      </c>
      <c r="K269" s="15">
        <v>117.46</v>
      </c>
      <c r="L269" s="15">
        <v>148.54</v>
      </c>
      <c r="M269" s="54"/>
      <c r="N269" s="15">
        <v>32.652170511000001</v>
      </c>
      <c r="O269" s="15">
        <v>21.262303160999998</v>
      </c>
      <c r="P269" s="15" t="s">
        <v>13</v>
      </c>
      <c r="Q269" s="16" t="s">
        <v>13</v>
      </c>
      <c r="R269" s="37" t="s">
        <v>807</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533</v>
      </c>
      <c r="D270" s="17" t="s">
        <v>534</v>
      </c>
      <c r="E270" s="17">
        <v>4</v>
      </c>
      <c r="F270" s="14">
        <v>79.91</v>
      </c>
      <c r="G270" s="14">
        <v>74.760000000000005</v>
      </c>
      <c r="H270" s="14">
        <v>69.61</v>
      </c>
      <c r="I270" s="14"/>
      <c r="J270" s="14">
        <v>86.79</v>
      </c>
      <c r="K270" s="14">
        <v>97.08</v>
      </c>
      <c r="L270" s="14">
        <v>113.75</v>
      </c>
      <c r="M270" s="54"/>
      <c r="N270" s="14">
        <v>44.975606098999997</v>
      </c>
      <c r="O270" s="31">
        <v>7.2742876548000002</v>
      </c>
      <c r="P270" s="31" t="s">
        <v>16</v>
      </c>
      <c r="Q270" s="17" t="s">
        <v>13</v>
      </c>
      <c r="R270" s="38" t="s">
        <v>808</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535</v>
      </c>
      <c r="D271" s="16" t="s">
        <v>536</v>
      </c>
      <c r="E271" s="16">
        <v>3</v>
      </c>
      <c r="F271" s="15">
        <v>57.42</v>
      </c>
      <c r="G271" s="15">
        <v>52.23</v>
      </c>
      <c r="H271" s="15">
        <v>47.04</v>
      </c>
      <c r="I271" s="14"/>
      <c r="J271" s="15">
        <v>59.1</v>
      </c>
      <c r="K271" s="15">
        <v>69.47</v>
      </c>
      <c r="L271" s="15">
        <v>86.27</v>
      </c>
      <c r="M271" s="54"/>
      <c r="N271" s="15">
        <v>37.244978539999998</v>
      </c>
      <c r="O271" s="15">
        <v>1.2012642429</v>
      </c>
      <c r="P271" s="15" t="s">
        <v>16</v>
      </c>
      <c r="Q271" s="16" t="s">
        <v>13</v>
      </c>
      <c r="R271" s="37" t="s">
        <v>809</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537</v>
      </c>
      <c r="D272" s="17" t="s">
        <v>538</v>
      </c>
      <c r="E272" s="17">
        <v>3</v>
      </c>
      <c r="F272" s="14">
        <v>107.59</v>
      </c>
      <c r="G272" s="14">
        <v>85.82</v>
      </c>
      <c r="H272" s="14">
        <v>64.05</v>
      </c>
      <c r="I272" s="14"/>
      <c r="J272" s="14">
        <v>110.12</v>
      </c>
      <c r="K272" s="14">
        <v>153.65</v>
      </c>
      <c r="L272" s="14">
        <v>224.09</v>
      </c>
      <c r="M272" s="54"/>
      <c r="N272" s="14">
        <v>31.465304760999999</v>
      </c>
      <c r="O272" s="31">
        <v>3.0349147338</v>
      </c>
      <c r="P272" s="31" t="s">
        <v>16</v>
      </c>
      <c r="Q272" s="17" t="s">
        <v>13</v>
      </c>
      <c r="R272" s="38" t="s">
        <v>810</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469</v>
      </c>
      <c r="D273" s="16" t="s">
        <v>470</v>
      </c>
      <c r="E273" s="16">
        <v>7</v>
      </c>
      <c r="F273" s="15">
        <v>434.58</v>
      </c>
      <c r="G273" s="15">
        <v>413.54</v>
      </c>
      <c r="H273" s="15">
        <v>392.5</v>
      </c>
      <c r="I273" s="14"/>
      <c r="J273" s="15">
        <v>442.34</v>
      </c>
      <c r="K273" s="15">
        <v>484.41</v>
      </c>
      <c r="L273" s="15">
        <v>552.5</v>
      </c>
      <c r="M273" s="54"/>
      <c r="N273" s="15">
        <v>51.986670320999998</v>
      </c>
      <c r="O273" s="15">
        <v>51.572530254999997</v>
      </c>
      <c r="P273" s="15" t="s">
        <v>16</v>
      </c>
      <c r="Q273" s="16" t="s">
        <v>16</v>
      </c>
      <c r="R273" s="37" t="s">
        <v>811</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471</v>
      </c>
      <c r="D274" s="17" t="s">
        <v>472</v>
      </c>
      <c r="E274" s="17">
        <v>0</v>
      </c>
      <c r="F274" s="14">
        <v>88.71</v>
      </c>
      <c r="G274" s="14">
        <v>72.459999999999994</v>
      </c>
      <c r="H274" s="14">
        <v>56.22</v>
      </c>
      <c r="I274" s="14"/>
      <c r="J274" s="14">
        <v>90.5</v>
      </c>
      <c r="K274" s="14">
        <v>122.98</v>
      </c>
      <c r="L274" s="14">
        <v>175.55</v>
      </c>
      <c r="M274" s="54"/>
      <c r="N274" s="14">
        <v>31.329004208000001</v>
      </c>
      <c r="O274" s="31">
        <v>4.1752916281000001</v>
      </c>
      <c r="P274" s="31" t="s">
        <v>13</v>
      </c>
      <c r="Q274" s="17" t="s">
        <v>13</v>
      </c>
      <c r="R274" s="38" t="s">
        <v>812</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473</v>
      </c>
      <c r="D275" s="16" t="s">
        <v>474</v>
      </c>
      <c r="E275" s="16">
        <v>4</v>
      </c>
      <c r="F275" s="15">
        <v>109.2</v>
      </c>
      <c r="G275" s="15">
        <v>102.19</v>
      </c>
      <c r="H275" s="15">
        <v>95.19</v>
      </c>
      <c r="I275" s="14"/>
      <c r="J275" s="15">
        <v>126.4</v>
      </c>
      <c r="K275" s="15">
        <v>140.4</v>
      </c>
      <c r="L275" s="15">
        <v>163.06</v>
      </c>
      <c r="M275" s="54"/>
      <c r="N275" s="15">
        <v>55.222889451</v>
      </c>
      <c r="O275" s="15">
        <v>231.25131057000002</v>
      </c>
      <c r="P275" s="15" t="s">
        <v>13</v>
      </c>
      <c r="Q275" s="16" t="s">
        <v>16</v>
      </c>
      <c r="R275" s="37" t="s">
        <v>813</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475</v>
      </c>
      <c r="D276" s="17" t="s">
        <v>476</v>
      </c>
      <c r="E276" s="17">
        <v>7</v>
      </c>
      <c r="F276" s="14">
        <v>181.09</v>
      </c>
      <c r="G276" s="14">
        <v>171.05</v>
      </c>
      <c r="H276" s="14">
        <v>161.01</v>
      </c>
      <c r="I276" s="14"/>
      <c r="J276" s="14">
        <v>205.42</v>
      </c>
      <c r="K276" s="14">
        <v>225.49</v>
      </c>
      <c r="L276" s="14">
        <v>257.97000000000003</v>
      </c>
      <c r="M276" s="54"/>
      <c r="N276" s="14">
        <v>59.431808983000003</v>
      </c>
      <c r="O276" s="31">
        <v>56.663770987999996</v>
      </c>
      <c r="P276" s="31" t="s">
        <v>16</v>
      </c>
      <c r="Q276" s="17" t="s">
        <v>16</v>
      </c>
      <c r="R276" s="38" t="s">
        <v>814</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477</v>
      </c>
      <c r="D277" s="16" t="s">
        <v>478</v>
      </c>
      <c r="E277" s="16">
        <v>7</v>
      </c>
      <c r="F277" s="15">
        <v>128.79</v>
      </c>
      <c r="G277" s="15">
        <v>121.82</v>
      </c>
      <c r="H277" s="15">
        <v>114.86</v>
      </c>
      <c r="I277" s="14"/>
      <c r="J277" s="15">
        <v>142.37</v>
      </c>
      <c r="K277" s="15">
        <v>156.29</v>
      </c>
      <c r="L277" s="15">
        <v>178.82</v>
      </c>
      <c r="M277" s="54"/>
      <c r="N277" s="15">
        <v>66.896936362999995</v>
      </c>
      <c r="O277" s="15">
        <v>19.140034350999997</v>
      </c>
      <c r="P277" s="15" t="s">
        <v>16</v>
      </c>
      <c r="Q277" s="16" t="s">
        <v>16</v>
      </c>
      <c r="R277" s="37" t="s">
        <v>815</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479</v>
      </c>
      <c r="D278" s="17" t="s">
        <v>480</v>
      </c>
      <c r="E278" s="17">
        <v>7</v>
      </c>
      <c r="F278" s="14">
        <v>180.85</v>
      </c>
      <c r="G278" s="14">
        <v>168.15</v>
      </c>
      <c r="H278" s="14">
        <v>155.46</v>
      </c>
      <c r="I278" s="14"/>
      <c r="J278" s="14">
        <v>205.98</v>
      </c>
      <c r="K278" s="14">
        <v>231.36</v>
      </c>
      <c r="L278" s="14">
        <v>272.43</v>
      </c>
      <c r="M278" s="54"/>
      <c r="N278" s="14">
        <v>64.955952908</v>
      </c>
      <c r="O278" s="31">
        <v>8.1202268642999993</v>
      </c>
      <c r="P278" s="31" t="s">
        <v>16</v>
      </c>
      <c r="Q278" s="17" t="s">
        <v>16</v>
      </c>
      <c r="R278" s="38" t="s">
        <v>816</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481</v>
      </c>
      <c r="D279" s="16" t="s">
        <v>482</v>
      </c>
      <c r="E279" s="16">
        <v>7</v>
      </c>
      <c r="F279" s="15">
        <v>72.56</v>
      </c>
      <c r="G279" s="15">
        <v>68.13</v>
      </c>
      <c r="H279" s="15">
        <v>63.71</v>
      </c>
      <c r="I279" s="14"/>
      <c r="J279" s="15">
        <v>73.88</v>
      </c>
      <c r="K279" s="15">
        <v>82.72</v>
      </c>
      <c r="L279" s="15">
        <v>97.04</v>
      </c>
      <c r="M279" s="54"/>
      <c r="N279" s="15">
        <v>58.475921405999998</v>
      </c>
      <c r="O279" s="15">
        <v>17.927967006999999</v>
      </c>
      <c r="P279" s="15" t="s">
        <v>16</v>
      </c>
      <c r="Q279" s="16" t="s">
        <v>16</v>
      </c>
      <c r="R279" s="37" t="s">
        <v>817</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483</v>
      </c>
      <c r="D280" s="17" t="s">
        <v>484</v>
      </c>
      <c r="E280" s="17">
        <v>7</v>
      </c>
      <c r="F280" s="14">
        <v>52.86</v>
      </c>
      <c r="G280" s="14">
        <v>50.26</v>
      </c>
      <c r="H280" s="14">
        <v>47.66</v>
      </c>
      <c r="I280" s="14"/>
      <c r="J280" s="14">
        <v>53.86</v>
      </c>
      <c r="K280" s="14">
        <v>59.05</v>
      </c>
      <c r="L280" s="14">
        <v>67.459999999999994</v>
      </c>
      <c r="M280" s="54"/>
      <c r="N280" s="14">
        <v>55.557969282999998</v>
      </c>
      <c r="O280" s="31">
        <v>9.3642013719000001</v>
      </c>
      <c r="P280" s="31" t="s">
        <v>16</v>
      </c>
      <c r="Q280" s="17" t="s">
        <v>16</v>
      </c>
      <c r="R280" s="38" t="s">
        <v>818</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485</v>
      </c>
      <c r="D281" s="16" t="s">
        <v>486</v>
      </c>
      <c r="E281" s="16">
        <v>7</v>
      </c>
      <c r="F281" s="15">
        <v>115.05</v>
      </c>
      <c r="G281" s="15">
        <v>104.98</v>
      </c>
      <c r="H281" s="15">
        <v>94.92</v>
      </c>
      <c r="I281" s="14"/>
      <c r="J281" s="15">
        <v>122.25</v>
      </c>
      <c r="K281" s="15">
        <v>142.37</v>
      </c>
      <c r="L281" s="15">
        <v>174.93</v>
      </c>
      <c r="M281" s="54"/>
      <c r="N281" s="15">
        <v>52.748842838000002</v>
      </c>
      <c r="O281" s="15">
        <v>9.7331882809000003</v>
      </c>
      <c r="P281" s="15" t="s">
        <v>16</v>
      </c>
      <c r="Q281" s="16" t="s">
        <v>16</v>
      </c>
      <c r="R281" s="37" t="s">
        <v>819</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539</v>
      </c>
      <c r="D282" s="17" t="s">
        <v>540</v>
      </c>
      <c r="E282" s="17">
        <v>1</v>
      </c>
      <c r="F282" s="14">
        <v>19.25</v>
      </c>
      <c r="G282" s="14">
        <v>17.239999999999998</v>
      </c>
      <c r="H282" s="14">
        <v>15.23</v>
      </c>
      <c r="I282" s="14"/>
      <c r="J282" s="14">
        <v>19.57</v>
      </c>
      <c r="K282" s="14">
        <v>23.58</v>
      </c>
      <c r="L282" s="14">
        <v>30.07</v>
      </c>
      <c r="M282" s="54"/>
      <c r="N282" s="14">
        <v>44.399451806000002</v>
      </c>
      <c r="O282" s="31">
        <v>3.5125361843</v>
      </c>
      <c r="P282" s="31" t="s">
        <v>13</v>
      </c>
      <c r="Q282" s="17" t="s">
        <v>13</v>
      </c>
      <c r="R282" s="38" t="s">
        <v>820</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487</v>
      </c>
      <c r="D283" s="16" t="s">
        <v>488</v>
      </c>
      <c r="E283" s="16">
        <v>4</v>
      </c>
      <c r="F283" s="15">
        <v>16.46</v>
      </c>
      <c r="G283" s="15">
        <v>15.64</v>
      </c>
      <c r="H283" s="15">
        <v>14.82</v>
      </c>
      <c r="I283" s="14"/>
      <c r="J283" s="15">
        <v>16.670000000000002</v>
      </c>
      <c r="K283" s="15">
        <v>18.3</v>
      </c>
      <c r="L283" s="15">
        <v>20.94</v>
      </c>
      <c r="M283" s="54"/>
      <c r="N283" s="15">
        <v>50.034051466999998</v>
      </c>
      <c r="O283" s="15">
        <v>11.274097304000001</v>
      </c>
      <c r="P283" s="15" t="s">
        <v>16</v>
      </c>
      <c r="Q283" s="16" t="s">
        <v>13</v>
      </c>
      <c r="R283" s="37" t="s">
        <v>821</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822</v>
      </c>
      <c r="D284" s="17" t="s">
        <v>823</v>
      </c>
      <c r="E284" s="17">
        <v>4</v>
      </c>
      <c r="F284" s="14">
        <v>6.96</v>
      </c>
      <c r="G284" s="14">
        <v>6.53</v>
      </c>
      <c r="H284" s="14">
        <v>6.1</v>
      </c>
      <c r="I284" s="14"/>
      <c r="J284" s="14">
        <v>8.0299999999999994</v>
      </c>
      <c r="K284" s="14">
        <v>8.8800000000000008</v>
      </c>
      <c r="L284" s="14">
        <v>10.26</v>
      </c>
      <c r="M284" s="54"/>
      <c r="N284" s="14">
        <v>49.510469213999997</v>
      </c>
      <c r="O284" s="31">
        <v>1.1206712405000001</v>
      </c>
      <c r="P284" s="31" t="s">
        <v>13</v>
      </c>
      <c r="Q284" s="17" t="s">
        <v>16</v>
      </c>
      <c r="R284" s="38" t="s">
        <v>824</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489</v>
      </c>
      <c r="D285" s="16" t="s">
        <v>490</v>
      </c>
      <c r="E285" s="16">
        <v>7</v>
      </c>
      <c r="F285" s="15" t="s">
        <v>29</v>
      </c>
      <c r="G285" s="15" t="s">
        <v>29</v>
      </c>
      <c r="H285" s="15" t="s">
        <v>29</v>
      </c>
      <c r="I285" s="14"/>
      <c r="J285" s="15" t="s">
        <v>29</v>
      </c>
      <c r="K285" s="15" t="s">
        <v>29</v>
      </c>
      <c r="L285" s="15" t="s">
        <v>29</v>
      </c>
      <c r="M285" s="54"/>
      <c r="N285" s="15" t="s">
        <v>29</v>
      </c>
      <c r="O285" s="15" t="s">
        <v>29</v>
      </c>
      <c r="P285" s="15" t="s">
        <v>29</v>
      </c>
      <c r="Q285" s="16" t="s">
        <v>29</v>
      </c>
      <c r="R285" s="37" t="s">
        <v>30</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491</v>
      </c>
      <c r="D286" s="17" t="s">
        <v>492</v>
      </c>
      <c r="E286" s="17">
        <v>7</v>
      </c>
      <c r="F286" s="14">
        <v>18.010000000000002</v>
      </c>
      <c r="G286" s="14">
        <v>16.989999999999998</v>
      </c>
      <c r="H286" s="14">
        <v>15.97</v>
      </c>
      <c r="I286" s="14"/>
      <c r="J286" s="14">
        <v>20.48</v>
      </c>
      <c r="K286" s="14">
        <v>22.51</v>
      </c>
      <c r="L286" s="14">
        <v>25.8</v>
      </c>
      <c r="M286" s="54"/>
      <c r="N286" s="14">
        <v>59.496635101999999</v>
      </c>
      <c r="O286" s="31">
        <v>13.625443364000001</v>
      </c>
      <c r="P286" s="31" t="s">
        <v>16</v>
      </c>
      <c r="Q286" s="17" t="s">
        <v>16</v>
      </c>
      <c r="R286" s="38" t="s">
        <v>825</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493</v>
      </c>
      <c r="D287" s="16" t="s">
        <v>494</v>
      </c>
      <c r="E287" s="16">
        <v>3</v>
      </c>
      <c r="F287" s="15">
        <v>20.85</v>
      </c>
      <c r="G287" s="15">
        <v>19.21</v>
      </c>
      <c r="H287" s="15">
        <v>17.57</v>
      </c>
      <c r="I287" s="14"/>
      <c r="J287" s="15">
        <v>21.12</v>
      </c>
      <c r="K287" s="15">
        <v>24.39</v>
      </c>
      <c r="L287" s="15">
        <v>29.69</v>
      </c>
      <c r="M287" s="54"/>
      <c r="N287" s="15">
        <v>41.726451376</v>
      </c>
      <c r="O287" s="15">
        <v>18.807000820000003</v>
      </c>
      <c r="P287" s="15" t="s">
        <v>16</v>
      </c>
      <c r="Q287" s="16" t="s">
        <v>13</v>
      </c>
      <c r="R287" s="37" t="s">
        <v>826</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495</v>
      </c>
      <c r="D288" s="17" t="s">
        <v>496</v>
      </c>
      <c r="E288" s="17">
        <v>0</v>
      </c>
      <c r="F288" s="14">
        <v>21.25</v>
      </c>
      <c r="G288" s="14">
        <v>19.11</v>
      </c>
      <c r="H288" s="14">
        <v>16.97</v>
      </c>
      <c r="I288" s="14"/>
      <c r="J288" s="14">
        <v>21.68</v>
      </c>
      <c r="K288" s="14">
        <v>25.95</v>
      </c>
      <c r="L288" s="14">
        <v>32.86</v>
      </c>
      <c r="M288" s="54"/>
      <c r="N288" s="14">
        <v>31.810086834</v>
      </c>
      <c r="O288" s="31">
        <v>56.764783375999997</v>
      </c>
      <c r="P288" s="31" t="s">
        <v>13</v>
      </c>
      <c r="Q288" s="17" t="s">
        <v>13</v>
      </c>
      <c r="R288" s="38" t="s">
        <v>827</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497</v>
      </c>
      <c r="D289" s="16" t="s">
        <v>498</v>
      </c>
      <c r="E289" s="16">
        <v>0</v>
      </c>
      <c r="F289" s="15">
        <v>47.1</v>
      </c>
      <c r="G289" s="15">
        <v>42.58</v>
      </c>
      <c r="H289" s="15">
        <v>38.07</v>
      </c>
      <c r="I289" s="14"/>
      <c r="J289" s="15">
        <v>48.5</v>
      </c>
      <c r="K289" s="15">
        <v>57.52</v>
      </c>
      <c r="L289" s="15">
        <v>72.13</v>
      </c>
      <c r="M289" s="54"/>
      <c r="N289" s="15">
        <v>35.745448101999997</v>
      </c>
      <c r="O289" s="15">
        <v>30.163194924999999</v>
      </c>
      <c r="P289" s="15" t="s">
        <v>13</v>
      </c>
      <c r="Q289" s="16" t="s">
        <v>13</v>
      </c>
      <c r="R289" s="37" t="s">
        <v>828</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t="s">
        <v>499</v>
      </c>
      <c r="D290" s="17" t="s">
        <v>500</v>
      </c>
      <c r="E290" s="17">
        <v>4</v>
      </c>
      <c r="F290" s="14">
        <v>56.32</v>
      </c>
      <c r="G290" s="14">
        <v>52.34</v>
      </c>
      <c r="H290" s="14">
        <v>48.37</v>
      </c>
      <c r="I290" s="14"/>
      <c r="J290" s="14">
        <v>59.59</v>
      </c>
      <c r="K290" s="14">
        <v>67.53</v>
      </c>
      <c r="L290" s="14">
        <v>80.38</v>
      </c>
      <c r="M290" s="54"/>
      <c r="N290" s="14">
        <v>56.319240600000001</v>
      </c>
      <c r="O290" s="31">
        <v>9.692605844800001</v>
      </c>
      <c r="P290" s="31" t="s">
        <v>13</v>
      </c>
      <c r="Q290" s="17" t="s">
        <v>16</v>
      </c>
      <c r="R290" s="38" t="s">
        <v>829</v>
      </c>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t="s">
        <v>830</v>
      </c>
      <c r="D291" s="16" t="s">
        <v>831</v>
      </c>
      <c r="E291" s="16">
        <v>4</v>
      </c>
      <c r="F291" s="15">
        <v>28.05</v>
      </c>
      <c r="G291" s="15">
        <v>25.08</v>
      </c>
      <c r="H291" s="15">
        <v>22.12</v>
      </c>
      <c r="I291" s="14"/>
      <c r="J291" s="15">
        <v>28.58</v>
      </c>
      <c r="K291" s="15">
        <v>34.5</v>
      </c>
      <c r="L291" s="15">
        <v>44.08</v>
      </c>
      <c r="M291" s="54"/>
      <c r="N291" s="15">
        <v>45.136723074999999</v>
      </c>
      <c r="O291" s="15">
        <v>1.8356668481</v>
      </c>
      <c r="P291" s="15" t="s">
        <v>16</v>
      </c>
      <c r="Q291" s="16" t="s">
        <v>13</v>
      </c>
      <c r="R291" s="37" t="s">
        <v>832</v>
      </c>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t="s">
        <v>501</v>
      </c>
      <c r="D292" s="17" t="s">
        <v>502</v>
      </c>
      <c r="E292" s="17">
        <v>0</v>
      </c>
      <c r="F292" s="14">
        <v>124.64</v>
      </c>
      <c r="G292" s="14">
        <v>107.1</v>
      </c>
      <c r="H292" s="14">
        <v>89.57</v>
      </c>
      <c r="I292" s="14"/>
      <c r="J292" s="14">
        <v>126.72</v>
      </c>
      <c r="K292" s="14">
        <v>161.78</v>
      </c>
      <c r="L292" s="14">
        <v>218.52</v>
      </c>
      <c r="M292" s="54"/>
      <c r="N292" s="14">
        <v>35.266653161999997</v>
      </c>
      <c r="O292" s="31">
        <v>1.57362113</v>
      </c>
      <c r="P292" s="31" t="s">
        <v>13</v>
      </c>
      <c r="Q292" s="17" t="s">
        <v>13</v>
      </c>
      <c r="R292" s="38" t="s">
        <v>833</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389</v>
      </c>
      <c r="E5" s="59" t="s">
        <v>398</v>
      </c>
    </row>
    <row r="6" spans="4:6" x14ac:dyDescent="0.25">
      <c r="F6" t="s">
        <v>376</v>
      </c>
    </row>
    <row r="7" spans="4:6" ht="123.75" customHeight="1" x14ac:dyDescent="0.25">
      <c r="D7" s="56" t="s">
        <v>390</v>
      </c>
      <c r="E7" s="58" t="str">
        <f>_xlfn.XLOOKUP($E5,Tendencias!$D$17:$D$352,Tendencias!$R$17:$R$352)</f>
        <v>KLBN4 está em tendência de baixa pela média de 200 dias, a parece ter completado movimento de repique de alta de curto prazo e pode estar retomando o movimento baixista. Abaixo dos 3,49 pode seguir em queda na direção dos suportes 3,33 ou 3,26. Teria sinal de repique altista fechando acima dos 3,53 mirando resistências em 3,65 ou 3,85.</v>
      </c>
      <c r="F7" s="57">
        <f>_xlfn.XLOOKUP($E5,Tendencias!$D$17:$D$352,Tendencias!$E$17:$E$352)</f>
        <v>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2026-07-13T22:35:30Z</cp:lastPrinted>
  <dcterms:created xsi:type="dcterms:W3CDTF">2020-05-21T15:06:06Z</dcterms:created>
  <dcterms:modified xsi:type="dcterms:W3CDTF">2026-07-13T22:36:30Z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